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ORŠ GR\VORŠ  VO\OZ Vihorlat 25\VO ŤČ DNS 2022\DNS ťažba\Súťažné podklady zákazka č.13 LS Sobrance VC Ubľa\"/>
    </mc:Choice>
  </mc:AlternateContent>
  <xr:revisionPtr revIDLastSave="0" documentId="8_{5FE1A9A8-6D38-4A4C-B6B4-19DB01BBA9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26" i="1" l="1"/>
  <c r="G25" i="1"/>
  <c r="G35" i="1" l="1"/>
  <c r="G36" i="1"/>
  <c r="G37" i="1"/>
  <c r="G38" i="1"/>
  <c r="G39" i="1"/>
  <c r="G40" i="1"/>
  <c r="G23" i="1"/>
  <c r="G24" i="1"/>
  <c r="G27" i="1"/>
  <c r="G28" i="1"/>
  <c r="G29" i="1"/>
  <c r="G30" i="1"/>
  <c r="G31" i="1"/>
  <c r="G32" i="1"/>
  <c r="G33" i="1"/>
  <c r="G34" i="1"/>
  <c r="G14" i="1"/>
  <c r="G15" i="1"/>
  <c r="G16" i="1"/>
  <c r="G17" i="1"/>
  <c r="G13" i="1" l="1"/>
  <c r="G12" i="1"/>
  <c r="L44" i="1" l="1"/>
  <c r="P12" i="1" l="1"/>
  <c r="P16" i="1"/>
  <c r="P41" i="1" l="1"/>
  <c r="P14" i="1"/>
  <c r="O44" i="1" l="1"/>
  <c r="O46" i="1" l="1"/>
  <c r="O45" i="1" s="1"/>
</calcChain>
</file>

<file path=xl/sharedStrings.xml><?xml version="1.0" encoding="utf-8"?>
<sst xmlns="http://schemas.openxmlformats.org/spreadsheetml/2006/main" count="231" uniqueCount="108">
  <si>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</si>
  <si>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</si>
  <si>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</si>
  <si>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</si>
  <si>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</si>
  <si>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</si>
  <si>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</si>
  <si>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</si>
  <si>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</si>
  <si>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</si>
  <si>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</si>
  <si>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</si>
  <si>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</si>
  <si>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</si>
  <si>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</si>
  <si>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</si>
  <si>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</si>
  <si>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</si>
  <si>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</si>
  <si>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</si>
  <si>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</si>
  <si>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</si>
  <si>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</si>
  <si>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</si>
  <si>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</si>
  <si>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</si>
  <si>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</si>
  <si>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</si>
  <si>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</si>
  <si>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</si>
  <si>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</si>
  <si>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</si>
  <si>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</si>
  <si>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</si>
  <si>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</si>
  <si>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</si>
  <si>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</si>
  <si>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</si>
  <si>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</si>
  <si>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</si>
  <si>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</si>
  <si>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</si>
  <si>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</si>
  <si>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</si>
  <si>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</si>
  <si>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</si>
  <si>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</si>
  <si>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</si>
  <si>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</si>
  <si>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</si>
  <si>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</si>
  <si>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</si>
  <si>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</si>
  <si>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</si>
  <si>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</si>
  <si>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</si>
  <si>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</si>
  <si>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</si>
  <si>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</si>
  <si>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</si>
  <si>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</si>
  <si>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</si>
  <si>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</si>
  <si>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</si>
  <si>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</si>
  <si>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</si>
  <si>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</si>
  <si>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</si>
  <si>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</si>
  <si>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</si>
  <si>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</si>
  <si>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Lesy SR š.p. OZ SOBRANCE</t>
  </si>
  <si>
    <t>Lesnícke služby v ťažbovom procese na OZ SOBRANCE, VC UBĽA</t>
  </si>
  <si>
    <t>Bystrá</t>
  </si>
  <si>
    <t>Ruský Hrabovec</t>
  </si>
  <si>
    <t>1287A1</t>
  </si>
  <si>
    <t>100/100</t>
  </si>
  <si>
    <t>Strihovec</t>
  </si>
  <si>
    <t>1154 0</t>
  </si>
  <si>
    <t>VÚ+50r</t>
  </si>
  <si>
    <t>125/1400</t>
  </si>
  <si>
    <t>120/1400</t>
  </si>
  <si>
    <t>1,2,4a,4d,6,7 - výroba SKM</t>
  </si>
  <si>
    <t>1,2,4a,4d,6,7 - výroba PD</t>
  </si>
  <si>
    <t>1,2,4a,6,7 - výroba SKM</t>
  </si>
  <si>
    <t>1,2,4a,6,7 - výroba PD</t>
  </si>
  <si>
    <t>1070 0</t>
  </si>
  <si>
    <t>200/100</t>
  </si>
  <si>
    <t>Ubľa</t>
  </si>
  <si>
    <t>1096B0</t>
  </si>
  <si>
    <t>VÚ-50r.</t>
  </si>
  <si>
    <t>100/2200</t>
  </si>
  <si>
    <t>1266A0</t>
  </si>
  <si>
    <t>150+3000</t>
  </si>
  <si>
    <t>Beňatina</t>
  </si>
  <si>
    <t>1355 0</t>
  </si>
  <si>
    <t>1315B0</t>
  </si>
  <si>
    <t>1321A0</t>
  </si>
  <si>
    <t>100/1100</t>
  </si>
  <si>
    <t>4041B0</t>
  </si>
  <si>
    <t>Inovce</t>
  </si>
  <si>
    <t>1027 1</t>
  </si>
  <si>
    <t>NV rozp.</t>
  </si>
  <si>
    <t>1017 1</t>
  </si>
  <si>
    <t>1050A1</t>
  </si>
  <si>
    <t>1254 1</t>
  </si>
  <si>
    <t>1392 0</t>
  </si>
  <si>
    <t>4071B0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</si>
</sst>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30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4" fontId="6" fillId="3" borderId="29" xfId="0" applyNumberFormat="1" applyFont="1" applyFill="1" applyBorder="1" applyAlignment="1">
      <alignment horizontal="center" vertical="center"/>
    </xf>
    <xf numFmtId="4" fontId="6" fillId="3" borderId="28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4" fontId="6" fillId="3" borderId="13" xfId="0" applyNumberFormat="1" applyFont="1" applyFill="1" applyBorder="1" applyAlignment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3" fillId="3" borderId="29" xfId="0" applyFont="1" applyFill="1" applyBorder="1"/>
    <xf numFmtId="0" fontId="0" fillId="3" borderId="26" xfId="0" applyFill="1" applyBorder="1"/>
    <xf numFmtId="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4" fontId="6" fillId="3" borderId="25" xfId="0" applyNumberFormat="1" applyFont="1" applyFill="1" applyBorder="1" applyAlignment="1">
      <alignment horizontal="right" vertical="center"/>
    </xf>
    <xf numFmtId="4" fontId="6" fillId="3" borderId="25" xfId="0" applyNumberFormat="1" applyFont="1" applyFill="1" applyBorder="1" applyAlignment="1">
      <alignment horizontal="center" vertical="center"/>
    </xf>
    <xf numFmtId="4" fontId="6" fillId="3" borderId="27" xfId="0" applyNumberFormat="1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4" fontId="6" fillId="3" borderId="20" xfId="0" applyNumberFormat="1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  <protection locked="0"/>
    </xf>
    <xf numFmtId="4" fontId="6" fillId="3" borderId="39" xfId="0" applyNumberFormat="1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4" fontId="6" fillId="3" borderId="40" xfId="0" applyNumberFormat="1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 indent="2"/>
    </xf>
    <xf numFmtId="0" fontId="6" fillId="3" borderId="6" xfId="0" applyFont="1" applyFill="1" applyBorder="1" applyAlignment="1">
      <alignment horizontal="right" vertical="center" indent="2"/>
    </xf>
    <xf numFmtId="0" fontId="6" fillId="3" borderId="7" xfId="0" applyFont="1" applyFill="1" applyBorder="1" applyAlignment="1">
      <alignment horizontal="right" vertical="center" indent="2"/>
    </xf>
    <xf numFmtId="0" fontId="3" fillId="3" borderId="0" xfId="0" applyFont="1" applyFill="1" applyAlignment="1">
      <alignment horizontal="left" vertical="center"/>
    </xf>
    <xf numFmtId="0" fontId="6" fillId="3" borderId="25" xfId="0" applyFont="1" applyFill="1" applyBorder="1" applyAlignment="1">
      <alignment horizontal="center" vertical="center"/>
    </xf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6" fillId="3" borderId="4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6" fillId="3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2" borderId="0" xfId="0" applyFont="1" applyFill="1"/>
    <xf numFmtId="0" fontId="0" fillId="2" borderId="0" xfId="0" applyFill="1"/>
    <xf numFmtId="0" fontId="3" fillId="0" borderId="15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0" fillId="0" borderId="31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9"/>
  <sheetViews>
    <sheetView tabSelected="1" view="pageBreakPreview" zoomScaleNormal="100" zoomScaleSheetLayoutView="100" workbookViewId="0">
      <selection activeCell="N36" sqref="N36"/>
    </sheetView>
  </sheetViews>
  <sheetFormatPr defaultRowHeight="15" x14ac:dyDescent="0.25"/>
  <cols>
    <col min="1" max="1" width="14.4257812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4" t="s">
        <v>64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4" t="s">
        <v>69</v>
      </c>
      <c r="O1" s="13"/>
    </row>
    <row r="2" spans="1:16" ht="11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4" t="s">
        <v>70</v>
      </c>
      <c r="O2" s="13"/>
    </row>
    <row r="3" spans="1:16" ht="18" x14ac:dyDescent="0.25">
      <c r="A3" s="15" t="s">
        <v>0</v>
      </c>
      <c r="B3" s="11"/>
      <c r="C3" s="126" t="s">
        <v>72</v>
      </c>
      <c r="D3" s="127"/>
      <c r="E3" s="127"/>
      <c r="F3" s="127"/>
      <c r="G3" s="127"/>
      <c r="H3" s="127"/>
      <c r="I3" s="127"/>
      <c r="J3" s="127"/>
      <c r="K3" s="127"/>
      <c r="L3" s="11"/>
      <c r="N3" s="12"/>
      <c r="O3" s="13"/>
    </row>
    <row r="4" spans="1:16" ht="10.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6" x14ac:dyDescent="0.25">
      <c r="A5" s="16"/>
      <c r="B5" s="16"/>
      <c r="C5" s="16"/>
      <c r="D5" s="16"/>
      <c r="E5" s="116"/>
      <c r="F5" s="116"/>
      <c r="G5" s="17"/>
      <c r="H5" s="16"/>
      <c r="I5" s="16"/>
      <c r="J5" s="16"/>
      <c r="K5" s="16"/>
      <c r="L5" s="16"/>
      <c r="M5" s="16"/>
      <c r="N5" s="16"/>
      <c r="O5" s="16"/>
    </row>
    <row r="6" spans="1:16" x14ac:dyDescent="0.25">
      <c r="A6" s="18" t="s">
        <v>1</v>
      </c>
      <c r="B6" s="117" t="s">
        <v>71</v>
      </c>
      <c r="C6" s="117"/>
      <c r="D6" s="117"/>
      <c r="E6" s="117"/>
      <c r="F6" s="117"/>
      <c r="G6" s="17"/>
      <c r="H6" s="16"/>
      <c r="I6" s="16"/>
      <c r="J6" s="16"/>
      <c r="K6" s="16"/>
      <c r="L6" s="16"/>
      <c r="M6" s="16"/>
      <c r="N6" s="16"/>
      <c r="O6" s="16"/>
    </row>
    <row r="7" spans="1:16" ht="6" customHeight="1" thickBot="1" x14ac:dyDescent="0.3">
      <c r="A7" s="17"/>
      <c r="B7" s="118"/>
      <c r="C7" s="118"/>
      <c r="D7" s="118"/>
      <c r="E7" s="118"/>
      <c r="F7" s="118"/>
      <c r="G7" s="17"/>
      <c r="H7" s="16"/>
      <c r="I7" s="16"/>
      <c r="J7" s="16"/>
      <c r="K7" s="16"/>
      <c r="L7" s="16"/>
      <c r="M7" s="16"/>
      <c r="N7" s="16"/>
      <c r="O7" s="16"/>
    </row>
    <row r="8" spans="1:16" ht="16.5" customHeight="1" thickBot="1" x14ac:dyDescent="0.3">
      <c r="A8" s="114" t="s">
        <v>66</v>
      </c>
      <c r="B8" s="115"/>
      <c r="C8" s="19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</row>
    <row r="9" spans="1:16" ht="21" customHeight="1" thickBot="1" x14ac:dyDescent="0.3">
      <c r="A9" s="42" t="s">
        <v>8</v>
      </c>
      <c r="B9" s="119" t="s">
        <v>2</v>
      </c>
      <c r="C9" s="121" t="s">
        <v>53</v>
      </c>
      <c r="D9" s="122"/>
      <c r="E9" s="123" t="s">
        <v>3</v>
      </c>
      <c r="F9" s="124"/>
      <c r="G9" s="125"/>
      <c r="H9" s="106" t="s">
        <v>4</v>
      </c>
      <c r="I9" s="102" t="s">
        <v>5</v>
      </c>
      <c r="J9" s="109" t="s">
        <v>6</v>
      </c>
      <c r="K9" s="112" t="s">
        <v>7</v>
      </c>
      <c r="L9" s="102" t="s">
        <v>54</v>
      </c>
      <c r="M9" s="102" t="s">
        <v>60</v>
      </c>
      <c r="N9" s="95" t="s">
        <v>58</v>
      </c>
      <c r="O9" s="97" t="s">
        <v>59</v>
      </c>
    </row>
    <row r="10" spans="1:16" ht="21.75" customHeight="1" x14ac:dyDescent="0.25">
      <c r="A10" s="20"/>
      <c r="B10" s="120"/>
      <c r="C10" s="99" t="s">
        <v>68</v>
      </c>
      <c r="D10" s="100"/>
      <c r="E10" s="99" t="s">
        <v>9</v>
      </c>
      <c r="F10" s="101" t="s">
        <v>10</v>
      </c>
      <c r="G10" s="102" t="s">
        <v>11</v>
      </c>
      <c r="H10" s="107"/>
      <c r="I10" s="101"/>
      <c r="J10" s="110"/>
      <c r="K10" s="113"/>
      <c r="L10" s="101"/>
      <c r="M10" s="101"/>
      <c r="N10" s="96"/>
      <c r="O10" s="98"/>
    </row>
    <row r="11" spans="1:16" ht="50.25" customHeight="1" thickBot="1" x14ac:dyDescent="0.3">
      <c r="A11" s="21"/>
      <c r="B11" s="120"/>
      <c r="C11" s="99"/>
      <c r="D11" s="100"/>
      <c r="E11" s="99"/>
      <c r="F11" s="101"/>
      <c r="G11" s="101"/>
      <c r="H11" s="108"/>
      <c r="I11" s="101"/>
      <c r="J11" s="111"/>
      <c r="K11" s="113"/>
      <c r="L11" s="103"/>
      <c r="M11" s="103"/>
      <c r="N11" s="96"/>
      <c r="O11" s="98"/>
    </row>
    <row r="12" spans="1:16" x14ac:dyDescent="0.25">
      <c r="A12" s="66" t="s">
        <v>77</v>
      </c>
      <c r="B12" s="67" t="s">
        <v>78</v>
      </c>
      <c r="C12" s="105" t="s">
        <v>82</v>
      </c>
      <c r="D12" s="105"/>
      <c r="E12" s="68">
        <v>12.03</v>
      </c>
      <c r="F12" s="68">
        <v>88.47</v>
      </c>
      <c r="G12" s="68">
        <f>SUM(E12:F12)</f>
        <v>100.5</v>
      </c>
      <c r="H12" s="68" t="s">
        <v>79</v>
      </c>
      <c r="I12" s="68">
        <v>35</v>
      </c>
      <c r="J12" s="68">
        <v>0.72</v>
      </c>
      <c r="K12" s="69" t="s">
        <v>80</v>
      </c>
      <c r="L12" s="50">
        <v>2382.85</v>
      </c>
      <c r="M12" s="51" t="s">
        <v>61</v>
      </c>
      <c r="N12" s="52"/>
      <c r="O12" s="53"/>
      <c r="P12" s="10" t="str">
        <f>IF( O12=0," ", IF(100-((L12/O12)*100)&gt;20,"viac ako 20%",0))</f>
        <v xml:space="preserve"> </v>
      </c>
    </row>
    <row r="13" spans="1:16" x14ac:dyDescent="0.25">
      <c r="A13" s="54" t="s">
        <v>77</v>
      </c>
      <c r="B13" s="55" t="s">
        <v>78</v>
      </c>
      <c r="C13" s="70" t="s">
        <v>83</v>
      </c>
      <c r="D13" s="70"/>
      <c r="E13" s="45"/>
      <c r="F13" s="45">
        <v>354.44</v>
      </c>
      <c r="G13" s="45">
        <f>SUM(E13:F13)</f>
        <v>354.44</v>
      </c>
      <c r="H13" s="45" t="s">
        <v>79</v>
      </c>
      <c r="I13" s="45">
        <v>35</v>
      </c>
      <c r="J13" s="45">
        <v>0.72</v>
      </c>
      <c r="K13" s="56" t="s">
        <v>81</v>
      </c>
      <c r="L13" s="62">
        <v>9248.14</v>
      </c>
      <c r="M13" s="63" t="s">
        <v>61</v>
      </c>
      <c r="N13" s="64"/>
      <c r="O13" s="65"/>
      <c r="P13" s="10"/>
    </row>
    <row r="14" spans="1:16" x14ac:dyDescent="0.25">
      <c r="A14" s="54" t="s">
        <v>74</v>
      </c>
      <c r="B14" s="55" t="s">
        <v>75</v>
      </c>
      <c r="C14" s="70" t="s">
        <v>84</v>
      </c>
      <c r="D14" s="70"/>
      <c r="E14" s="45"/>
      <c r="F14" s="45">
        <v>152</v>
      </c>
      <c r="G14" s="45">
        <f t="shared" ref="G14:G40" si="0">SUM(E14:F14)</f>
        <v>152</v>
      </c>
      <c r="H14" s="45" t="s">
        <v>12</v>
      </c>
      <c r="I14" s="45">
        <v>30</v>
      </c>
      <c r="J14" s="45">
        <v>2.4700000000000002</v>
      </c>
      <c r="K14" s="56">
        <v>500</v>
      </c>
      <c r="L14" s="56">
        <v>1915.2</v>
      </c>
      <c r="M14" s="44" t="s">
        <v>61</v>
      </c>
      <c r="N14" s="57"/>
      <c r="O14" s="58"/>
      <c r="P14" s="10" t="e">
        <f>IF(#REF!= 0," ", IF(100-((#REF!/#REF!)*100)&gt;20,"viac ako 20%",0))</f>
        <v>#REF!</v>
      </c>
    </row>
    <row r="15" spans="1:16" x14ac:dyDescent="0.25">
      <c r="A15" s="54" t="s">
        <v>74</v>
      </c>
      <c r="B15" s="55" t="s">
        <v>75</v>
      </c>
      <c r="C15" s="71" t="s">
        <v>85</v>
      </c>
      <c r="D15" s="71"/>
      <c r="E15" s="45"/>
      <c r="F15" s="45">
        <v>100</v>
      </c>
      <c r="G15" s="45">
        <f t="shared" si="0"/>
        <v>100</v>
      </c>
      <c r="H15" s="45" t="s">
        <v>12</v>
      </c>
      <c r="I15" s="45">
        <v>30</v>
      </c>
      <c r="J15" s="45">
        <v>2.4700000000000002</v>
      </c>
      <c r="K15" s="56">
        <v>500</v>
      </c>
      <c r="L15" s="56">
        <v>1459.08</v>
      </c>
      <c r="M15" s="44" t="s">
        <v>61</v>
      </c>
      <c r="N15" s="57"/>
      <c r="O15" s="58"/>
      <c r="P15" s="10"/>
    </row>
    <row r="16" spans="1:16" x14ac:dyDescent="0.25">
      <c r="A16" s="54" t="s">
        <v>74</v>
      </c>
      <c r="B16" s="55" t="s">
        <v>86</v>
      </c>
      <c r="C16" s="70" t="s">
        <v>82</v>
      </c>
      <c r="D16" s="70"/>
      <c r="E16" s="45"/>
      <c r="F16" s="45">
        <v>92.44</v>
      </c>
      <c r="G16" s="45">
        <f t="shared" si="0"/>
        <v>92.44</v>
      </c>
      <c r="H16" s="45" t="s">
        <v>79</v>
      </c>
      <c r="I16" s="45">
        <v>45</v>
      </c>
      <c r="J16" s="45">
        <v>0.55000000000000004</v>
      </c>
      <c r="K16" s="56" t="s">
        <v>87</v>
      </c>
      <c r="L16" s="56">
        <v>2366.46</v>
      </c>
      <c r="M16" s="44" t="s">
        <v>61</v>
      </c>
      <c r="N16" s="57"/>
      <c r="O16" s="58"/>
      <c r="P16" s="10" t="e">
        <f>IF(#REF!= 0," ", IF(100-((#REF!/#REF!)*100)&gt;20,"viac ako 20%",0))</f>
        <v>#REF!</v>
      </c>
    </row>
    <row r="17" spans="1:16" x14ac:dyDescent="0.25">
      <c r="A17" s="54" t="s">
        <v>74</v>
      </c>
      <c r="B17" s="55" t="s">
        <v>86</v>
      </c>
      <c r="C17" s="70" t="s">
        <v>83</v>
      </c>
      <c r="D17" s="70"/>
      <c r="E17" s="45"/>
      <c r="F17" s="45">
        <v>213</v>
      </c>
      <c r="G17" s="45">
        <f t="shared" si="0"/>
        <v>213</v>
      </c>
      <c r="H17" s="45" t="s">
        <v>79</v>
      </c>
      <c r="I17" s="45">
        <v>45</v>
      </c>
      <c r="J17" s="45">
        <v>0.55000000000000004</v>
      </c>
      <c r="K17" s="56" t="s">
        <v>87</v>
      </c>
      <c r="L17" s="56">
        <v>6158.03</v>
      </c>
      <c r="M17" s="44" t="s">
        <v>61</v>
      </c>
      <c r="N17" s="57"/>
      <c r="O17" s="58"/>
      <c r="P17" s="10"/>
    </row>
    <row r="18" spans="1:16" x14ac:dyDescent="0.25">
      <c r="A18" s="54" t="s">
        <v>74</v>
      </c>
      <c r="B18" s="55" t="s">
        <v>106</v>
      </c>
      <c r="C18" s="70" t="s">
        <v>84</v>
      </c>
      <c r="D18" s="70"/>
      <c r="E18" s="45"/>
      <c r="F18" s="45">
        <v>152.58000000000001</v>
      </c>
      <c r="G18" s="45">
        <f t="shared" si="0"/>
        <v>152.58000000000001</v>
      </c>
      <c r="H18" s="45" t="s">
        <v>79</v>
      </c>
      <c r="I18" s="45">
        <v>45</v>
      </c>
      <c r="J18" s="45">
        <v>0.95</v>
      </c>
      <c r="K18" s="56">
        <v>600</v>
      </c>
      <c r="L18" s="56">
        <v>2342.1</v>
      </c>
      <c r="M18" s="44" t="s">
        <v>61</v>
      </c>
      <c r="N18" s="57"/>
      <c r="O18" s="58"/>
      <c r="P18" s="10"/>
    </row>
    <row r="19" spans="1:16" x14ac:dyDescent="0.25">
      <c r="A19" s="54" t="s">
        <v>74</v>
      </c>
      <c r="B19" s="55" t="s">
        <v>106</v>
      </c>
      <c r="C19" s="71" t="s">
        <v>85</v>
      </c>
      <c r="D19" s="71"/>
      <c r="E19" s="45"/>
      <c r="F19" s="45">
        <v>100</v>
      </c>
      <c r="G19" s="45">
        <f t="shared" si="0"/>
        <v>100</v>
      </c>
      <c r="H19" s="45" t="s">
        <v>79</v>
      </c>
      <c r="I19" s="45">
        <v>45</v>
      </c>
      <c r="J19" s="45">
        <v>0.95</v>
      </c>
      <c r="K19" s="56">
        <v>600</v>
      </c>
      <c r="L19" s="56">
        <v>1766.29</v>
      </c>
      <c r="M19" s="44" t="s">
        <v>61</v>
      </c>
      <c r="N19" s="57"/>
      <c r="O19" s="58"/>
      <c r="P19" s="10"/>
    </row>
    <row r="20" spans="1:16" x14ac:dyDescent="0.25">
      <c r="A20" s="54" t="s">
        <v>74</v>
      </c>
      <c r="B20" s="55" t="s">
        <v>107</v>
      </c>
      <c r="C20" s="70" t="s">
        <v>84</v>
      </c>
      <c r="D20" s="70"/>
      <c r="E20" s="45"/>
      <c r="F20" s="45">
        <v>6.51</v>
      </c>
      <c r="G20" s="45">
        <f t="shared" si="0"/>
        <v>6.51</v>
      </c>
      <c r="H20" s="45" t="s">
        <v>90</v>
      </c>
      <c r="I20" s="45">
        <v>20</v>
      </c>
      <c r="J20" s="45">
        <v>0.19</v>
      </c>
      <c r="K20" s="56">
        <v>1800</v>
      </c>
      <c r="L20" s="56">
        <v>174.46</v>
      </c>
      <c r="M20" s="44" t="s">
        <v>61</v>
      </c>
      <c r="N20" s="57"/>
      <c r="O20" s="58"/>
      <c r="P20" s="10"/>
    </row>
    <row r="21" spans="1:16" x14ac:dyDescent="0.25">
      <c r="A21" s="54" t="s">
        <v>74</v>
      </c>
      <c r="B21" s="55" t="s">
        <v>107</v>
      </c>
      <c r="C21" s="71" t="s">
        <v>85</v>
      </c>
      <c r="D21" s="71"/>
      <c r="E21" s="45"/>
      <c r="F21" s="45"/>
      <c r="G21" s="45">
        <v>24.97</v>
      </c>
      <c r="H21" s="45" t="s">
        <v>90</v>
      </c>
      <c r="I21" s="45">
        <v>20</v>
      </c>
      <c r="J21" s="45">
        <v>0.19</v>
      </c>
      <c r="K21" s="56">
        <v>1800</v>
      </c>
      <c r="L21" s="56">
        <v>747.6</v>
      </c>
      <c r="M21" s="44" t="s">
        <v>61</v>
      </c>
      <c r="N21" s="57"/>
      <c r="O21" s="58"/>
      <c r="P21" s="10"/>
    </row>
    <row r="22" spans="1:16" x14ac:dyDescent="0.25">
      <c r="A22" s="54" t="s">
        <v>88</v>
      </c>
      <c r="B22" s="55" t="s">
        <v>89</v>
      </c>
      <c r="C22" s="70" t="s">
        <v>83</v>
      </c>
      <c r="D22" s="70"/>
      <c r="E22" s="45"/>
      <c r="F22" s="45"/>
      <c r="G22" s="45">
        <v>130.66999999999999</v>
      </c>
      <c r="H22" s="45" t="s">
        <v>90</v>
      </c>
      <c r="I22" s="45">
        <v>25</v>
      </c>
      <c r="J22" s="45">
        <v>0.38</v>
      </c>
      <c r="K22" s="56" t="s">
        <v>91</v>
      </c>
      <c r="L22" s="56">
        <v>4327.24</v>
      </c>
      <c r="M22" s="44" t="s">
        <v>61</v>
      </c>
      <c r="N22" s="57"/>
      <c r="O22" s="58"/>
      <c r="P22" s="10"/>
    </row>
    <row r="23" spans="1:16" x14ac:dyDescent="0.25">
      <c r="A23" s="54" t="s">
        <v>73</v>
      </c>
      <c r="B23" s="55" t="s">
        <v>92</v>
      </c>
      <c r="C23" s="70" t="s">
        <v>82</v>
      </c>
      <c r="D23" s="70"/>
      <c r="E23" s="45"/>
      <c r="F23" s="45">
        <v>145.5</v>
      </c>
      <c r="G23" s="45">
        <f t="shared" si="0"/>
        <v>145.5</v>
      </c>
      <c r="H23" s="45" t="s">
        <v>90</v>
      </c>
      <c r="I23" s="45">
        <v>25</v>
      </c>
      <c r="J23" s="45">
        <v>0.25</v>
      </c>
      <c r="K23" s="56" t="s">
        <v>93</v>
      </c>
      <c r="L23" s="56">
        <v>4782.58</v>
      </c>
      <c r="M23" s="44" t="s">
        <v>61</v>
      </c>
      <c r="N23" s="57"/>
      <c r="O23" s="58"/>
      <c r="P23" s="10"/>
    </row>
    <row r="24" spans="1:16" x14ac:dyDescent="0.25">
      <c r="A24" s="54" t="s">
        <v>73</v>
      </c>
      <c r="B24" s="55" t="s">
        <v>92</v>
      </c>
      <c r="C24" s="70" t="s">
        <v>83</v>
      </c>
      <c r="D24" s="70"/>
      <c r="E24" s="45"/>
      <c r="F24" s="45">
        <v>153.76</v>
      </c>
      <c r="G24" s="45">
        <f t="shared" si="0"/>
        <v>153.76</v>
      </c>
      <c r="H24" s="45" t="s">
        <v>90</v>
      </c>
      <c r="I24" s="45">
        <v>25</v>
      </c>
      <c r="J24" s="45">
        <v>0.25</v>
      </c>
      <c r="K24" s="56" t="s">
        <v>93</v>
      </c>
      <c r="L24" s="56">
        <v>5522.97</v>
      </c>
      <c r="M24" s="44" t="s">
        <v>61</v>
      </c>
      <c r="N24" s="57"/>
      <c r="O24" s="58"/>
      <c r="P24" s="10"/>
    </row>
    <row r="25" spans="1:16" x14ac:dyDescent="0.25">
      <c r="A25" s="54" t="s">
        <v>73</v>
      </c>
      <c r="B25" s="55" t="s">
        <v>105</v>
      </c>
      <c r="C25" s="70" t="s">
        <v>84</v>
      </c>
      <c r="D25" s="70"/>
      <c r="E25" s="45"/>
      <c r="F25" s="45">
        <v>250</v>
      </c>
      <c r="G25" s="45">
        <f t="shared" si="0"/>
        <v>250</v>
      </c>
      <c r="H25" s="45" t="s">
        <v>102</v>
      </c>
      <c r="I25" s="45">
        <v>25</v>
      </c>
      <c r="J25" s="45">
        <v>1.61</v>
      </c>
      <c r="K25" s="56">
        <v>1700</v>
      </c>
      <c r="L25" s="56">
        <v>4927.5</v>
      </c>
      <c r="M25" s="44" t="s">
        <v>61</v>
      </c>
      <c r="N25" s="57"/>
      <c r="O25" s="58"/>
      <c r="P25" s="10"/>
    </row>
    <row r="26" spans="1:16" x14ac:dyDescent="0.25">
      <c r="A26" s="54" t="s">
        <v>73</v>
      </c>
      <c r="B26" s="55" t="s">
        <v>105</v>
      </c>
      <c r="C26" s="71" t="s">
        <v>85</v>
      </c>
      <c r="D26" s="71"/>
      <c r="E26" s="45"/>
      <c r="F26" s="45">
        <v>100</v>
      </c>
      <c r="G26" s="45">
        <f t="shared" si="0"/>
        <v>100</v>
      </c>
      <c r="H26" s="45" t="s">
        <v>102</v>
      </c>
      <c r="I26" s="45">
        <v>25</v>
      </c>
      <c r="J26" s="45">
        <v>1.61</v>
      </c>
      <c r="K26" s="56">
        <v>1700</v>
      </c>
      <c r="L26" s="56">
        <v>2204.08</v>
      </c>
      <c r="M26" s="44" t="s">
        <v>61</v>
      </c>
      <c r="N26" s="57"/>
      <c r="O26" s="58"/>
      <c r="P26" s="10"/>
    </row>
    <row r="27" spans="1:16" x14ac:dyDescent="0.25">
      <c r="A27" s="54" t="s">
        <v>94</v>
      </c>
      <c r="B27" s="55" t="s">
        <v>95</v>
      </c>
      <c r="C27" s="70" t="s">
        <v>84</v>
      </c>
      <c r="D27" s="70"/>
      <c r="E27" s="45">
        <v>5</v>
      </c>
      <c r="F27" s="45">
        <v>253.09</v>
      </c>
      <c r="G27" s="45">
        <f t="shared" si="0"/>
        <v>258.09000000000003</v>
      </c>
      <c r="H27" s="45" t="s">
        <v>79</v>
      </c>
      <c r="I27" s="45">
        <v>45</v>
      </c>
      <c r="J27" s="45">
        <v>1.29</v>
      </c>
      <c r="K27" s="56">
        <v>300</v>
      </c>
      <c r="L27" s="56">
        <v>3422.27</v>
      </c>
      <c r="M27" s="44" t="s">
        <v>61</v>
      </c>
      <c r="N27" s="57"/>
      <c r="O27" s="58"/>
      <c r="P27" s="10"/>
    </row>
    <row r="28" spans="1:16" x14ac:dyDescent="0.25">
      <c r="A28" s="54" t="s">
        <v>94</v>
      </c>
      <c r="B28" s="55" t="s">
        <v>95</v>
      </c>
      <c r="C28" s="71" t="s">
        <v>85</v>
      </c>
      <c r="D28" s="71"/>
      <c r="E28" s="45"/>
      <c r="F28" s="45">
        <v>200</v>
      </c>
      <c r="G28" s="45">
        <f t="shared" si="0"/>
        <v>200</v>
      </c>
      <c r="H28" s="45" t="s">
        <v>79</v>
      </c>
      <c r="I28" s="45">
        <v>45</v>
      </c>
      <c r="J28" s="45">
        <v>1.29</v>
      </c>
      <c r="K28" s="56">
        <v>300</v>
      </c>
      <c r="L28" s="56">
        <v>3122.21</v>
      </c>
      <c r="M28" s="44" t="s">
        <v>61</v>
      </c>
      <c r="N28" s="57"/>
      <c r="O28" s="58"/>
      <c r="P28" s="10"/>
    </row>
    <row r="29" spans="1:16" x14ac:dyDescent="0.25">
      <c r="A29" s="54" t="s">
        <v>94</v>
      </c>
      <c r="B29" s="55" t="s">
        <v>96</v>
      </c>
      <c r="C29" s="70" t="s">
        <v>84</v>
      </c>
      <c r="D29" s="70"/>
      <c r="E29" s="45">
        <v>17.79</v>
      </c>
      <c r="F29" s="45"/>
      <c r="G29" s="45">
        <f t="shared" si="0"/>
        <v>17.79</v>
      </c>
      <c r="H29" s="45" t="s">
        <v>79</v>
      </c>
      <c r="I29" s="45">
        <v>40</v>
      </c>
      <c r="J29" s="45">
        <v>0.43</v>
      </c>
      <c r="K29" s="56">
        <v>1200</v>
      </c>
      <c r="L29" s="56">
        <v>326.62</v>
      </c>
      <c r="M29" s="44" t="s">
        <v>61</v>
      </c>
      <c r="N29" s="57"/>
      <c r="O29" s="58"/>
      <c r="P29" s="10"/>
    </row>
    <row r="30" spans="1:16" x14ac:dyDescent="0.25">
      <c r="A30" s="54" t="s">
        <v>94</v>
      </c>
      <c r="B30" s="55" t="s">
        <v>96</v>
      </c>
      <c r="C30" s="71" t="s">
        <v>85</v>
      </c>
      <c r="D30" s="71"/>
      <c r="E30" s="45"/>
      <c r="F30" s="45">
        <v>2.09</v>
      </c>
      <c r="G30" s="45">
        <f t="shared" si="0"/>
        <v>2.09</v>
      </c>
      <c r="H30" s="45" t="s">
        <v>79</v>
      </c>
      <c r="I30" s="45">
        <v>40</v>
      </c>
      <c r="J30" s="45">
        <v>0.43</v>
      </c>
      <c r="K30" s="56">
        <v>1200</v>
      </c>
      <c r="L30" s="56">
        <v>46.26</v>
      </c>
      <c r="M30" s="44" t="s">
        <v>61</v>
      </c>
      <c r="N30" s="57"/>
      <c r="O30" s="58"/>
      <c r="P30" s="10"/>
    </row>
    <row r="31" spans="1:16" x14ac:dyDescent="0.25">
      <c r="A31" s="54" t="s">
        <v>94</v>
      </c>
      <c r="B31" s="55" t="s">
        <v>97</v>
      </c>
      <c r="C31" s="70" t="s">
        <v>82</v>
      </c>
      <c r="D31" s="70"/>
      <c r="E31" s="45">
        <v>110.77</v>
      </c>
      <c r="F31" s="45"/>
      <c r="G31" s="45">
        <f t="shared" si="0"/>
        <v>110.77</v>
      </c>
      <c r="H31" s="45" t="s">
        <v>79</v>
      </c>
      <c r="I31" s="45">
        <v>30</v>
      </c>
      <c r="J31" s="45">
        <v>0.54</v>
      </c>
      <c r="K31" s="56" t="s">
        <v>98</v>
      </c>
      <c r="L31" s="56">
        <v>2218.7199999999998</v>
      </c>
      <c r="M31" s="44" t="s">
        <v>61</v>
      </c>
      <c r="N31" s="57"/>
      <c r="O31" s="58"/>
      <c r="P31" s="10"/>
    </row>
    <row r="32" spans="1:16" x14ac:dyDescent="0.25">
      <c r="A32" s="54" t="s">
        <v>94</v>
      </c>
      <c r="B32" s="55" t="s">
        <v>97</v>
      </c>
      <c r="C32" s="70" t="s">
        <v>83</v>
      </c>
      <c r="D32" s="70"/>
      <c r="E32" s="45"/>
      <c r="F32" s="45">
        <v>9.0500000000000007</v>
      </c>
      <c r="G32" s="45">
        <f t="shared" si="0"/>
        <v>9.0500000000000007</v>
      </c>
      <c r="H32" s="45" t="s">
        <v>79</v>
      </c>
      <c r="I32" s="45">
        <v>30</v>
      </c>
      <c r="J32" s="45">
        <v>0.54</v>
      </c>
      <c r="K32" s="56" t="s">
        <v>98</v>
      </c>
      <c r="L32" s="56">
        <v>209.91</v>
      </c>
      <c r="M32" s="44" t="s">
        <v>61</v>
      </c>
      <c r="N32" s="57"/>
      <c r="O32" s="58"/>
      <c r="P32" s="10"/>
    </row>
    <row r="33" spans="1:16" x14ac:dyDescent="0.25">
      <c r="A33" s="54" t="s">
        <v>94</v>
      </c>
      <c r="B33" s="55" t="s">
        <v>99</v>
      </c>
      <c r="C33" s="70" t="s">
        <v>82</v>
      </c>
      <c r="D33" s="70"/>
      <c r="E33" s="45">
        <v>37.83</v>
      </c>
      <c r="F33" s="45">
        <v>3.77</v>
      </c>
      <c r="G33" s="45">
        <f t="shared" si="0"/>
        <v>41.6</v>
      </c>
      <c r="H33" s="45" t="s">
        <v>90</v>
      </c>
      <c r="I33" s="45">
        <v>50</v>
      </c>
      <c r="J33" s="45">
        <v>0.18</v>
      </c>
      <c r="K33" s="56" t="s">
        <v>76</v>
      </c>
      <c r="L33" s="56">
        <v>1272.96</v>
      </c>
      <c r="M33" s="44" t="s">
        <v>61</v>
      </c>
      <c r="N33" s="57"/>
      <c r="O33" s="58"/>
      <c r="P33" s="10"/>
    </row>
    <row r="34" spans="1:16" x14ac:dyDescent="0.25">
      <c r="A34" s="54" t="s">
        <v>94</v>
      </c>
      <c r="B34" s="55" t="s">
        <v>99</v>
      </c>
      <c r="C34" s="70" t="s">
        <v>83</v>
      </c>
      <c r="D34" s="70"/>
      <c r="E34" s="45"/>
      <c r="F34" s="45">
        <v>104.45</v>
      </c>
      <c r="G34" s="45">
        <f t="shared" si="0"/>
        <v>104.45</v>
      </c>
      <c r="H34" s="45" t="s">
        <v>90</v>
      </c>
      <c r="I34" s="45">
        <v>50</v>
      </c>
      <c r="J34" s="45">
        <v>0.18</v>
      </c>
      <c r="K34" s="56" t="s">
        <v>76</v>
      </c>
      <c r="L34" s="56">
        <v>3553.93</v>
      </c>
      <c r="M34" s="44" t="s">
        <v>61</v>
      </c>
      <c r="N34" s="57"/>
      <c r="O34" s="58"/>
      <c r="P34" s="10"/>
    </row>
    <row r="35" spans="1:16" x14ac:dyDescent="0.25">
      <c r="A35" s="54" t="s">
        <v>100</v>
      </c>
      <c r="B35" s="55" t="s">
        <v>101</v>
      </c>
      <c r="C35" s="70" t="s">
        <v>84</v>
      </c>
      <c r="D35" s="70"/>
      <c r="E35" s="45"/>
      <c r="F35" s="45">
        <v>30</v>
      </c>
      <c r="G35" s="45">
        <f t="shared" si="0"/>
        <v>30</v>
      </c>
      <c r="H35" s="45" t="s">
        <v>102</v>
      </c>
      <c r="I35" s="45">
        <v>35</v>
      </c>
      <c r="J35" s="45">
        <v>2.08</v>
      </c>
      <c r="K35" s="56">
        <v>1700</v>
      </c>
      <c r="L35" s="56">
        <v>538.20000000000005</v>
      </c>
      <c r="M35" s="44" t="s">
        <v>61</v>
      </c>
      <c r="N35" s="57"/>
      <c r="O35" s="58"/>
      <c r="P35" s="10"/>
    </row>
    <row r="36" spans="1:16" x14ac:dyDescent="0.25">
      <c r="A36" s="54" t="s">
        <v>100</v>
      </c>
      <c r="B36" s="55" t="s">
        <v>101</v>
      </c>
      <c r="C36" s="71" t="s">
        <v>85</v>
      </c>
      <c r="D36" s="71"/>
      <c r="E36" s="45"/>
      <c r="F36" s="45">
        <v>20</v>
      </c>
      <c r="G36" s="45">
        <f t="shared" si="0"/>
        <v>20</v>
      </c>
      <c r="H36" s="45" t="s">
        <v>102</v>
      </c>
      <c r="I36" s="45">
        <v>35</v>
      </c>
      <c r="J36" s="45">
        <v>2.08</v>
      </c>
      <c r="K36" s="56">
        <v>1700</v>
      </c>
      <c r="L36" s="56">
        <v>398.59</v>
      </c>
      <c r="M36" s="44" t="s">
        <v>61</v>
      </c>
      <c r="N36" s="57"/>
      <c r="O36" s="58"/>
      <c r="P36" s="10"/>
    </row>
    <row r="37" spans="1:16" x14ac:dyDescent="0.25">
      <c r="A37" s="54" t="s">
        <v>100</v>
      </c>
      <c r="B37" s="55" t="s">
        <v>103</v>
      </c>
      <c r="C37" s="70" t="s">
        <v>84</v>
      </c>
      <c r="D37" s="70"/>
      <c r="E37" s="45"/>
      <c r="F37" s="45">
        <v>499.05</v>
      </c>
      <c r="G37" s="45">
        <f t="shared" si="0"/>
        <v>499.05</v>
      </c>
      <c r="H37" s="45" t="s">
        <v>12</v>
      </c>
      <c r="I37" s="45">
        <v>40</v>
      </c>
      <c r="J37" s="45">
        <v>2.83</v>
      </c>
      <c r="K37" s="56">
        <v>1100</v>
      </c>
      <c r="L37" s="56">
        <v>7186.32</v>
      </c>
      <c r="M37" s="44" t="s">
        <v>61</v>
      </c>
      <c r="N37" s="57"/>
      <c r="O37" s="58"/>
      <c r="P37" s="10"/>
    </row>
    <row r="38" spans="1:16" x14ac:dyDescent="0.25">
      <c r="A38" s="54" t="s">
        <v>100</v>
      </c>
      <c r="B38" s="55" t="s">
        <v>103</v>
      </c>
      <c r="C38" s="71" t="s">
        <v>85</v>
      </c>
      <c r="D38" s="71"/>
      <c r="E38" s="45"/>
      <c r="F38" s="45">
        <v>200</v>
      </c>
      <c r="G38" s="45">
        <f t="shared" si="0"/>
        <v>200</v>
      </c>
      <c r="H38" s="45" t="s">
        <v>12</v>
      </c>
      <c r="I38" s="45">
        <v>40</v>
      </c>
      <c r="J38" s="45">
        <v>2.83</v>
      </c>
      <c r="K38" s="56">
        <v>1100</v>
      </c>
      <c r="L38" s="56">
        <v>3230.34</v>
      </c>
      <c r="M38" s="44" t="s">
        <v>61</v>
      </c>
      <c r="N38" s="57"/>
      <c r="O38" s="58"/>
      <c r="P38" s="10"/>
    </row>
    <row r="39" spans="1:16" x14ac:dyDescent="0.25">
      <c r="A39" s="54" t="s">
        <v>100</v>
      </c>
      <c r="B39" s="55" t="s">
        <v>104</v>
      </c>
      <c r="C39" s="70" t="s">
        <v>84</v>
      </c>
      <c r="D39" s="70"/>
      <c r="E39" s="45"/>
      <c r="F39" s="45">
        <v>671.45</v>
      </c>
      <c r="G39" s="45">
        <f t="shared" si="0"/>
        <v>671.45</v>
      </c>
      <c r="H39" s="45" t="s">
        <v>12</v>
      </c>
      <c r="I39" s="45">
        <v>35</v>
      </c>
      <c r="J39" s="45">
        <v>2.15</v>
      </c>
      <c r="K39" s="56">
        <v>600</v>
      </c>
      <c r="L39" s="56">
        <v>9017.57</v>
      </c>
      <c r="M39" s="44" t="s">
        <v>61</v>
      </c>
      <c r="N39" s="57"/>
      <c r="O39" s="58"/>
      <c r="P39" s="10"/>
    </row>
    <row r="40" spans="1:16" x14ac:dyDescent="0.25">
      <c r="A40" s="54" t="s">
        <v>100</v>
      </c>
      <c r="B40" s="55" t="s">
        <v>104</v>
      </c>
      <c r="C40" s="71" t="s">
        <v>85</v>
      </c>
      <c r="D40" s="71"/>
      <c r="E40" s="45"/>
      <c r="F40" s="45">
        <v>400</v>
      </c>
      <c r="G40" s="45">
        <f t="shared" si="0"/>
        <v>400</v>
      </c>
      <c r="H40" s="45" t="s">
        <v>12</v>
      </c>
      <c r="I40" s="45">
        <v>35</v>
      </c>
      <c r="J40" s="45">
        <v>2.15</v>
      </c>
      <c r="K40" s="56">
        <v>600</v>
      </c>
      <c r="L40" s="56">
        <v>6170.65</v>
      </c>
      <c r="M40" s="44" t="s">
        <v>61</v>
      </c>
      <c r="N40" s="57"/>
      <c r="O40" s="58"/>
      <c r="P40" s="10"/>
    </row>
    <row r="41" spans="1:16" x14ac:dyDescent="0.25">
      <c r="A41" s="54"/>
      <c r="B41" s="55"/>
      <c r="C41" s="70"/>
      <c r="D41" s="70"/>
      <c r="E41" s="45"/>
      <c r="F41" s="45"/>
      <c r="G41" s="45"/>
      <c r="H41" s="45"/>
      <c r="I41" s="45"/>
      <c r="J41" s="45"/>
      <c r="K41" s="56"/>
      <c r="L41" s="56"/>
      <c r="M41" s="44"/>
      <c r="N41" s="57"/>
      <c r="O41" s="58"/>
      <c r="P41" s="10" t="e">
        <f>IF(#REF!= 0," ", IF(100-((#REF!/#REF!)*100)&gt;20,"viac ako 20%",0))</f>
        <v>#REF!</v>
      </c>
    </row>
    <row r="42" spans="1:16" ht="15.75" thickBot="1" x14ac:dyDescent="0.3">
      <c r="A42" s="22"/>
      <c r="B42" s="23"/>
      <c r="C42" s="77"/>
      <c r="D42" s="77"/>
      <c r="E42" s="47"/>
      <c r="F42" s="48"/>
      <c r="G42" s="48"/>
      <c r="H42" s="46"/>
      <c r="I42" s="46"/>
      <c r="J42" s="46"/>
      <c r="K42" s="59"/>
      <c r="L42" s="48"/>
      <c r="M42" s="48"/>
      <c r="N42" s="60"/>
      <c r="O42" s="61"/>
    </row>
    <row r="43" spans="1:16" ht="15.75" thickBot="1" x14ac:dyDescent="0.3">
      <c r="A43" s="24"/>
      <c r="B43" s="25"/>
      <c r="C43" s="26"/>
      <c r="D43" s="27"/>
      <c r="E43" s="49"/>
      <c r="F43" s="49"/>
      <c r="G43" s="49"/>
      <c r="H43" s="28"/>
      <c r="I43" s="25"/>
      <c r="J43" s="25"/>
      <c r="K43" s="26"/>
      <c r="L43" s="34"/>
      <c r="M43" s="30"/>
      <c r="N43" s="33"/>
      <c r="O43" s="34"/>
    </row>
    <row r="44" spans="1:16" ht="15.75" thickBot="1" x14ac:dyDescent="0.3">
      <c r="A44" s="43"/>
      <c r="B44" s="31"/>
      <c r="C44" s="31"/>
      <c r="D44" s="31"/>
      <c r="E44" s="31"/>
      <c r="F44" s="31"/>
      <c r="G44" s="31"/>
      <c r="H44" s="31"/>
      <c r="I44" s="31"/>
      <c r="J44" s="72" t="s">
        <v>13</v>
      </c>
      <c r="K44" s="72"/>
      <c r="L44" s="34">
        <f>SUM(L12:L43)</f>
        <v>91039.13</v>
      </c>
      <c r="M44" s="32"/>
      <c r="N44" s="35" t="s">
        <v>14</v>
      </c>
      <c r="O44" s="29">
        <f>SUM(O42:O42)</f>
        <v>0</v>
      </c>
    </row>
    <row r="45" spans="1:16" ht="15.75" thickBot="1" x14ac:dyDescent="0.3">
      <c r="A45" s="73" t="s">
        <v>15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5"/>
      <c r="O45" s="29">
        <f>O46-O44</f>
        <v>0</v>
      </c>
    </row>
    <row r="46" spans="1:16" ht="15.75" thickBot="1" x14ac:dyDescent="0.3">
      <c r="A46" s="73" t="s">
        <v>16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  <c r="O46" s="29">
        <f>IF("nie"=MID(I54,1,3),O44,(O44*1.2))</f>
        <v>0</v>
      </c>
    </row>
    <row r="47" spans="1:16" x14ac:dyDescent="0.25">
      <c r="A47" s="84" t="s">
        <v>17</v>
      </c>
      <c r="B47" s="84"/>
      <c r="C47" s="84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1:16" x14ac:dyDescent="0.25">
      <c r="A48" s="76" t="s">
        <v>65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</row>
    <row r="49" spans="1:15" x14ac:dyDescent="0.25">
      <c r="A49" s="37" t="s">
        <v>57</v>
      </c>
      <c r="B49" s="37"/>
      <c r="C49" s="37"/>
      <c r="D49" s="37"/>
      <c r="E49" s="37"/>
      <c r="F49" s="37"/>
      <c r="G49" s="38" t="s">
        <v>55</v>
      </c>
      <c r="H49" s="37"/>
      <c r="I49" s="37"/>
      <c r="J49" s="39"/>
      <c r="K49" s="39"/>
      <c r="L49" s="39"/>
      <c r="M49" s="39"/>
      <c r="N49" s="39"/>
      <c r="O49" s="39"/>
    </row>
    <row r="50" spans="1:15" x14ac:dyDescent="0.25">
      <c r="A50" s="86" t="s">
        <v>67</v>
      </c>
      <c r="B50" s="87"/>
      <c r="C50" s="87"/>
      <c r="D50" s="87"/>
      <c r="E50" s="88"/>
      <c r="F50" s="85" t="s">
        <v>56</v>
      </c>
      <c r="G50" s="40" t="s">
        <v>18</v>
      </c>
      <c r="H50" s="78"/>
      <c r="I50" s="79"/>
      <c r="J50" s="79"/>
      <c r="K50" s="79"/>
      <c r="L50" s="79"/>
      <c r="M50" s="79"/>
      <c r="N50" s="79"/>
      <c r="O50" s="80"/>
    </row>
    <row r="51" spans="1:15" x14ac:dyDescent="0.25">
      <c r="A51" s="89"/>
      <c r="B51" s="90"/>
      <c r="C51" s="90"/>
      <c r="D51" s="90"/>
      <c r="E51" s="91"/>
      <c r="F51" s="85"/>
      <c r="G51" s="40" t="s">
        <v>19</v>
      </c>
      <c r="H51" s="78"/>
      <c r="I51" s="79"/>
      <c r="J51" s="79"/>
      <c r="K51" s="79"/>
      <c r="L51" s="79"/>
      <c r="M51" s="79"/>
      <c r="N51" s="79"/>
      <c r="O51" s="80"/>
    </row>
    <row r="52" spans="1:15" x14ac:dyDescent="0.25">
      <c r="A52" s="89"/>
      <c r="B52" s="90"/>
      <c r="C52" s="90"/>
      <c r="D52" s="90"/>
      <c r="E52" s="91"/>
      <c r="F52" s="85"/>
      <c r="G52" s="40" t="s">
        <v>20</v>
      </c>
      <c r="H52" s="78"/>
      <c r="I52" s="79"/>
      <c r="J52" s="79"/>
      <c r="K52" s="79"/>
      <c r="L52" s="79"/>
      <c r="M52" s="79"/>
      <c r="N52" s="79"/>
      <c r="O52" s="80"/>
    </row>
    <row r="53" spans="1:15" x14ac:dyDescent="0.25">
      <c r="A53" s="89"/>
      <c r="B53" s="90"/>
      <c r="C53" s="90"/>
      <c r="D53" s="90"/>
      <c r="E53" s="91"/>
      <c r="F53" s="85"/>
      <c r="G53" s="40" t="s">
        <v>21</v>
      </c>
      <c r="H53" s="78"/>
      <c r="I53" s="79"/>
      <c r="J53" s="79"/>
      <c r="K53" s="79"/>
      <c r="L53" s="79"/>
      <c r="M53" s="79"/>
      <c r="N53" s="79"/>
      <c r="O53" s="80"/>
    </row>
    <row r="54" spans="1:15" x14ac:dyDescent="0.25">
      <c r="A54" s="89"/>
      <c r="B54" s="90"/>
      <c r="C54" s="90"/>
      <c r="D54" s="90"/>
      <c r="E54" s="91"/>
      <c r="F54" s="85"/>
      <c r="G54" s="40" t="s">
        <v>22</v>
      </c>
      <c r="H54" s="78"/>
      <c r="I54" s="79"/>
      <c r="J54" s="79"/>
      <c r="K54" s="79"/>
      <c r="L54" s="79"/>
      <c r="M54" s="79"/>
      <c r="N54" s="79"/>
      <c r="O54" s="80"/>
    </row>
    <row r="55" spans="1:15" x14ac:dyDescent="0.25">
      <c r="A55" s="89"/>
      <c r="B55" s="90"/>
      <c r="C55" s="90"/>
      <c r="D55" s="90"/>
      <c r="E55" s="91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25">
      <c r="A56" s="89"/>
      <c r="B56" s="90"/>
      <c r="C56" s="90"/>
      <c r="D56" s="90"/>
      <c r="E56" s="91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25">
      <c r="A57" s="92"/>
      <c r="B57" s="93"/>
      <c r="C57" s="93"/>
      <c r="D57" s="93"/>
      <c r="E57" s="94"/>
      <c r="F57" s="39"/>
      <c r="G57" s="16"/>
      <c r="H57" s="16"/>
      <c r="I57" s="16"/>
      <c r="J57" s="16" t="s">
        <v>23</v>
      </c>
      <c r="K57" s="16"/>
      <c r="L57" s="81"/>
      <c r="M57" s="82"/>
      <c r="N57" s="83"/>
      <c r="O57" s="16"/>
    </row>
    <row r="58" spans="1:15" x14ac:dyDescent="0.25">
      <c r="A58" s="39"/>
      <c r="B58" s="39"/>
      <c r="C58" s="39"/>
      <c r="D58" s="39"/>
      <c r="E58" s="39"/>
      <c r="F58" s="39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</sheetData>
  <mergeCells count="65">
    <mergeCell ref="C20:D20"/>
    <mergeCell ref="C21:D21"/>
    <mergeCell ref="A1:L1"/>
    <mergeCell ref="C12:D12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C3:K3"/>
    <mergeCell ref="N9:N11"/>
    <mergeCell ref="O9:O11"/>
    <mergeCell ref="C10:D11"/>
    <mergeCell ref="E10:E11"/>
    <mergeCell ref="F10:F11"/>
    <mergeCell ref="G10:G11"/>
    <mergeCell ref="M9:M11"/>
    <mergeCell ref="L57:N57"/>
    <mergeCell ref="A47:C47"/>
    <mergeCell ref="F50:F54"/>
    <mergeCell ref="H50:O50"/>
    <mergeCell ref="H51:O51"/>
    <mergeCell ref="H52:O52"/>
    <mergeCell ref="H53:O53"/>
    <mergeCell ref="A50:E57"/>
    <mergeCell ref="A45:N45"/>
    <mergeCell ref="A46:N46"/>
    <mergeCell ref="A48:O48"/>
    <mergeCell ref="C42:D42"/>
    <mergeCell ref="H54:O54"/>
    <mergeCell ref="C13:D13"/>
    <mergeCell ref="C15:D15"/>
    <mergeCell ref="C17:D17"/>
    <mergeCell ref="J44:K44"/>
    <mergeCell ref="C14:D14"/>
    <mergeCell ref="C16:D16"/>
    <mergeCell ref="C41:D41"/>
    <mergeCell ref="C22:D22"/>
    <mergeCell ref="C23:D23"/>
    <mergeCell ref="C24:D24"/>
    <mergeCell ref="C27:D27"/>
    <mergeCell ref="C28:D28"/>
    <mergeCell ref="C25:D25"/>
    <mergeCell ref="C26:D26"/>
    <mergeCell ref="C18:D18"/>
    <mergeCell ref="C19:D19"/>
    <mergeCell ref="C29:D29"/>
    <mergeCell ref="C30:D30"/>
    <mergeCell ref="C31:D31"/>
    <mergeCell ref="C32:D32"/>
    <mergeCell ref="C33:D33"/>
    <mergeCell ref="C39:D39"/>
    <mergeCell ref="C40:D40"/>
    <mergeCell ref="C34:D34"/>
    <mergeCell ref="C35:D35"/>
    <mergeCell ref="C36:D36"/>
    <mergeCell ref="C37:D37"/>
    <mergeCell ref="C38:D38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0" t="s">
        <v>51</v>
      </c>
      <c r="M2" s="130"/>
    </row>
    <row r="3" spans="1:14" x14ac:dyDescent="0.25">
      <c r="A3" s="5" t="s">
        <v>25</v>
      </c>
      <c r="B3" s="131" t="s">
        <v>26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4" x14ac:dyDescent="0.25">
      <c r="A4" s="5" t="s">
        <v>27</v>
      </c>
      <c r="B4" s="131" t="s">
        <v>28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4" x14ac:dyDescent="0.25">
      <c r="A5" s="5" t="s">
        <v>8</v>
      </c>
      <c r="B5" s="131" t="s">
        <v>29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1:14" x14ac:dyDescent="0.25">
      <c r="A6" s="5" t="s">
        <v>2</v>
      </c>
      <c r="B6" s="131" t="s">
        <v>30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</row>
    <row r="7" spans="1:14" x14ac:dyDescent="0.25">
      <c r="A7" s="6" t="s">
        <v>31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9"/>
    </row>
    <row r="8" spans="1:14" x14ac:dyDescent="0.25">
      <c r="A8" s="5" t="s">
        <v>12</v>
      </c>
      <c r="B8" s="131" t="s">
        <v>32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</row>
    <row r="9" spans="1:14" x14ac:dyDescent="0.25">
      <c r="A9" s="5" t="s">
        <v>33</v>
      </c>
      <c r="B9" s="131" t="s">
        <v>34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</row>
    <row r="10" spans="1:14" x14ac:dyDescent="0.25">
      <c r="A10" s="5" t="s">
        <v>35</v>
      </c>
      <c r="B10" s="131" t="s">
        <v>36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</row>
    <row r="11" spans="1:14" x14ac:dyDescent="0.25">
      <c r="A11" s="7" t="s">
        <v>37</v>
      </c>
      <c r="B11" s="131" t="s">
        <v>38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</row>
    <row r="12" spans="1:14" x14ac:dyDescent="0.25">
      <c r="A12" s="8" t="s">
        <v>39</v>
      </c>
      <c r="B12" s="131" t="s">
        <v>40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</row>
    <row r="13" spans="1:14" ht="24" customHeight="1" x14ac:dyDescent="0.25">
      <c r="A13" s="7" t="s">
        <v>41</v>
      </c>
      <c r="B13" s="131" t="s">
        <v>42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</row>
    <row r="14" spans="1:14" ht="16.5" customHeight="1" x14ac:dyDescent="0.25">
      <c r="A14" s="7" t="s">
        <v>5</v>
      </c>
      <c r="B14" s="131" t="s">
        <v>52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</row>
    <row r="15" spans="1:14" x14ac:dyDescent="0.25">
      <c r="A15" s="7" t="s">
        <v>43</v>
      </c>
      <c r="B15" s="131" t="s">
        <v>44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</row>
    <row r="16" spans="1:14" ht="38.25" x14ac:dyDescent="0.25">
      <c r="A16" s="9" t="s">
        <v>45</v>
      </c>
      <c r="B16" s="131" t="s">
        <v>46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  <row r="17" spans="1:14" ht="28.5" customHeight="1" x14ac:dyDescent="0.25">
      <c r="A17" s="9" t="s">
        <v>47</v>
      </c>
      <c r="B17" s="131" t="s">
        <v>48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</row>
    <row r="18" spans="1:14" ht="27" customHeight="1" x14ac:dyDescent="0.25">
      <c r="A18" s="7" t="s">
        <v>49</v>
      </c>
      <c r="B18" s="131" t="s">
        <v>50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</row>
    <row r="19" spans="1:14" ht="75" customHeight="1" x14ac:dyDescent="0.25">
      <c r="A19" s="41" t="s">
        <v>62</v>
      </c>
      <c r="B19" s="132" t="s">
        <v>63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Nemec</cp:lastModifiedBy>
  <cp:lastPrinted>2022-04-28T05:37:46Z</cp:lastPrinted>
  <dcterms:created xsi:type="dcterms:W3CDTF">2012-08-13T12:29:09Z</dcterms:created>
  <dcterms:modified xsi:type="dcterms:W3CDTF">2022-09-12T08:12:50Z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