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koncova\Desktop\VO 2022\ZsNH-VR_vnútroblok f. urbanka\"/>
    </mc:Choice>
  </mc:AlternateContent>
  <bookViews>
    <workbookView xWindow="-120" yWindow="-120" windowWidth="29040" windowHeight="15840" tabRatio="500"/>
  </bookViews>
  <sheets>
    <sheet name="Zadanie" sheetId="3" r:id="rId1"/>
    <sheet name="Figury" sheetId="4" r:id="rId2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Zadanie!$A$1:$F$165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3" i="3" l="1"/>
  <c r="W161" i="3"/>
  <c r="W163" i="3" s="1"/>
  <c r="N161" i="3"/>
  <c r="N163" i="3" s="1"/>
  <c r="I161" i="3"/>
  <c r="N160" i="3"/>
  <c r="L160" i="3"/>
  <c r="J160" i="3"/>
  <c r="H160" i="3"/>
  <c r="N159" i="3"/>
  <c r="L159" i="3"/>
  <c r="J159" i="3"/>
  <c r="H159" i="3"/>
  <c r="N158" i="3"/>
  <c r="L158" i="3"/>
  <c r="L161" i="3" s="1"/>
  <c r="L163" i="3" s="1"/>
  <c r="J158" i="3"/>
  <c r="J161" i="3" s="1"/>
  <c r="H158" i="3"/>
  <c r="H161" i="3" s="1"/>
  <c r="H163" i="3" s="1"/>
  <c r="W152" i="3"/>
  <c r="N151" i="3"/>
  <c r="L151" i="3"/>
  <c r="J151" i="3"/>
  <c r="H151" i="3"/>
  <c r="N150" i="3"/>
  <c r="L150" i="3"/>
  <c r="J150" i="3"/>
  <c r="H150" i="3"/>
  <c r="N149" i="3"/>
  <c r="L149" i="3"/>
  <c r="J149" i="3"/>
  <c r="H149" i="3"/>
  <c r="N148" i="3"/>
  <c r="L148" i="3"/>
  <c r="J148" i="3"/>
  <c r="H148" i="3"/>
  <c r="N147" i="3"/>
  <c r="L147" i="3"/>
  <c r="J147" i="3"/>
  <c r="H147" i="3"/>
  <c r="N146" i="3"/>
  <c r="L146" i="3"/>
  <c r="J146" i="3"/>
  <c r="H146" i="3"/>
  <c r="N144" i="3"/>
  <c r="L144" i="3"/>
  <c r="J144" i="3"/>
  <c r="H144" i="3"/>
  <c r="N142" i="3"/>
  <c r="L142" i="3"/>
  <c r="J142" i="3"/>
  <c r="H142" i="3"/>
  <c r="N138" i="3"/>
  <c r="L138" i="3"/>
  <c r="J138" i="3"/>
  <c r="H138" i="3"/>
  <c r="N136" i="3"/>
  <c r="L136" i="3"/>
  <c r="J136" i="3"/>
  <c r="I136" i="3"/>
  <c r="N134" i="3"/>
  <c r="L134" i="3"/>
  <c r="J134" i="3"/>
  <c r="I134" i="3"/>
  <c r="N132" i="3"/>
  <c r="L132" i="3"/>
  <c r="J132" i="3"/>
  <c r="I132" i="3"/>
  <c r="N130" i="3"/>
  <c r="L130" i="3"/>
  <c r="J130" i="3"/>
  <c r="I130" i="3"/>
  <c r="N128" i="3"/>
  <c r="L128" i="3"/>
  <c r="J128" i="3"/>
  <c r="H128" i="3"/>
  <c r="N126" i="3"/>
  <c r="L126" i="3"/>
  <c r="J126" i="3"/>
  <c r="H126" i="3"/>
  <c r="N124" i="3"/>
  <c r="L124" i="3"/>
  <c r="J124" i="3"/>
  <c r="H124" i="3"/>
  <c r="N123" i="3"/>
  <c r="L123" i="3"/>
  <c r="J123" i="3"/>
  <c r="H123" i="3"/>
  <c r="N122" i="3"/>
  <c r="L122" i="3"/>
  <c r="J122" i="3"/>
  <c r="H122" i="3"/>
  <c r="N121" i="3"/>
  <c r="L121" i="3"/>
  <c r="J121" i="3"/>
  <c r="I121" i="3"/>
  <c r="N120" i="3"/>
  <c r="L120" i="3"/>
  <c r="J120" i="3"/>
  <c r="I120" i="3"/>
  <c r="N119" i="3"/>
  <c r="L119" i="3"/>
  <c r="J119" i="3"/>
  <c r="I119" i="3"/>
  <c r="N118" i="3"/>
  <c r="L118" i="3"/>
  <c r="J118" i="3"/>
  <c r="I118" i="3"/>
  <c r="N117" i="3"/>
  <c r="L117" i="3"/>
  <c r="J117" i="3"/>
  <c r="I117" i="3"/>
  <c r="N116" i="3"/>
  <c r="L116" i="3"/>
  <c r="J116" i="3"/>
  <c r="I116" i="3"/>
  <c r="I152" i="3" s="1"/>
  <c r="N114" i="3"/>
  <c r="L114" i="3"/>
  <c r="J114" i="3"/>
  <c r="H114" i="3"/>
  <c r="N113" i="3"/>
  <c r="L113" i="3"/>
  <c r="J113" i="3"/>
  <c r="H113" i="3"/>
  <c r="N112" i="3"/>
  <c r="L112" i="3"/>
  <c r="J112" i="3"/>
  <c r="H112" i="3"/>
  <c r="W109" i="3"/>
  <c r="L109" i="3"/>
  <c r="N107" i="3"/>
  <c r="L107" i="3"/>
  <c r="J107" i="3"/>
  <c r="H107" i="3"/>
  <c r="N105" i="3"/>
  <c r="L105" i="3"/>
  <c r="J105" i="3"/>
  <c r="H105" i="3"/>
  <c r="N103" i="3"/>
  <c r="L103" i="3"/>
  <c r="J103" i="3"/>
  <c r="I103" i="3"/>
  <c r="N99" i="3"/>
  <c r="L99" i="3"/>
  <c r="J99" i="3"/>
  <c r="I99" i="3"/>
  <c r="I109" i="3" s="1"/>
  <c r="N98" i="3"/>
  <c r="L98" i="3"/>
  <c r="J98" i="3"/>
  <c r="H98" i="3"/>
  <c r="N96" i="3"/>
  <c r="L96" i="3"/>
  <c r="J96" i="3"/>
  <c r="H96" i="3"/>
  <c r="N94" i="3"/>
  <c r="L94" i="3"/>
  <c r="J94" i="3"/>
  <c r="H94" i="3"/>
  <c r="N92" i="3"/>
  <c r="L92" i="3"/>
  <c r="J92" i="3"/>
  <c r="H92" i="3"/>
  <c r="N90" i="3"/>
  <c r="L90" i="3"/>
  <c r="J90" i="3"/>
  <c r="H90" i="3"/>
  <c r="N88" i="3"/>
  <c r="L88" i="3"/>
  <c r="J88" i="3"/>
  <c r="H88" i="3"/>
  <c r="N86" i="3"/>
  <c r="L86" i="3"/>
  <c r="J86" i="3"/>
  <c r="H86" i="3"/>
  <c r="N84" i="3"/>
  <c r="L84" i="3"/>
  <c r="J84" i="3"/>
  <c r="H84" i="3"/>
  <c r="N82" i="3"/>
  <c r="L82" i="3"/>
  <c r="J82" i="3"/>
  <c r="H82" i="3"/>
  <c r="N80" i="3"/>
  <c r="L80" i="3"/>
  <c r="J80" i="3"/>
  <c r="H80" i="3"/>
  <c r="N78" i="3"/>
  <c r="N109" i="3" s="1"/>
  <c r="L78" i="3"/>
  <c r="J78" i="3"/>
  <c r="J109" i="3" s="1"/>
  <c r="E109" i="3" s="1"/>
  <c r="H78" i="3"/>
  <c r="H109" i="3" s="1"/>
  <c r="W75" i="3"/>
  <c r="J75" i="3"/>
  <c r="E75" i="3" s="1"/>
  <c r="N73" i="3"/>
  <c r="L73" i="3"/>
  <c r="J73" i="3"/>
  <c r="I73" i="3"/>
  <c r="N71" i="3"/>
  <c r="L71" i="3"/>
  <c r="J71" i="3"/>
  <c r="I71" i="3"/>
  <c r="I75" i="3" s="1"/>
  <c r="N70" i="3"/>
  <c r="L70" i="3"/>
  <c r="J70" i="3"/>
  <c r="H70" i="3"/>
  <c r="N68" i="3"/>
  <c r="L68" i="3"/>
  <c r="J68" i="3"/>
  <c r="H68" i="3"/>
  <c r="N66" i="3"/>
  <c r="N75" i="3" s="1"/>
  <c r="L66" i="3"/>
  <c r="L75" i="3" s="1"/>
  <c r="J66" i="3"/>
  <c r="H66" i="3"/>
  <c r="H75" i="3" s="1"/>
  <c r="W63" i="3"/>
  <c r="W154" i="3" s="1"/>
  <c r="W165" i="3" s="1"/>
  <c r="I63" i="3"/>
  <c r="I154" i="3" s="1"/>
  <c r="I165" i="3" s="1"/>
  <c r="N62" i="3"/>
  <c r="L62" i="3"/>
  <c r="J62" i="3"/>
  <c r="I62" i="3"/>
  <c r="N61" i="3"/>
  <c r="L61" i="3"/>
  <c r="J61" i="3"/>
  <c r="H61" i="3"/>
  <c r="N60" i="3"/>
  <c r="L60" i="3"/>
  <c r="J60" i="3"/>
  <c r="H60" i="3"/>
  <c r="N59" i="3"/>
  <c r="L59" i="3"/>
  <c r="J59" i="3"/>
  <c r="H59" i="3"/>
  <c r="N57" i="3"/>
  <c r="L57" i="3"/>
  <c r="J57" i="3"/>
  <c r="H57" i="3"/>
  <c r="N56" i="3"/>
  <c r="L56" i="3"/>
  <c r="J56" i="3"/>
  <c r="H56" i="3"/>
  <c r="N54" i="3"/>
  <c r="L54" i="3"/>
  <c r="J54" i="3"/>
  <c r="H54" i="3"/>
  <c r="N52" i="3"/>
  <c r="L52" i="3"/>
  <c r="J52" i="3"/>
  <c r="H52" i="3"/>
  <c r="N50" i="3"/>
  <c r="L50" i="3"/>
  <c r="J50" i="3"/>
  <c r="H50" i="3"/>
  <c r="N48" i="3"/>
  <c r="L48" i="3"/>
  <c r="J48" i="3"/>
  <c r="H48" i="3"/>
  <c r="N47" i="3"/>
  <c r="L47" i="3"/>
  <c r="J47" i="3"/>
  <c r="H47" i="3"/>
  <c r="N46" i="3"/>
  <c r="L46" i="3"/>
  <c r="J46" i="3"/>
  <c r="H46" i="3"/>
  <c r="N44" i="3"/>
  <c r="L44" i="3"/>
  <c r="J44" i="3"/>
  <c r="H44" i="3"/>
  <c r="N41" i="3"/>
  <c r="L41" i="3"/>
  <c r="J41" i="3"/>
  <c r="H41" i="3"/>
  <c r="N40" i="3"/>
  <c r="L40" i="3"/>
  <c r="J40" i="3"/>
  <c r="H40" i="3"/>
  <c r="N36" i="3"/>
  <c r="L36" i="3"/>
  <c r="J36" i="3"/>
  <c r="H36" i="3"/>
  <c r="N34" i="3"/>
  <c r="L34" i="3"/>
  <c r="J34" i="3"/>
  <c r="H34" i="3"/>
  <c r="N32" i="3"/>
  <c r="L32" i="3"/>
  <c r="J32" i="3"/>
  <c r="H32" i="3"/>
  <c r="N30" i="3"/>
  <c r="L30" i="3"/>
  <c r="J30" i="3"/>
  <c r="H30" i="3"/>
  <c r="N28" i="3"/>
  <c r="L28" i="3"/>
  <c r="J28" i="3"/>
  <c r="H28" i="3"/>
  <c r="N27" i="3"/>
  <c r="L27" i="3"/>
  <c r="J27" i="3"/>
  <c r="H27" i="3"/>
  <c r="N25" i="3"/>
  <c r="L25" i="3"/>
  <c r="J25" i="3"/>
  <c r="H25" i="3"/>
  <c r="N23" i="3"/>
  <c r="L23" i="3"/>
  <c r="J23" i="3"/>
  <c r="H23" i="3"/>
  <c r="N21" i="3"/>
  <c r="L21" i="3"/>
  <c r="J21" i="3"/>
  <c r="H21" i="3"/>
  <c r="N19" i="3"/>
  <c r="L19" i="3"/>
  <c r="J19" i="3"/>
  <c r="H19" i="3"/>
  <c r="N17" i="3"/>
  <c r="L17" i="3"/>
  <c r="J17" i="3"/>
  <c r="H17" i="3"/>
  <c r="N15" i="3"/>
  <c r="L15" i="3"/>
  <c r="J15" i="3"/>
  <c r="H15" i="3"/>
  <c r="N14" i="3"/>
  <c r="N63" i="3" s="1"/>
  <c r="L14" i="3"/>
  <c r="L63" i="3" s="1"/>
  <c r="J14" i="3"/>
  <c r="J63" i="3" s="1"/>
  <c r="E63" i="3" s="1"/>
  <c r="H14" i="3"/>
  <c r="H63" i="3" s="1"/>
  <c r="D8" i="3"/>
  <c r="J163" i="3" l="1"/>
  <c r="E163" i="3" s="1"/>
  <c r="E161" i="3"/>
  <c r="H152" i="3"/>
  <c r="H154" i="3" s="1"/>
  <c r="H165" i="3" s="1"/>
  <c r="J152" i="3"/>
  <c r="J154" i="3" s="1"/>
  <c r="L152" i="3"/>
  <c r="L154" i="3" s="1"/>
  <c r="L165" i="3" s="1"/>
  <c r="N152" i="3"/>
  <c r="N154" i="3" s="1"/>
  <c r="N165" i="3" s="1"/>
  <c r="E152" i="3" l="1"/>
  <c r="J165" i="3"/>
  <c r="E165" i="3" s="1"/>
  <c r="E154" i="3"/>
</calcChain>
</file>

<file path=xl/sharedStrings.xml><?xml version="1.0" encoding="utf-8"?>
<sst xmlns="http://schemas.openxmlformats.org/spreadsheetml/2006/main" count="1109" uniqueCount="411">
  <si>
    <t>a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</si>
  <si>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</si>
  <si>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</si>
  <si>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</si>
  <si>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</si>
  <si>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</si>
  <si>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</si>
  <si>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</si>
  <si>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</si>
  <si>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</si>
  <si>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</si>
  <si>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</si>
  <si>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</si>
  <si>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</si>
  <si>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</si>
  <si>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</si>
  <si>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</si>
  <si>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</si>
  <si>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</si>
  <si>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</si>
  <si>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</si>
  <si>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</si>
  <si>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</si>
  <si>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</si>
  <si>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</si>
  <si>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</si>
  <si>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</si>
  <si>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</si>
  <si>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</si>
  <si>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</si>
  <si>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</si>
  <si>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</si>
  <si>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</si>
  <si>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</si>
  <si>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</si>
  <si>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</si>
  <si>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</si>
  <si>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</si>
  <si>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</si>
  <si>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</si>
  <si>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</si>
  <si>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</si>
  <si>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</si>
  <si>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</si>
  <si>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</si>
  <si>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</si>
  <si>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</si>
  <si>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</si>
  <si>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</si>
  <si>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</si>
  <si>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</si>
  <si>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</si>
  <si>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</si>
  <si>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</si>
  <si>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</si>
  <si>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</si>
  <si>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</si>
  <si>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</si>
  <si>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</si>
  <si>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</si>
  <si>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</si>
  <si>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</si>
  <si>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</si>
  <si>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</si>
  <si>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</si>
  <si>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</si>
  <si>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</si>
  <si>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</si>
  <si>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</si>
  <si>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</si>
  <si>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                                        </t>
  </si>
  <si>
    <t xml:space="preserve">Projektant: PROJART, spol.s.r.o., Pov. Bystrica </t>
  </si>
  <si>
    <t xml:space="preserve">JKSO : </t>
  </si>
  <si>
    <t>Dátum: 06.05.2022</t>
  </si>
  <si>
    <t>Stavba : Púchov - rekonštrukcia vnútrobloku-ulica Ferka Urbánka-Royova</t>
  </si>
  <si>
    <t>Objekt : SO01 - spevnené plochy</t>
  </si>
  <si>
    <t>PROJART, s.r.o. POVAŽSKÁ BYSTRICA</t>
  </si>
  <si>
    <t/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</si>
  <si>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</si>
  <si>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</si>
  <si>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</si>
  <si>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</si>
  <si>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</si>
  <si>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</si>
  <si>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</si>
  <si>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</si>
  <si>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podzemných IS v rovine</t>
  </si>
  <si>
    <t>km</t>
  </si>
  <si>
    <t xml:space="preserve">                    </t>
  </si>
  <si>
    <t>11001-1010</t>
  </si>
  <si>
    <t>45.11.21</t>
  </si>
  <si>
    <t>EK</t>
  </si>
  <si>
    <t>S</t>
  </si>
  <si>
    <t>221</t>
  </si>
  <si>
    <t>113105113</t>
  </si>
  <si>
    <t>Rozobratie múrikov z lom. kameňa kladenými do cem. malty, s výpl. škáry malt. cem</t>
  </si>
  <si>
    <t>m2</t>
  </si>
  <si>
    <t>11310-5113</t>
  </si>
  <si>
    <t>45.11.11</t>
  </si>
  <si>
    <t>12*1,2 =   14,400</t>
  </si>
  <si>
    <t>272</t>
  </si>
  <si>
    <t>113106600</t>
  </si>
  <si>
    <t>Rozobratie zámkovej dlažby vrátane uloženia na paletu</t>
  </si>
  <si>
    <t>11310-6600</t>
  </si>
  <si>
    <t>30+41+20+40 =   131,000</t>
  </si>
  <si>
    <t>113107112</t>
  </si>
  <si>
    <t>Odstránenie podkladov alebo krytov z kameniva ťaž. hr. 100-200 mm, do 200 m2</t>
  </si>
  <si>
    <t>11310-7112</t>
  </si>
  <si>
    <t>340,0+190,0+515,0+40,0+130,0+21,0 =   1236,000</t>
  </si>
  <si>
    <t>113107130</t>
  </si>
  <si>
    <t>Odstránenie podkladov alebo krytov z betónu prost. hr. do 100 mm, do 200 m2</t>
  </si>
  <si>
    <t>11310-7130</t>
  </si>
  <si>
    <t>16+16+12+6+39+10+40+12+65,0 =   216,000</t>
  </si>
  <si>
    <t>113107141</t>
  </si>
  <si>
    <t>Odstránenie podkladov alebo krytov živičných hr. do 50 mm, do 200 m2</t>
  </si>
  <si>
    <t>11310-7141</t>
  </si>
  <si>
    <t>15+10 =   25,000</t>
  </si>
  <si>
    <t>113107242</t>
  </si>
  <si>
    <t>Odstránenie podkladov alebo krytov živičných hr. 50-100 mm, nad 200 m2</t>
  </si>
  <si>
    <t>11310-7242</t>
  </si>
  <si>
    <t>340,0+74,0 =   414,000</t>
  </si>
  <si>
    <t>113107341</t>
  </si>
  <si>
    <t>Odstránenie podkl. alebo krytov z liatého asfaltu hr. do 5 cm</t>
  </si>
  <si>
    <t>11310-7341</t>
  </si>
  <si>
    <t>113202111</t>
  </si>
  <si>
    <t>Vytrhanie krajníkov alebo obrubníkov stojatých</t>
  </si>
  <si>
    <t>m</t>
  </si>
  <si>
    <t>11320-2111</t>
  </si>
  <si>
    <t>115 =   115,000</t>
  </si>
  <si>
    <t>113204111</t>
  </si>
  <si>
    <t>Vytrhanie obrubníkov záhonových</t>
  </si>
  <si>
    <t>11320-4111</t>
  </si>
  <si>
    <t>45 =   45,000</t>
  </si>
  <si>
    <t>001</t>
  </si>
  <si>
    <t>122101401</t>
  </si>
  <si>
    <t>Výkopy v zemníku na suchu v horn. tr. 1-2 do 100 m3 - ohumusovanie</t>
  </si>
  <si>
    <t>m3</t>
  </si>
  <si>
    <t>12210-1401</t>
  </si>
  <si>
    <t>100,0*0,1 =   10,000</t>
  </si>
  <si>
    <t>122102201</t>
  </si>
  <si>
    <t>Ílové lôžko pod drenáž</t>
  </si>
  <si>
    <t>12210-2201</t>
  </si>
  <si>
    <t>45.11.24</t>
  </si>
  <si>
    <t>94,0*0,05*0,4 =   1,880</t>
  </si>
  <si>
    <t>122202202</t>
  </si>
  <si>
    <t>Odkopávky pre cesty v horn. tr. 3 nad 100 do 1 000 m3</t>
  </si>
  <si>
    <t>12220-2202</t>
  </si>
  <si>
    <t>(340,0+197,0)*0,50*1,1 =   295,350</t>
  </si>
  <si>
    <t>(500,50+27,0+40,0)*0,45*1,1 =   280,913</t>
  </si>
  <si>
    <t>121,80*0,30*1,1 =   40,194</t>
  </si>
  <si>
    <t>122202209</t>
  </si>
  <si>
    <t>Príplatok za lepivosť horn. tr. 3 pre cesty</t>
  </si>
  <si>
    <t>12220-2209</t>
  </si>
  <si>
    <t>130901121</t>
  </si>
  <si>
    <t>Búranie konštrukcií v hĺbených výkopoch muriva betónového</t>
  </si>
  <si>
    <t>13090-1121</t>
  </si>
  <si>
    <t>6,0*0,40*0,25 =   0,600</t>
  </si>
  <si>
    <t>15*0,3*0,6 =   2,700</t>
  </si>
  <si>
    <t>132201101</t>
  </si>
  <si>
    <t>Hĺbenie rýh šírka do 60 cm v horn. tr. 3 do 100 m3</t>
  </si>
  <si>
    <t>13220-1101</t>
  </si>
  <si>
    <t>(33+38+22,5)*0,60*0,45 =   25,245</t>
  </si>
  <si>
    <t>132201109</t>
  </si>
  <si>
    <t>Príplatok za lepivosť horniny tr. 3 v rýhach š. do 60 cm</t>
  </si>
  <si>
    <t>13220-1109</t>
  </si>
  <si>
    <t>161101101</t>
  </si>
  <si>
    <t>Zvislé premiestnenie výkopu horn. tr. 1-4 nad 1 m do 2,5 m</t>
  </si>
  <si>
    <t>16110-1101</t>
  </si>
  <si>
    <t>162601102</t>
  </si>
  <si>
    <t>Vodorovné premiestnenie výkopu do 5000 m horn. tr. 1-4</t>
  </si>
  <si>
    <t>16260-1102</t>
  </si>
  <si>
    <t>1040,75+25,245+616,457+10,0+1,88 =   1694,332</t>
  </si>
  <si>
    <t>253</t>
  </si>
  <si>
    <t>162607119</t>
  </si>
  <si>
    <t>Príplatok ZKD 1000 m</t>
  </si>
  <si>
    <t>16260-7119</t>
  </si>
  <si>
    <t>10*1694,332 =   16943,320</t>
  </si>
  <si>
    <t>171101101</t>
  </si>
  <si>
    <t>Násypy z hornín súdržných zhutnených na 95% PS</t>
  </si>
  <si>
    <t>17110-1101</t>
  </si>
  <si>
    <t>340,0+198,0+500,0+27,50*0,1 =   1040,750</t>
  </si>
  <si>
    <t>171204111</t>
  </si>
  <si>
    <t>Uloženie sypaniny bez zhut. na skl.</t>
  </si>
  <si>
    <t>17120-4111</t>
  </si>
  <si>
    <t>45.21.22</t>
  </si>
  <si>
    <t>25,245+616,457 =   641,702</t>
  </si>
  <si>
    <t>180402111</t>
  </si>
  <si>
    <t>Založenie parkového trávnika výsevom v rovine</t>
  </si>
  <si>
    <t>18040-2111</t>
  </si>
  <si>
    <t>181101102</t>
  </si>
  <si>
    <t>Úprava pláne v zárezoch v horn. tr. 1-4 so zhutnením</t>
  </si>
  <si>
    <t>18110-1102</t>
  </si>
  <si>
    <t>(340,0+198,0+500,50+40,0+121,80+27,50)*1,1 =   1350,580</t>
  </si>
  <si>
    <t>181301101</t>
  </si>
  <si>
    <t>Rozprestretie ornice, sklon do 1:5 do 500 m2 hr. do 10 cm</t>
  </si>
  <si>
    <t>18130-1101</t>
  </si>
  <si>
    <t>231</t>
  </si>
  <si>
    <t>183405211</t>
  </si>
  <si>
    <t>Zasiatie trávnika hydroosevom na ornicu</t>
  </si>
  <si>
    <t>18340-5211</t>
  </si>
  <si>
    <t>183405291</t>
  </si>
  <si>
    <t>Príplatok za mulčovanie súčasne s osevom</t>
  </si>
  <si>
    <t>18340-5291</t>
  </si>
  <si>
    <t>MAT</t>
  </si>
  <si>
    <t>005724000</t>
  </si>
  <si>
    <t>Zmes trávna parková sídlisková</t>
  </si>
  <si>
    <t>kg</t>
  </si>
  <si>
    <t>01.11.92</t>
  </si>
  <si>
    <t>EZ</t>
  </si>
  <si>
    <t xml:space="preserve">1 - ZEMNE PRÁCE  spolu: </t>
  </si>
  <si>
    <t>2 - ZÁKLADY</t>
  </si>
  <si>
    <t>002</t>
  </si>
  <si>
    <t>211971110</t>
  </si>
  <si>
    <t>Zhotovenie opláštenia trativodu geotextíliou</t>
  </si>
  <si>
    <t>21197-1110</t>
  </si>
  <si>
    <t>45.25.21</t>
  </si>
  <si>
    <t>45,0 =   45,000</t>
  </si>
  <si>
    <t>211971121</t>
  </si>
  <si>
    <t>Položenie geotextílie pod vymyvaný štrk</t>
  </si>
  <si>
    <t>21197-1121</t>
  </si>
  <si>
    <t>42,0 =   42,000</t>
  </si>
  <si>
    <t>212752122</t>
  </si>
  <si>
    <t>Trativody z flexibilného potrubia DN 100 so štrkopieskovým lôžkom a obsypom</t>
  </si>
  <si>
    <t>21275-2122</t>
  </si>
  <si>
    <t>286112230</t>
  </si>
  <si>
    <t>Rúrka PVC drenážna flexibilná d 100 mm</t>
  </si>
  <si>
    <t>25.21.22</t>
  </si>
  <si>
    <t>92,85*1,05 =   97,493</t>
  </si>
  <si>
    <t>673521500</t>
  </si>
  <si>
    <t>Geotextília filtračná F 130 250g/m2</t>
  </si>
  <si>
    <t>17.20.10</t>
  </si>
  <si>
    <t>45,0+40,0 =   85,000</t>
  </si>
  <si>
    <t xml:space="preserve">2 - ZÁKLADY  spolu: </t>
  </si>
  <si>
    <t>5 - KOMUNIKÁCIE</t>
  </si>
  <si>
    <t>564742111</t>
  </si>
  <si>
    <t>Podklad zo štrkodrviny 0/32 mm  hr. 120 mm</t>
  </si>
  <si>
    <t>56474-2111</t>
  </si>
  <si>
    <t>45.23.11</t>
  </si>
  <si>
    <t>121,80*1,1 =   133,980</t>
  </si>
  <si>
    <t>564762112</t>
  </si>
  <si>
    <t>Podklad zo štrkodrviny 0/32 hr. 210 mm</t>
  </si>
  <si>
    <t>56476-2112</t>
  </si>
  <si>
    <t>(340,0+198,0+500,50+40+27,50)*1,1 =   1216,600</t>
  </si>
  <si>
    <t>564791111</t>
  </si>
  <si>
    <t>Premývaný štrk 32/63mm</t>
  </si>
  <si>
    <t>56479-1111</t>
  </si>
  <si>
    <t>34,0*0,25 =   8,500</t>
  </si>
  <si>
    <t>564801111</t>
  </si>
  <si>
    <t>Podklad zo štrkodrte hr. 30 mm</t>
  </si>
  <si>
    <t>56480-1111</t>
  </si>
  <si>
    <t>500,50+40,0+121,80+27,50 =   689,800</t>
  </si>
  <si>
    <t>564851111</t>
  </si>
  <si>
    <t>Podklad zo štrkodrte hr. 150 mm</t>
  </si>
  <si>
    <t>56485-1111</t>
  </si>
  <si>
    <t>9,50*2,60 =   24,700</t>
  </si>
  <si>
    <t>567122111</t>
  </si>
  <si>
    <t>Stabilizácia cementom CBGM C5/6, hr. 120 mm</t>
  </si>
  <si>
    <t>56712-2111</t>
  </si>
  <si>
    <t>121,80 =   121,800</t>
  </si>
  <si>
    <t>567133112</t>
  </si>
  <si>
    <t>Stabilizácia cementom CBGM C5/6, hr. 170 mm</t>
  </si>
  <si>
    <t>56713-3112</t>
  </si>
  <si>
    <t>340,0+198,0+500,50+40,0+27,50 =   1106,000</t>
  </si>
  <si>
    <t>573111111</t>
  </si>
  <si>
    <t>Postrek živ. infiltračný 1,0 kg/m2</t>
  </si>
  <si>
    <t>57311-1111</t>
  </si>
  <si>
    <t>45.23.12</t>
  </si>
  <si>
    <t>340,0+198,0 =   538,000</t>
  </si>
  <si>
    <t>573231111</t>
  </si>
  <si>
    <t>Postrek živičný spojovací z cestnej emulzie 0,5 kg/m2</t>
  </si>
  <si>
    <t>57323-1111</t>
  </si>
  <si>
    <t>538,0 =   538,000</t>
  </si>
  <si>
    <t>577144111</t>
  </si>
  <si>
    <t>Asfaltový betón AC 11 (ABS I) hr. 50 mm, š. do 3 m</t>
  </si>
  <si>
    <t>57714-4111</t>
  </si>
  <si>
    <t>340,00+198,0 =   538,000</t>
  </si>
  <si>
    <t>577161124</t>
  </si>
  <si>
    <t>Betón asfaltový tr. 1 ložný AC 16  š. do 3 m, hr. 70 mm</t>
  </si>
  <si>
    <t>57716-1124</t>
  </si>
  <si>
    <t>592451860</t>
  </si>
  <si>
    <t>Dlažba  betónová hr.10cm</t>
  </si>
  <si>
    <t>26.61.11</t>
  </si>
  <si>
    <t>40,0*1,05 =   42,000</t>
  </si>
  <si>
    <t>500,00*1,05 =   525,000</t>
  </si>
  <si>
    <t>27,50*1,05 =   28,875</t>
  </si>
  <si>
    <t>592480000</t>
  </si>
  <si>
    <t>Dlažba  betónová hr.6cm</t>
  </si>
  <si>
    <t>121,80 *1,05 =   127,890</t>
  </si>
  <si>
    <t>596211112</t>
  </si>
  <si>
    <t>Kladenie bet.dlažby pre chodcov hr. 60 mm sk. A 100-300 m2</t>
  </si>
  <si>
    <t>59621-1112</t>
  </si>
  <si>
    <t>596212111</t>
  </si>
  <si>
    <t>Kladenie dlažby komunik. pre chodcov  betónové hr. 100 mm do 50 m2</t>
  </si>
  <si>
    <t>59621-2111</t>
  </si>
  <si>
    <t>500,50+40,0+27,50 =   568,000</t>
  </si>
  <si>
    <t xml:space="preserve">5 - KOMUNIKÁCIE  spolu: </t>
  </si>
  <si>
    <t>9 - OSTATNÉ KONŠTRUKCIE A PRÁCE</t>
  </si>
  <si>
    <t>914001111</t>
  </si>
  <si>
    <t>Osadenie zvislých cestných dopravných značiek na stĺpiky, konzoly alebo objekty</t>
  </si>
  <si>
    <t>kus</t>
  </si>
  <si>
    <t>91400-1111</t>
  </si>
  <si>
    <t xml:space="preserve">   </t>
  </si>
  <si>
    <t>914001112a</t>
  </si>
  <si>
    <t>Dočasné dopravné značenie</t>
  </si>
  <si>
    <t>koml.</t>
  </si>
  <si>
    <t xml:space="preserve">  .  .  </t>
  </si>
  <si>
    <t>914501111</t>
  </si>
  <si>
    <t>Osadenie rúrkového nadstavca na stĺpik zvislej dopravnej značky</t>
  </si>
  <si>
    <t>91450-1111</t>
  </si>
  <si>
    <t>7,0 =   7,000</t>
  </si>
  <si>
    <t>404453175</t>
  </si>
  <si>
    <t>230  - zákaz vjazdu všetkých vozidiel</t>
  </si>
  <si>
    <t>31.50.24</t>
  </si>
  <si>
    <t>404454205</t>
  </si>
  <si>
    <t>201 - daj prednosť v jazde</t>
  </si>
  <si>
    <t>404454415</t>
  </si>
  <si>
    <t>211-20 - príkazaný smer</t>
  </si>
  <si>
    <t>404454435</t>
  </si>
  <si>
    <t>321-30 - jednosmerná cesta</t>
  </si>
  <si>
    <t>404455185</t>
  </si>
  <si>
    <t>272 - parkovisko - parkovacie miesta s vyhradeným státim</t>
  </si>
  <si>
    <t>404459610</t>
  </si>
  <si>
    <t>Stĺpik Al 60/5 hladký drážkový</t>
  </si>
  <si>
    <t>915711111</t>
  </si>
  <si>
    <t>Vodorovné značenie krytov striek. farbou, deliace čiary š. 120 mm č.622</t>
  </si>
  <si>
    <t>91571-1111</t>
  </si>
  <si>
    <t>45.23.15</t>
  </si>
  <si>
    <t>915791111</t>
  </si>
  <si>
    <t>Predznač. pre vodor. značenie z náter. hmôt, deliace čiary, vodiace pásiky</t>
  </si>
  <si>
    <t>91579-1111</t>
  </si>
  <si>
    <t>916561111</t>
  </si>
  <si>
    <t>Osadenie záhon. obrubníka betón. do lôžka z betónu tr. C 12/15 s bočnou oporou</t>
  </si>
  <si>
    <t>91656-1111</t>
  </si>
  <si>
    <t>8+12+3+9 =   32,000</t>
  </si>
  <si>
    <t>917762111</t>
  </si>
  <si>
    <t>Osad. nábehového obrubníka s oporou do lôžka z betónu tr. C 12/15</t>
  </si>
  <si>
    <t>91776-2111</t>
  </si>
  <si>
    <t>10+6 =   16,000</t>
  </si>
  <si>
    <t>917862111</t>
  </si>
  <si>
    <t>Osad. chodník. obrubníka betón. stojatého s oporou do lôžka z betónu tr. C 12/15</t>
  </si>
  <si>
    <t>91786-2111</t>
  </si>
  <si>
    <t>283+18 =   301,000</t>
  </si>
  <si>
    <t>592173300</t>
  </si>
  <si>
    <t>Obrubník záhonový ABO 45-25 100x5x25</t>
  </si>
  <si>
    <t>32,0*1,05 =   33,600</t>
  </si>
  <si>
    <t>592174510</t>
  </si>
  <si>
    <t>Obrubník chodníkový ABO 2-15 100x15x25</t>
  </si>
  <si>
    <t>241,0*1,05 =   253,050</t>
  </si>
  <si>
    <t>592174820</t>
  </si>
  <si>
    <t>Obrubník nábehový 100x20x18</t>
  </si>
  <si>
    <t>38,0*1,05 =   39,900</t>
  </si>
  <si>
    <t>592174900</t>
  </si>
  <si>
    <t>Obrubník cestný  100x10x20</t>
  </si>
  <si>
    <t>93,0*1,05 =   97,650</t>
  </si>
  <si>
    <t>918101111</t>
  </si>
  <si>
    <t>Lôžko pod obrubníky, krajníky, obruby z betónu tr. C 12/15</t>
  </si>
  <si>
    <t>91810-1111</t>
  </si>
  <si>
    <t>279,0*0,40*0,15 =   16,740</t>
  </si>
  <si>
    <t>93,0*0,40*0,15 =   5,580</t>
  </si>
  <si>
    <t>33,0*0,35*0,15 =   1,733</t>
  </si>
  <si>
    <t>919735112</t>
  </si>
  <si>
    <t>Rezanie stávajúceho živičného krytu alebo podkladu hr. 50-100 mm</t>
  </si>
  <si>
    <t>91973-5112</t>
  </si>
  <si>
    <t>12,0+8,0 =   20,000</t>
  </si>
  <si>
    <t>013</t>
  </si>
  <si>
    <t>979081121</t>
  </si>
  <si>
    <t>Odvoz sute a vybúraných hmôt na skládku každý ďalší 1 km</t>
  </si>
  <si>
    <t>t</t>
  </si>
  <si>
    <t>97908-1121</t>
  </si>
  <si>
    <t>10*475,945 =   4759,450</t>
  </si>
  <si>
    <t>979084216</t>
  </si>
  <si>
    <t>Vodorovná doprava vybúraných hmôt po suchu do 5 km</t>
  </si>
  <si>
    <t>97908-4216</t>
  </si>
  <si>
    <t>979087212</t>
  </si>
  <si>
    <t>Nakladanie sute na dopravný prostriedok</t>
  </si>
  <si>
    <t>97908-7212</t>
  </si>
  <si>
    <t>979131410</t>
  </si>
  <si>
    <t>Poplatok za ulož.a znešk.stav.sute na urč.sklád. -z demol.vozoviek "O"-ost.odpad</t>
  </si>
  <si>
    <t>97913-1410</t>
  </si>
  <si>
    <t>979131415</t>
  </si>
  <si>
    <t>Poplatok za uloženie vykopanej zeminy</t>
  </si>
  <si>
    <t>97913-1415</t>
  </si>
  <si>
    <t>998223011</t>
  </si>
  <si>
    <t>Presun hmôt pre pozemné komunikácie, kryt dláždený</t>
  </si>
  <si>
    <t>99822-3011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</si>
  <si>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</si>
  <si>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</si>
  <si>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</si>
  <si>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</si>
  <si>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</si>
  <si>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</si>
  <si>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</si>
  <si>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</si>
  <si>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767911811</t>
  </si>
  <si>
    <t>Demontáž drôteného pletiva so štvorcovými okami výšky do 1,6 m</t>
  </si>
  <si>
    <t>I</t>
  </si>
  <si>
    <t>76791-1811</t>
  </si>
  <si>
    <t>45.34.10</t>
  </si>
  <si>
    <t>IK</t>
  </si>
  <si>
    <t>767914810</t>
  </si>
  <si>
    <t>Demontáž oplotenia rámového výšky do 1 m</t>
  </si>
  <si>
    <t>76791-4810</t>
  </si>
  <si>
    <t>767920810</t>
  </si>
  <si>
    <t>Demontáž vrát v oplotení do 2 m2</t>
  </si>
  <si>
    <t>76792-0810</t>
  </si>
  <si>
    <t xml:space="preserve">767 - Konštrukcie doplnk. kovové stavebné  spolu: </t>
  </si>
  <si>
    <t xml:space="preserve">PRÁCE A DODÁVKY PSV  spolu: </t>
  </si>
  <si>
    <t>Za rozpočet celkom</t>
  </si>
  <si>
    <t>Figura</t>
  </si>
  <si>
    <t>f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</si>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</sst>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80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7" fontId="1" fillId="0" borderId="0" xfId="0" applyNumberFormat="1" applyFont="1" applyProtection="1"/>
    <xf numFmtId="168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8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68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168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5"/>
  <sheetViews>
    <sheetView showGridLines="0" tabSelected="1" workbookViewId="0">
      <pane xSplit="4" ySplit="10" topLeftCell="E140" activePane="bottomRight" state="frozen"/>
      <selection pane="topRight"/>
      <selection pane="bottomLeft"/>
      <selection pane="bottomRight" activeCell="F5" sqref="F5"/>
    </sheetView>
  </sheetViews>
  <sheetFormatPr defaultColWidth="9" defaultRowHeight="13.5"/>
  <cols>
    <col min="1" max="1" width="6.7109375" style="25" customWidth="1"/>
    <col min="2" max="2" width="3.7109375" style="26" customWidth="1"/>
    <col min="3" max="3" width="13" style="27" customWidth="1"/>
    <col min="4" max="4" width="45.7109375" style="28" customWidth="1"/>
    <col min="5" max="5" width="11.28515625" style="29" customWidth="1"/>
    <col min="6" max="6" width="5.85546875" style="30" customWidth="1"/>
    <col min="7" max="7" width="8.7109375" style="31" customWidth="1"/>
    <col min="8" max="10" width="9.7109375" style="31" customWidth="1"/>
    <col min="11" max="11" width="7.42578125" style="32" customWidth="1"/>
    <col min="12" max="12" width="8.28515625" style="32" customWidth="1"/>
    <col min="13" max="13" width="7.140625" style="29" customWidth="1"/>
    <col min="14" max="14" width="7" style="29" customWidth="1"/>
    <col min="15" max="15" width="3.5703125" style="30" customWidth="1"/>
    <col min="16" max="16" width="12.7109375" style="30" customWidth="1"/>
    <col min="17" max="19" width="11.28515625" style="29" customWidth="1"/>
    <col min="20" max="20" width="10.5703125" style="33" customWidth="1"/>
    <col min="21" max="21" width="10.28515625" style="33" customWidth="1"/>
    <col min="22" max="22" width="5.7109375" style="33" customWidth="1"/>
    <col min="23" max="23" width="9.140625" style="29" customWidth="1"/>
    <col min="24" max="25" width="11.85546875" style="34" customWidth="1"/>
    <col min="26" max="26" width="7.5703125" style="27" customWidth="1"/>
    <col min="27" max="27" width="12.7109375" style="27" customWidth="1"/>
    <col min="28" max="28" width="4.28515625" style="30" customWidth="1"/>
    <col min="29" max="30" width="2.7109375" style="30" customWidth="1"/>
    <col min="31" max="34" width="9.140625" style="35" customWidth="1"/>
    <col min="35" max="35" width="9.140625" style="4" customWidth="1"/>
    <col min="36" max="37" width="9.140625" style="4" hidden="1" customWidth="1"/>
    <col min="38" max="1024" width="9" style="36"/>
  </cols>
  <sheetData>
    <row r="1" spans="1:37" s="4" customFormat="1" ht="12.75" customHeight="1">
      <c r="A1" s="8" t="s">
        <v>69</v>
      </c>
      <c r="G1" s="5"/>
      <c r="I1" s="8" t="s">
        <v>70</v>
      </c>
      <c r="J1" s="5"/>
      <c r="K1" s="6"/>
      <c r="Q1" s="7"/>
      <c r="R1" s="7"/>
      <c r="S1" s="7"/>
      <c r="X1" s="34"/>
      <c r="Y1" s="34"/>
      <c r="Z1" s="52" t="s">
        <v>3</v>
      </c>
      <c r="AA1" s="52" t="s">
        <v>4</v>
      </c>
      <c r="AB1" s="1" t="s">
        <v>5</v>
      </c>
      <c r="AC1" s="1" t="s">
        <v>6</v>
      </c>
      <c r="AD1" s="1" t="s">
        <v>7</v>
      </c>
      <c r="AE1" s="53" t="s">
        <v>8</v>
      </c>
      <c r="AF1" s="54" t="s">
        <v>9</v>
      </c>
    </row>
    <row r="2" spans="1:37" s="4" customFormat="1" ht="12.75">
      <c r="A2" s="8" t="s">
        <v>71</v>
      </c>
      <c r="G2" s="5"/>
      <c r="H2" s="37"/>
      <c r="I2" s="8" t="s">
        <v>72</v>
      </c>
      <c r="J2" s="5"/>
      <c r="K2" s="6"/>
      <c r="Q2" s="7"/>
      <c r="R2" s="7"/>
      <c r="S2" s="7"/>
      <c r="X2" s="34"/>
      <c r="Y2" s="34"/>
      <c r="Z2" s="52" t="s">
        <v>10</v>
      </c>
      <c r="AA2" s="3" t="s">
        <v>11</v>
      </c>
      <c r="AB2" s="2" t="s">
        <v>12</v>
      </c>
      <c r="AC2" s="2"/>
      <c r="AD2" s="3"/>
      <c r="AE2" s="53">
        <v>1</v>
      </c>
      <c r="AF2" s="55">
        <v>123.5</v>
      </c>
    </row>
    <row r="3" spans="1:37" s="4" customFormat="1" ht="12.75">
      <c r="A3" s="8" t="s">
        <v>13</v>
      </c>
      <c r="G3" s="5"/>
      <c r="I3" s="8" t="s">
        <v>410</v>
      </c>
      <c r="J3" s="5"/>
      <c r="K3" s="6"/>
      <c r="Q3" s="7"/>
      <c r="R3" s="7"/>
      <c r="S3" s="7"/>
      <c r="X3" s="34"/>
      <c r="Y3" s="34"/>
      <c r="Z3" s="52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53">
        <v>2</v>
      </c>
      <c r="AF3" s="56">
        <v>123.46</v>
      </c>
    </row>
    <row r="4" spans="1:37" s="4" customFormat="1" ht="12.75">
      <c r="Q4" s="7"/>
      <c r="R4" s="7"/>
      <c r="S4" s="7"/>
      <c r="X4" s="34"/>
      <c r="Y4" s="34"/>
      <c r="Z4" s="52" t="s">
        <v>18</v>
      </c>
      <c r="AA4" s="3" t="s">
        <v>19</v>
      </c>
      <c r="AB4" s="2" t="s">
        <v>12</v>
      </c>
      <c r="AC4" s="2"/>
      <c r="AD4" s="3"/>
      <c r="AE4" s="53">
        <v>3</v>
      </c>
      <c r="AF4" s="57">
        <v>123.45699999999999</v>
      </c>
    </row>
    <row r="5" spans="1:37" s="4" customFormat="1" ht="12.75">
      <c r="A5" s="8" t="s">
        <v>74</v>
      </c>
      <c r="Q5" s="7"/>
      <c r="R5" s="7"/>
      <c r="S5" s="7"/>
      <c r="X5" s="34"/>
      <c r="Y5" s="34"/>
      <c r="Z5" s="52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53">
        <v>4</v>
      </c>
      <c r="AF5" s="58">
        <v>123.4567</v>
      </c>
    </row>
    <row r="6" spans="1:37" s="4" customFormat="1" ht="12.75">
      <c r="A6" s="8" t="s">
        <v>75</v>
      </c>
      <c r="Q6" s="7"/>
      <c r="R6" s="7"/>
      <c r="S6" s="7"/>
      <c r="X6" s="34"/>
      <c r="Y6" s="34"/>
      <c r="Z6" s="37"/>
      <c r="AA6" s="37"/>
      <c r="AE6" s="53" t="s">
        <v>21</v>
      </c>
      <c r="AF6" s="56">
        <v>123.46</v>
      </c>
    </row>
    <row r="7" spans="1:37" s="4" customFormat="1" ht="12.75">
      <c r="A7" s="8"/>
      <c r="Q7" s="7"/>
      <c r="R7" s="7"/>
      <c r="S7" s="7"/>
      <c r="X7" s="34"/>
      <c r="Y7" s="34"/>
      <c r="Z7" s="37"/>
      <c r="AA7" s="37"/>
    </row>
    <row r="8" spans="1:37" s="4" customFormat="1">
      <c r="A8" s="4" t="s">
        <v>76</v>
      </c>
      <c r="B8" s="38"/>
      <c r="C8" s="39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7"/>
      <c r="AA8" s="37"/>
      <c r="AE8" s="30"/>
      <c r="AF8" s="30"/>
      <c r="AG8" s="30"/>
      <c r="AH8" s="30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78" t="s">
        <v>32</v>
      </c>
      <c r="L9" s="78"/>
      <c r="M9" s="79" t="s">
        <v>33</v>
      </c>
      <c r="N9" s="79"/>
      <c r="O9" s="10" t="s">
        <v>1</v>
      </c>
      <c r="P9" s="41" t="s">
        <v>34</v>
      </c>
      <c r="Q9" s="10" t="s">
        <v>26</v>
      </c>
      <c r="R9" s="10" t="s">
        <v>26</v>
      </c>
      <c r="S9" s="41" t="s">
        <v>26</v>
      </c>
      <c r="T9" s="43" t="s">
        <v>35</v>
      </c>
      <c r="U9" s="44" t="s">
        <v>36</v>
      </c>
      <c r="V9" s="45" t="s">
        <v>37</v>
      </c>
      <c r="W9" s="10" t="s">
        <v>38</v>
      </c>
      <c r="X9" s="46" t="s">
        <v>24</v>
      </c>
      <c r="Y9" s="46" t="s">
        <v>24</v>
      </c>
      <c r="Z9" s="59" t="s">
        <v>39</v>
      </c>
      <c r="AA9" s="59" t="s">
        <v>40</v>
      </c>
      <c r="AB9" s="10" t="s">
        <v>37</v>
      </c>
      <c r="AC9" s="10" t="s">
        <v>41</v>
      </c>
      <c r="AD9" s="10" t="s">
        <v>42</v>
      </c>
      <c r="AE9" s="60" t="s">
        <v>43</v>
      </c>
      <c r="AF9" s="60" t="s">
        <v>44</v>
      </c>
      <c r="AG9" s="60" t="s">
        <v>26</v>
      </c>
      <c r="AH9" s="60" t="s">
        <v>45</v>
      </c>
      <c r="AJ9" s="4" t="s">
        <v>78</v>
      </c>
      <c r="AK9" s="4" t="s">
        <v>80</v>
      </c>
    </row>
    <row r="10" spans="1:37">
      <c r="A10" s="11" t="s">
        <v>46</v>
      </c>
      <c r="B10" s="11" t="s">
        <v>47</v>
      </c>
      <c r="C10" s="40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42" t="s">
        <v>28</v>
      </c>
      <c r="N10" s="11" t="s">
        <v>31</v>
      </c>
      <c r="O10" s="11" t="s">
        <v>53</v>
      </c>
      <c r="P10" s="42"/>
      <c r="Q10" s="11" t="s">
        <v>54</v>
      </c>
      <c r="R10" s="11" t="s">
        <v>55</v>
      </c>
      <c r="S10" s="42" t="s">
        <v>56</v>
      </c>
      <c r="T10" s="47" t="s">
        <v>57</v>
      </c>
      <c r="U10" s="48" t="s">
        <v>58</v>
      </c>
      <c r="V10" s="49" t="s">
        <v>59</v>
      </c>
      <c r="W10" s="50"/>
      <c r="X10" s="51" t="s">
        <v>60</v>
      </c>
      <c r="Y10" s="51"/>
      <c r="Z10" s="61" t="s">
        <v>61</v>
      </c>
      <c r="AA10" s="61" t="s">
        <v>46</v>
      </c>
      <c r="AB10" s="11" t="s">
        <v>62</v>
      </c>
      <c r="AC10" s="62"/>
      <c r="AD10" s="62"/>
      <c r="AE10" s="63"/>
      <c r="AF10" s="63"/>
      <c r="AG10" s="63"/>
      <c r="AH10" s="63"/>
      <c r="AJ10" s="4" t="s">
        <v>79</v>
      </c>
      <c r="AK10" s="4" t="s">
        <v>81</v>
      </c>
    </row>
    <row r="12" spans="1:37">
      <c r="B12" s="64" t="s">
        <v>82</v>
      </c>
    </row>
    <row r="13" spans="1:37">
      <c r="B13" s="27" t="s">
        <v>83</v>
      </c>
    </row>
    <row r="14" spans="1:37">
      <c r="A14" s="25">
        <v>1</v>
      </c>
      <c r="B14" s="26" t="s">
        <v>84</v>
      </c>
      <c r="C14" s="27" t="s">
        <v>85</v>
      </c>
      <c r="D14" s="28" t="s">
        <v>86</v>
      </c>
      <c r="E14" s="29">
        <v>0.2</v>
      </c>
      <c r="F14" s="30" t="s">
        <v>87</v>
      </c>
      <c r="H14" s="31">
        <f>ROUND(E14*G14,2)</f>
        <v>0</v>
      </c>
      <c r="J14" s="31">
        <f>ROUND(E14*G14,2)</f>
        <v>0</v>
      </c>
      <c r="K14" s="32">
        <v>0.40872999999999998</v>
      </c>
      <c r="L14" s="32">
        <f>E14*K14</f>
        <v>8.1745999999999999E-2</v>
      </c>
      <c r="N14" s="29">
        <f>E14*M14</f>
        <v>0</v>
      </c>
      <c r="O14" s="30">
        <v>0</v>
      </c>
      <c r="P14" s="30" t="s">
        <v>88</v>
      </c>
      <c r="V14" s="33" t="s">
        <v>68</v>
      </c>
      <c r="X14" s="65" t="s">
        <v>89</v>
      </c>
      <c r="Y14" s="65" t="s">
        <v>85</v>
      </c>
      <c r="Z14" s="27" t="s">
        <v>90</v>
      </c>
      <c r="AJ14" s="4" t="s">
        <v>91</v>
      </c>
      <c r="AK14" s="4" t="s">
        <v>92</v>
      </c>
    </row>
    <row r="15" spans="1:37" ht="25.5">
      <c r="A15" s="25">
        <v>2</v>
      </c>
      <c r="B15" s="26" t="s">
        <v>93</v>
      </c>
      <c r="C15" s="27" t="s">
        <v>94</v>
      </c>
      <c r="D15" s="28" t="s">
        <v>95</v>
      </c>
      <c r="E15" s="29">
        <v>14.4</v>
      </c>
      <c r="F15" s="30" t="s">
        <v>96</v>
      </c>
      <c r="H15" s="31">
        <f>ROUND(E15*G15,2)</f>
        <v>0</v>
      </c>
      <c r="J15" s="31">
        <f>ROUND(E15*G15,2)</f>
        <v>0</v>
      </c>
      <c r="L15" s="32">
        <f>E15*K15</f>
        <v>0</v>
      </c>
      <c r="M15" s="29">
        <v>0.58599999999999997</v>
      </c>
      <c r="N15" s="29">
        <f>E15*M15</f>
        <v>8.4383999999999997</v>
      </c>
      <c r="O15" s="30">
        <v>0</v>
      </c>
      <c r="P15" s="30" t="s">
        <v>88</v>
      </c>
      <c r="V15" s="33" t="s">
        <v>68</v>
      </c>
      <c r="X15" s="65" t="s">
        <v>97</v>
      </c>
      <c r="Y15" s="65" t="s">
        <v>94</v>
      </c>
      <c r="Z15" s="27" t="s">
        <v>98</v>
      </c>
      <c r="AJ15" s="4" t="s">
        <v>91</v>
      </c>
      <c r="AK15" s="4" t="s">
        <v>92</v>
      </c>
    </row>
    <row r="16" spans="1:37">
      <c r="D16" s="66" t="s">
        <v>99</v>
      </c>
      <c r="E16" s="67"/>
      <c r="F16" s="68"/>
      <c r="G16" s="69"/>
      <c r="H16" s="69"/>
      <c r="I16" s="69"/>
      <c r="J16" s="69"/>
      <c r="K16" s="70"/>
      <c r="L16" s="70"/>
      <c r="M16" s="67"/>
      <c r="N16" s="67"/>
      <c r="O16" s="68"/>
      <c r="P16" s="68"/>
      <c r="Q16" s="67"/>
      <c r="R16" s="67"/>
      <c r="S16" s="67"/>
      <c r="T16" s="71"/>
      <c r="U16" s="71"/>
      <c r="V16" s="71" t="s">
        <v>0</v>
      </c>
      <c r="W16" s="67"/>
      <c r="X16" s="72"/>
    </row>
    <row r="17" spans="1:37">
      <c r="A17" s="25">
        <v>3</v>
      </c>
      <c r="B17" s="26" t="s">
        <v>100</v>
      </c>
      <c r="C17" s="27" t="s">
        <v>101</v>
      </c>
      <c r="D17" s="28" t="s">
        <v>102</v>
      </c>
      <c r="E17" s="29">
        <v>131</v>
      </c>
      <c r="F17" s="30" t="s">
        <v>96</v>
      </c>
      <c r="H17" s="31">
        <f>ROUND(E17*G17,2)</f>
        <v>0</v>
      </c>
      <c r="J17" s="31">
        <f>ROUND(E17*G17,2)</f>
        <v>0</v>
      </c>
      <c r="L17" s="32">
        <f>E17*K17</f>
        <v>0</v>
      </c>
      <c r="M17" s="29">
        <v>0.23</v>
      </c>
      <c r="N17" s="29">
        <f>E17*M17</f>
        <v>30.130000000000003</v>
      </c>
      <c r="O17" s="30">
        <v>0</v>
      </c>
      <c r="P17" s="30" t="s">
        <v>88</v>
      </c>
      <c r="V17" s="33" t="s">
        <v>68</v>
      </c>
      <c r="X17" s="65" t="s">
        <v>103</v>
      </c>
      <c r="Y17" s="65" t="s">
        <v>101</v>
      </c>
      <c r="Z17" s="27" t="s">
        <v>98</v>
      </c>
      <c r="AJ17" s="4" t="s">
        <v>91</v>
      </c>
      <c r="AK17" s="4" t="s">
        <v>92</v>
      </c>
    </row>
    <row r="18" spans="1:37">
      <c r="D18" s="66" t="s">
        <v>104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67"/>
      <c r="X18" s="72"/>
    </row>
    <row r="19" spans="1:37" ht="25.5">
      <c r="A19" s="25">
        <v>4</v>
      </c>
      <c r="B19" s="26" t="s">
        <v>93</v>
      </c>
      <c r="C19" s="27" t="s">
        <v>105</v>
      </c>
      <c r="D19" s="28" t="s">
        <v>106</v>
      </c>
      <c r="E19" s="29">
        <v>1236</v>
      </c>
      <c r="F19" s="30" t="s">
        <v>96</v>
      </c>
      <c r="H19" s="31">
        <f>ROUND(E19*G19,2)</f>
        <v>0</v>
      </c>
      <c r="J19" s="31">
        <f>ROUND(E19*G19,2)</f>
        <v>0</v>
      </c>
      <c r="L19" s="32">
        <f>E19*K19</f>
        <v>0</v>
      </c>
      <c r="M19" s="29">
        <v>0.24</v>
      </c>
      <c r="N19" s="29">
        <f>E19*M19</f>
        <v>296.64</v>
      </c>
      <c r="O19" s="30">
        <v>0</v>
      </c>
      <c r="P19" s="30" t="s">
        <v>88</v>
      </c>
      <c r="V19" s="33" t="s">
        <v>68</v>
      </c>
      <c r="X19" s="65" t="s">
        <v>107</v>
      </c>
      <c r="Y19" s="65" t="s">
        <v>105</v>
      </c>
      <c r="Z19" s="27" t="s">
        <v>98</v>
      </c>
      <c r="AJ19" s="4" t="s">
        <v>91</v>
      </c>
      <c r="AK19" s="4" t="s">
        <v>92</v>
      </c>
    </row>
    <row r="20" spans="1:37">
      <c r="D20" s="66" t="s">
        <v>108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67"/>
      <c r="X20" s="72"/>
    </row>
    <row r="21" spans="1:37" ht="25.5">
      <c r="A21" s="25">
        <v>5</v>
      </c>
      <c r="B21" s="26" t="s">
        <v>93</v>
      </c>
      <c r="C21" s="27" t="s">
        <v>109</v>
      </c>
      <c r="D21" s="28" t="s">
        <v>110</v>
      </c>
      <c r="E21" s="29">
        <v>216</v>
      </c>
      <c r="F21" s="30" t="s">
        <v>96</v>
      </c>
      <c r="H21" s="31">
        <f>ROUND(E21*G21,2)</f>
        <v>0</v>
      </c>
      <c r="J21" s="31">
        <f>ROUND(E21*G21,2)</f>
        <v>0</v>
      </c>
      <c r="L21" s="32">
        <f>E21*K21</f>
        <v>0</v>
      </c>
      <c r="M21" s="29">
        <v>0.16</v>
      </c>
      <c r="N21" s="29">
        <f>E21*M21</f>
        <v>34.56</v>
      </c>
      <c r="O21" s="30">
        <v>0</v>
      </c>
      <c r="P21" s="30" t="s">
        <v>88</v>
      </c>
      <c r="V21" s="33" t="s">
        <v>68</v>
      </c>
      <c r="X21" s="65" t="s">
        <v>111</v>
      </c>
      <c r="Y21" s="65" t="s">
        <v>109</v>
      </c>
      <c r="Z21" s="27" t="s">
        <v>98</v>
      </c>
      <c r="AJ21" s="4" t="s">
        <v>91</v>
      </c>
      <c r="AK21" s="4" t="s">
        <v>92</v>
      </c>
    </row>
    <row r="22" spans="1:37">
      <c r="D22" s="66" t="s">
        <v>112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67"/>
      <c r="X22" s="72"/>
    </row>
    <row r="23" spans="1:37">
      <c r="A23" s="25">
        <v>6</v>
      </c>
      <c r="B23" s="26" t="s">
        <v>93</v>
      </c>
      <c r="C23" s="27" t="s">
        <v>113</v>
      </c>
      <c r="D23" s="28" t="s">
        <v>114</v>
      </c>
      <c r="E23" s="29">
        <v>25</v>
      </c>
      <c r="F23" s="30" t="s">
        <v>96</v>
      </c>
      <c r="H23" s="31">
        <f>ROUND(E23*G23,2)</f>
        <v>0</v>
      </c>
      <c r="J23" s="31">
        <f>ROUND(E23*G23,2)</f>
        <v>0</v>
      </c>
      <c r="L23" s="32">
        <f>E23*K23</f>
        <v>0</v>
      </c>
      <c r="M23" s="29">
        <v>9.8000000000000004E-2</v>
      </c>
      <c r="N23" s="29">
        <f>E23*M23</f>
        <v>2.4500000000000002</v>
      </c>
      <c r="O23" s="30">
        <v>0</v>
      </c>
      <c r="P23" s="30" t="s">
        <v>88</v>
      </c>
      <c r="V23" s="33" t="s">
        <v>68</v>
      </c>
      <c r="X23" s="65" t="s">
        <v>115</v>
      </c>
      <c r="Y23" s="65" t="s">
        <v>113</v>
      </c>
      <c r="Z23" s="27" t="s">
        <v>98</v>
      </c>
      <c r="AJ23" s="4" t="s">
        <v>91</v>
      </c>
      <c r="AK23" s="4" t="s">
        <v>92</v>
      </c>
    </row>
    <row r="24" spans="1:37">
      <c r="D24" s="66" t="s">
        <v>116</v>
      </c>
      <c r="E24" s="67"/>
      <c r="F24" s="68"/>
      <c r="G24" s="69"/>
      <c r="H24" s="69"/>
      <c r="I24" s="69"/>
      <c r="J24" s="69"/>
      <c r="K24" s="70"/>
      <c r="L24" s="70"/>
      <c r="M24" s="67"/>
      <c r="N24" s="67"/>
      <c r="O24" s="68"/>
      <c r="P24" s="68"/>
      <c r="Q24" s="67"/>
      <c r="R24" s="67"/>
      <c r="S24" s="67"/>
      <c r="T24" s="71"/>
      <c r="U24" s="71"/>
      <c r="V24" s="71" t="s">
        <v>0</v>
      </c>
      <c r="W24" s="67"/>
      <c r="X24" s="72"/>
    </row>
    <row r="25" spans="1:37" ht="25.5">
      <c r="A25" s="25">
        <v>7</v>
      </c>
      <c r="B25" s="26" t="s">
        <v>93</v>
      </c>
      <c r="C25" s="27" t="s">
        <v>117</v>
      </c>
      <c r="D25" s="28" t="s">
        <v>118</v>
      </c>
      <c r="E25" s="29">
        <v>414</v>
      </c>
      <c r="F25" s="30" t="s">
        <v>96</v>
      </c>
      <c r="H25" s="31">
        <f>ROUND(E25*G25,2)</f>
        <v>0</v>
      </c>
      <c r="J25" s="31">
        <f>ROUND(E25*G25,2)</f>
        <v>0</v>
      </c>
      <c r="L25" s="32">
        <f>E25*K25</f>
        <v>0</v>
      </c>
      <c r="M25" s="29">
        <v>0.18099999999999999</v>
      </c>
      <c r="N25" s="29">
        <f>E25*M25</f>
        <v>74.933999999999997</v>
      </c>
      <c r="O25" s="30">
        <v>0</v>
      </c>
      <c r="P25" s="30" t="s">
        <v>88</v>
      </c>
      <c r="V25" s="33" t="s">
        <v>68</v>
      </c>
      <c r="X25" s="65" t="s">
        <v>119</v>
      </c>
      <c r="Y25" s="65" t="s">
        <v>117</v>
      </c>
      <c r="Z25" s="27" t="s">
        <v>98</v>
      </c>
      <c r="AJ25" s="4" t="s">
        <v>91</v>
      </c>
      <c r="AK25" s="4" t="s">
        <v>92</v>
      </c>
    </row>
    <row r="26" spans="1:37">
      <c r="D26" s="66" t="s">
        <v>120</v>
      </c>
      <c r="E26" s="67"/>
      <c r="F26" s="68"/>
      <c r="G26" s="69"/>
      <c r="H26" s="69"/>
      <c r="I26" s="69"/>
      <c r="J26" s="69"/>
      <c r="K26" s="70"/>
      <c r="L26" s="70"/>
      <c r="M26" s="67"/>
      <c r="N26" s="67"/>
      <c r="O26" s="68"/>
      <c r="P26" s="68"/>
      <c r="Q26" s="67"/>
      <c r="R26" s="67"/>
      <c r="S26" s="67"/>
      <c r="T26" s="71"/>
      <c r="U26" s="71"/>
      <c r="V26" s="71" t="s">
        <v>0</v>
      </c>
      <c r="W26" s="67"/>
      <c r="X26" s="72"/>
    </row>
    <row r="27" spans="1:37">
      <c r="A27" s="25">
        <v>8</v>
      </c>
      <c r="B27" s="26" t="s">
        <v>100</v>
      </c>
      <c r="C27" s="27" t="s">
        <v>121</v>
      </c>
      <c r="D27" s="28" t="s">
        <v>122</v>
      </c>
      <c r="E27" s="29">
        <v>20</v>
      </c>
      <c r="F27" s="30" t="s">
        <v>96</v>
      </c>
      <c r="H27" s="31">
        <f>ROUND(E27*G27,2)</f>
        <v>0</v>
      </c>
      <c r="J27" s="31">
        <f>ROUND(E27*G27,2)</f>
        <v>0</v>
      </c>
      <c r="L27" s="32">
        <f>E27*K27</f>
        <v>0</v>
      </c>
      <c r="M27" s="29">
        <v>9.8000000000000004E-2</v>
      </c>
      <c r="N27" s="29">
        <f>E27*M27</f>
        <v>1.96</v>
      </c>
      <c r="O27" s="30">
        <v>0</v>
      </c>
      <c r="P27" s="30" t="s">
        <v>88</v>
      </c>
      <c r="V27" s="33" t="s">
        <v>68</v>
      </c>
      <c r="X27" s="65" t="s">
        <v>123</v>
      </c>
      <c r="Y27" s="65" t="s">
        <v>121</v>
      </c>
      <c r="Z27" s="27" t="s">
        <v>98</v>
      </c>
      <c r="AJ27" s="4" t="s">
        <v>91</v>
      </c>
      <c r="AK27" s="4" t="s">
        <v>92</v>
      </c>
    </row>
    <row r="28" spans="1:37">
      <c r="A28" s="25">
        <v>9</v>
      </c>
      <c r="B28" s="26" t="s">
        <v>100</v>
      </c>
      <c r="C28" s="27" t="s">
        <v>124</v>
      </c>
      <c r="D28" s="28" t="s">
        <v>125</v>
      </c>
      <c r="E28" s="29">
        <v>115</v>
      </c>
      <c r="F28" s="30" t="s">
        <v>126</v>
      </c>
      <c r="H28" s="31">
        <f>ROUND(E28*G28,2)</f>
        <v>0</v>
      </c>
      <c r="J28" s="31">
        <f>ROUND(E28*G28,2)</f>
        <v>0</v>
      </c>
      <c r="L28" s="32">
        <f>E28*K28</f>
        <v>0</v>
      </c>
      <c r="M28" s="29">
        <v>0.14499999999999999</v>
      </c>
      <c r="N28" s="29">
        <f>E28*M28</f>
        <v>16.674999999999997</v>
      </c>
      <c r="O28" s="30">
        <v>0</v>
      </c>
      <c r="P28" s="30" t="s">
        <v>88</v>
      </c>
      <c r="V28" s="33" t="s">
        <v>68</v>
      </c>
      <c r="X28" s="65" t="s">
        <v>127</v>
      </c>
      <c r="Y28" s="65" t="s">
        <v>124</v>
      </c>
      <c r="Z28" s="27" t="s">
        <v>98</v>
      </c>
      <c r="AJ28" s="4" t="s">
        <v>91</v>
      </c>
      <c r="AK28" s="4" t="s">
        <v>92</v>
      </c>
    </row>
    <row r="29" spans="1:37">
      <c r="D29" s="66" t="s">
        <v>128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67"/>
      <c r="X29" s="72"/>
    </row>
    <row r="30" spans="1:37">
      <c r="A30" s="25">
        <v>10</v>
      </c>
      <c r="B30" s="26" t="s">
        <v>100</v>
      </c>
      <c r="C30" s="27" t="s">
        <v>129</v>
      </c>
      <c r="D30" s="28" t="s">
        <v>130</v>
      </c>
      <c r="E30" s="29">
        <v>45</v>
      </c>
      <c r="F30" s="30" t="s">
        <v>126</v>
      </c>
      <c r="H30" s="31">
        <f>ROUND(E30*G30,2)</f>
        <v>0</v>
      </c>
      <c r="J30" s="31">
        <f>ROUND(E30*G30,2)</f>
        <v>0</v>
      </c>
      <c r="L30" s="32">
        <f>E30*K30</f>
        <v>0</v>
      </c>
      <c r="M30" s="29">
        <v>0.04</v>
      </c>
      <c r="N30" s="29">
        <f>E30*M30</f>
        <v>1.8</v>
      </c>
      <c r="O30" s="30">
        <v>0</v>
      </c>
      <c r="P30" s="30" t="s">
        <v>88</v>
      </c>
      <c r="V30" s="33" t="s">
        <v>68</v>
      </c>
      <c r="X30" s="65" t="s">
        <v>131</v>
      </c>
      <c r="Y30" s="65" t="s">
        <v>129</v>
      </c>
      <c r="Z30" s="27" t="s">
        <v>98</v>
      </c>
      <c r="AJ30" s="4" t="s">
        <v>91</v>
      </c>
      <c r="AK30" s="4" t="s">
        <v>92</v>
      </c>
    </row>
    <row r="31" spans="1:37">
      <c r="D31" s="66" t="s">
        <v>132</v>
      </c>
      <c r="E31" s="67"/>
      <c r="F31" s="68"/>
      <c r="G31" s="69"/>
      <c r="H31" s="69"/>
      <c r="I31" s="69"/>
      <c r="J31" s="69"/>
      <c r="K31" s="70"/>
      <c r="L31" s="70"/>
      <c r="M31" s="67"/>
      <c r="N31" s="67"/>
      <c r="O31" s="68"/>
      <c r="P31" s="68"/>
      <c r="Q31" s="67"/>
      <c r="R31" s="67"/>
      <c r="S31" s="67"/>
      <c r="T31" s="71"/>
      <c r="U31" s="71"/>
      <c r="V31" s="71" t="s">
        <v>0</v>
      </c>
      <c r="W31" s="67"/>
      <c r="X31" s="72"/>
    </row>
    <row r="32" spans="1:37">
      <c r="A32" s="25">
        <v>11</v>
      </c>
      <c r="B32" s="26" t="s">
        <v>133</v>
      </c>
      <c r="C32" s="27" t="s">
        <v>134</v>
      </c>
      <c r="D32" s="28" t="s">
        <v>135</v>
      </c>
      <c r="E32" s="29">
        <v>10</v>
      </c>
      <c r="F32" s="30" t="s">
        <v>136</v>
      </c>
      <c r="H32" s="31">
        <f>ROUND(E32*G32,2)</f>
        <v>0</v>
      </c>
      <c r="J32" s="31">
        <f>ROUND(E32*G32,2)</f>
        <v>0</v>
      </c>
      <c r="L32" s="32">
        <f>E32*K32</f>
        <v>0</v>
      </c>
      <c r="N32" s="29">
        <f>E32*M32</f>
        <v>0</v>
      </c>
      <c r="O32" s="30">
        <v>0</v>
      </c>
      <c r="P32" s="30" t="s">
        <v>88</v>
      </c>
      <c r="V32" s="33" t="s">
        <v>68</v>
      </c>
      <c r="X32" s="65" t="s">
        <v>137</v>
      </c>
      <c r="Y32" s="65" t="s">
        <v>134</v>
      </c>
      <c r="Z32" s="27" t="s">
        <v>90</v>
      </c>
      <c r="AJ32" s="4" t="s">
        <v>91</v>
      </c>
      <c r="AK32" s="4" t="s">
        <v>92</v>
      </c>
    </row>
    <row r="33" spans="1:37">
      <c r="D33" s="66" t="s">
        <v>138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67"/>
      <c r="X33" s="72"/>
    </row>
    <row r="34" spans="1:37">
      <c r="A34" s="25">
        <v>12</v>
      </c>
      <c r="B34" s="26" t="s">
        <v>133</v>
      </c>
      <c r="C34" s="27" t="s">
        <v>139</v>
      </c>
      <c r="D34" s="28" t="s">
        <v>140</v>
      </c>
      <c r="E34" s="29">
        <v>1.88</v>
      </c>
      <c r="F34" s="30" t="s">
        <v>136</v>
      </c>
      <c r="H34" s="31">
        <f>ROUND(E34*G34,2)</f>
        <v>0</v>
      </c>
      <c r="J34" s="31">
        <f>ROUND(E34*G34,2)</f>
        <v>0</v>
      </c>
      <c r="L34" s="32">
        <f>E34*K34</f>
        <v>0</v>
      </c>
      <c r="N34" s="29">
        <f>E34*M34</f>
        <v>0</v>
      </c>
      <c r="O34" s="30">
        <v>0</v>
      </c>
      <c r="P34" s="30" t="s">
        <v>88</v>
      </c>
      <c r="V34" s="33" t="s">
        <v>68</v>
      </c>
      <c r="X34" s="65" t="s">
        <v>141</v>
      </c>
      <c r="Y34" s="65" t="s">
        <v>139</v>
      </c>
      <c r="Z34" s="27" t="s">
        <v>142</v>
      </c>
      <c r="AJ34" s="4" t="s">
        <v>91</v>
      </c>
      <c r="AK34" s="4" t="s">
        <v>92</v>
      </c>
    </row>
    <row r="35" spans="1:37">
      <c r="D35" s="66" t="s">
        <v>143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67"/>
      <c r="X35" s="72"/>
    </row>
    <row r="36" spans="1:37">
      <c r="A36" s="25">
        <v>13</v>
      </c>
      <c r="B36" s="26" t="s">
        <v>133</v>
      </c>
      <c r="C36" s="27" t="s">
        <v>144</v>
      </c>
      <c r="D36" s="28" t="s">
        <v>145</v>
      </c>
      <c r="E36" s="29">
        <v>616.45699999999999</v>
      </c>
      <c r="F36" s="30" t="s">
        <v>136</v>
      </c>
      <c r="H36" s="31">
        <f>ROUND(E36*G36,2)</f>
        <v>0</v>
      </c>
      <c r="J36" s="31">
        <f>ROUND(E36*G36,2)</f>
        <v>0</v>
      </c>
      <c r="L36" s="32">
        <f>E36*K36</f>
        <v>0</v>
      </c>
      <c r="N36" s="29">
        <f>E36*M36</f>
        <v>0</v>
      </c>
      <c r="O36" s="30">
        <v>0</v>
      </c>
      <c r="P36" s="30" t="s">
        <v>88</v>
      </c>
      <c r="V36" s="33" t="s">
        <v>68</v>
      </c>
      <c r="X36" s="65" t="s">
        <v>146</v>
      </c>
      <c r="Y36" s="65" t="s">
        <v>144</v>
      </c>
      <c r="Z36" s="27" t="s">
        <v>142</v>
      </c>
      <c r="AJ36" s="4" t="s">
        <v>91</v>
      </c>
      <c r="AK36" s="4" t="s">
        <v>92</v>
      </c>
    </row>
    <row r="37" spans="1:37">
      <c r="D37" s="66" t="s">
        <v>147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67"/>
      <c r="X37" s="72"/>
    </row>
    <row r="38" spans="1:37">
      <c r="D38" s="66" t="s">
        <v>148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67"/>
      <c r="X38" s="72"/>
    </row>
    <row r="39" spans="1:37">
      <c r="D39" s="66" t="s">
        <v>149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67"/>
      <c r="X39" s="72"/>
    </row>
    <row r="40" spans="1:37">
      <c r="A40" s="25">
        <v>14</v>
      </c>
      <c r="B40" s="26" t="s">
        <v>133</v>
      </c>
      <c r="C40" s="27" t="s">
        <v>150</v>
      </c>
      <c r="D40" s="28" t="s">
        <v>151</v>
      </c>
      <c r="E40" s="29">
        <v>616.45699999999999</v>
      </c>
      <c r="F40" s="30" t="s">
        <v>136</v>
      </c>
      <c r="H40" s="31">
        <f>ROUND(E40*G40,2)</f>
        <v>0</v>
      </c>
      <c r="J40" s="31">
        <f>ROUND(E40*G40,2)</f>
        <v>0</v>
      </c>
      <c r="L40" s="32">
        <f>E40*K40</f>
        <v>0</v>
      </c>
      <c r="N40" s="29">
        <f>E40*M40</f>
        <v>0</v>
      </c>
      <c r="O40" s="30">
        <v>0</v>
      </c>
      <c r="P40" s="30" t="s">
        <v>88</v>
      </c>
      <c r="V40" s="33" t="s">
        <v>68</v>
      </c>
      <c r="X40" s="65" t="s">
        <v>152</v>
      </c>
      <c r="Y40" s="65" t="s">
        <v>150</v>
      </c>
      <c r="Z40" s="27" t="s">
        <v>142</v>
      </c>
      <c r="AJ40" s="4" t="s">
        <v>91</v>
      </c>
      <c r="AK40" s="4" t="s">
        <v>92</v>
      </c>
    </row>
    <row r="41" spans="1:37">
      <c r="A41" s="25">
        <v>15</v>
      </c>
      <c r="B41" s="26" t="s">
        <v>100</v>
      </c>
      <c r="C41" s="27" t="s">
        <v>153</v>
      </c>
      <c r="D41" s="28" t="s">
        <v>154</v>
      </c>
      <c r="E41" s="29">
        <v>3.3</v>
      </c>
      <c r="F41" s="30" t="s">
        <v>136</v>
      </c>
      <c r="H41" s="31">
        <f>ROUND(E41*G41,2)</f>
        <v>0</v>
      </c>
      <c r="J41" s="31">
        <f>ROUND(E41*G41,2)</f>
        <v>0</v>
      </c>
      <c r="L41" s="32">
        <f>E41*K41</f>
        <v>0</v>
      </c>
      <c r="M41" s="29">
        <v>2.4</v>
      </c>
      <c r="N41" s="29">
        <f>E41*M41</f>
        <v>7.919999999999999</v>
      </c>
      <c r="O41" s="30">
        <v>0</v>
      </c>
      <c r="P41" s="30" t="s">
        <v>88</v>
      </c>
      <c r="V41" s="33" t="s">
        <v>68</v>
      </c>
      <c r="X41" s="65" t="s">
        <v>155</v>
      </c>
      <c r="Y41" s="65" t="s">
        <v>153</v>
      </c>
      <c r="Z41" s="27" t="s">
        <v>98</v>
      </c>
      <c r="AJ41" s="4" t="s">
        <v>91</v>
      </c>
      <c r="AK41" s="4" t="s">
        <v>92</v>
      </c>
    </row>
    <row r="42" spans="1:37">
      <c r="D42" s="66" t="s">
        <v>156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67"/>
      <c r="X42" s="72"/>
    </row>
    <row r="43" spans="1:37">
      <c r="D43" s="66" t="s">
        <v>157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67"/>
      <c r="X43" s="72"/>
    </row>
    <row r="44" spans="1:37">
      <c r="A44" s="25">
        <v>16</v>
      </c>
      <c r="B44" s="26" t="s">
        <v>100</v>
      </c>
      <c r="C44" s="27" t="s">
        <v>158</v>
      </c>
      <c r="D44" s="28" t="s">
        <v>159</v>
      </c>
      <c r="E44" s="29">
        <v>25.245000000000001</v>
      </c>
      <c r="F44" s="30" t="s">
        <v>136</v>
      </c>
      <c r="H44" s="31">
        <f>ROUND(E44*G44,2)</f>
        <v>0</v>
      </c>
      <c r="J44" s="31">
        <f>ROUND(E44*G44,2)</f>
        <v>0</v>
      </c>
      <c r="L44" s="32">
        <f>E44*K44</f>
        <v>0</v>
      </c>
      <c r="N44" s="29">
        <f>E44*M44</f>
        <v>0</v>
      </c>
      <c r="O44" s="30">
        <v>0</v>
      </c>
      <c r="P44" s="30" t="s">
        <v>88</v>
      </c>
      <c r="V44" s="33" t="s">
        <v>68</v>
      </c>
      <c r="X44" s="65" t="s">
        <v>160</v>
      </c>
      <c r="Y44" s="65" t="s">
        <v>158</v>
      </c>
      <c r="Z44" s="27" t="s">
        <v>90</v>
      </c>
      <c r="AJ44" s="4" t="s">
        <v>91</v>
      </c>
      <c r="AK44" s="4" t="s">
        <v>92</v>
      </c>
    </row>
    <row r="45" spans="1:37">
      <c r="D45" s="66" t="s">
        <v>161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67"/>
      <c r="X45" s="72"/>
    </row>
    <row r="46" spans="1:37">
      <c r="A46" s="25">
        <v>17</v>
      </c>
      <c r="B46" s="26" t="s">
        <v>100</v>
      </c>
      <c r="C46" s="27" t="s">
        <v>162</v>
      </c>
      <c r="D46" s="28" t="s">
        <v>163</v>
      </c>
      <c r="E46" s="29">
        <v>25.245000000000001</v>
      </c>
      <c r="F46" s="30" t="s">
        <v>136</v>
      </c>
      <c r="H46" s="31">
        <f>ROUND(E46*G46,2)</f>
        <v>0</v>
      </c>
      <c r="J46" s="31">
        <f>ROUND(E46*G46,2)</f>
        <v>0</v>
      </c>
      <c r="L46" s="32">
        <f>E46*K46</f>
        <v>0</v>
      </c>
      <c r="N46" s="29">
        <f>E46*M46</f>
        <v>0</v>
      </c>
      <c r="O46" s="30">
        <v>0</v>
      </c>
      <c r="P46" s="30" t="s">
        <v>88</v>
      </c>
      <c r="V46" s="33" t="s">
        <v>68</v>
      </c>
      <c r="X46" s="65" t="s">
        <v>164</v>
      </c>
      <c r="Y46" s="65" t="s">
        <v>162</v>
      </c>
      <c r="Z46" s="27" t="s">
        <v>90</v>
      </c>
      <c r="AJ46" s="4" t="s">
        <v>91</v>
      </c>
      <c r="AK46" s="4" t="s">
        <v>92</v>
      </c>
    </row>
    <row r="47" spans="1:37">
      <c r="A47" s="25">
        <v>18</v>
      </c>
      <c r="B47" s="26" t="s">
        <v>100</v>
      </c>
      <c r="C47" s="27" t="s">
        <v>165</v>
      </c>
      <c r="D47" s="28" t="s">
        <v>166</v>
      </c>
      <c r="E47" s="29">
        <v>25.245000000000001</v>
      </c>
      <c r="F47" s="30" t="s">
        <v>136</v>
      </c>
      <c r="H47" s="31">
        <f>ROUND(E47*G47,2)</f>
        <v>0</v>
      </c>
      <c r="J47" s="31">
        <f>ROUND(E47*G47,2)</f>
        <v>0</v>
      </c>
      <c r="L47" s="32">
        <f>E47*K47</f>
        <v>0</v>
      </c>
      <c r="N47" s="29">
        <f>E47*M47</f>
        <v>0</v>
      </c>
      <c r="O47" s="30">
        <v>0</v>
      </c>
      <c r="P47" s="30" t="s">
        <v>88</v>
      </c>
      <c r="V47" s="33" t="s">
        <v>68</v>
      </c>
      <c r="X47" s="65" t="s">
        <v>167</v>
      </c>
      <c r="Y47" s="65" t="s">
        <v>165</v>
      </c>
      <c r="Z47" s="27" t="s">
        <v>142</v>
      </c>
      <c r="AJ47" s="4" t="s">
        <v>91</v>
      </c>
      <c r="AK47" s="4" t="s">
        <v>92</v>
      </c>
    </row>
    <row r="48" spans="1:37">
      <c r="A48" s="25">
        <v>19</v>
      </c>
      <c r="B48" s="26" t="s">
        <v>100</v>
      </c>
      <c r="C48" s="27" t="s">
        <v>168</v>
      </c>
      <c r="D48" s="28" t="s">
        <v>169</v>
      </c>
      <c r="E48" s="29">
        <v>1694.3320000000001</v>
      </c>
      <c r="F48" s="30" t="s">
        <v>136</v>
      </c>
      <c r="H48" s="31">
        <f>ROUND(E48*G48,2)</f>
        <v>0</v>
      </c>
      <c r="J48" s="31">
        <f>ROUND(E48*G48,2)</f>
        <v>0</v>
      </c>
      <c r="L48" s="32">
        <f>E48*K48</f>
        <v>0</v>
      </c>
      <c r="N48" s="29">
        <f>E48*M48</f>
        <v>0</v>
      </c>
      <c r="O48" s="30">
        <v>0</v>
      </c>
      <c r="P48" s="30" t="s">
        <v>88</v>
      </c>
      <c r="V48" s="33" t="s">
        <v>68</v>
      </c>
      <c r="X48" s="65" t="s">
        <v>170</v>
      </c>
      <c r="Y48" s="65" t="s">
        <v>168</v>
      </c>
      <c r="Z48" s="27" t="s">
        <v>142</v>
      </c>
      <c r="AJ48" s="4" t="s">
        <v>91</v>
      </c>
      <c r="AK48" s="4" t="s">
        <v>92</v>
      </c>
    </row>
    <row r="49" spans="1:37">
      <c r="D49" s="66" t="s">
        <v>171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67"/>
      <c r="X49" s="72"/>
    </row>
    <row r="50" spans="1:37">
      <c r="A50" s="25">
        <v>20</v>
      </c>
      <c r="B50" s="26" t="s">
        <v>172</v>
      </c>
      <c r="C50" s="27" t="s">
        <v>173</v>
      </c>
      <c r="D50" s="28" t="s">
        <v>174</v>
      </c>
      <c r="E50" s="29">
        <v>16943.32</v>
      </c>
      <c r="F50" s="30" t="s">
        <v>136</v>
      </c>
      <c r="H50" s="31">
        <f>ROUND(E50*G50,2)</f>
        <v>0</v>
      </c>
      <c r="J50" s="31">
        <f>ROUND(E50*G50,2)</f>
        <v>0</v>
      </c>
      <c r="L50" s="32">
        <f>E50*K50</f>
        <v>0</v>
      </c>
      <c r="N50" s="29">
        <f>E50*M50</f>
        <v>0</v>
      </c>
      <c r="O50" s="30">
        <v>0</v>
      </c>
      <c r="P50" s="30" t="s">
        <v>88</v>
      </c>
      <c r="V50" s="33" t="s">
        <v>68</v>
      </c>
      <c r="X50" s="65" t="s">
        <v>175</v>
      </c>
      <c r="Y50" s="65" t="s">
        <v>173</v>
      </c>
      <c r="Z50" s="27" t="s">
        <v>142</v>
      </c>
      <c r="AJ50" s="4" t="s">
        <v>91</v>
      </c>
      <c r="AK50" s="4" t="s">
        <v>92</v>
      </c>
    </row>
    <row r="51" spans="1:37">
      <c r="D51" s="66" t="s">
        <v>176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67"/>
      <c r="X51" s="72"/>
    </row>
    <row r="52" spans="1:37">
      <c r="A52" s="25">
        <v>21</v>
      </c>
      <c r="B52" s="26" t="s">
        <v>133</v>
      </c>
      <c r="C52" s="27" t="s">
        <v>177</v>
      </c>
      <c r="D52" s="28" t="s">
        <v>178</v>
      </c>
      <c r="E52" s="29">
        <v>1040.75</v>
      </c>
      <c r="F52" s="30" t="s">
        <v>136</v>
      </c>
      <c r="H52" s="31">
        <f>ROUND(E52*G52,2)</f>
        <v>0</v>
      </c>
      <c r="J52" s="31">
        <f>ROUND(E52*G52,2)</f>
        <v>0</v>
      </c>
      <c r="L52" s="32">
        <f>E52*K52</f>
        <v>0</v>
      </c>
      <c r="N52" s="29">
        <f>E52*M52</f>
        <v>0</v>
      </c>
      <c r="O52" s="30">
        <v>0</v>
      </c>
      <c r="P52" s="30" t="s">
        <v>88</v>
      </c>
      <c r="V52" s="33" t="s">
        <v>68</v>
      </c>
      <c r="X52" s="65" t="s">
        <v>179</v>
      </c>
      <c r="Y52" s="65" t="s">
        <v>177</v>
      </c>
      <c r="Z52" s="27" t="s">
        <v>90</v>
      </c>
      <c r="AJ52" s="4" t="s">
        <v>91</v>
      </c>
      <c r="AK52" s="4" t="s">
        <v>92</v>
      </c>
    </row>
    <row r="53" spans="1:37">
      <c r="D53" s="66" t="s">
        <v>180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67"/>
      <c r="X53" s="72"/>
    </row>
    <row r="54" spans="1:37">
      <c r="A54" s="25">
        <v>22</v>
      </c>
      <c r="B54" s="26" t="s">
        <v>172</v>
      </c>
      <c r="C54" s="27" t="s">
        <v>181</v>
      </c>
      <c r="D54" s="28" t="s">
        <v>182</v>
      </c>
      <c r="E54" s="29">
        <v>641.702</v>
      </c>
      <c r="F54" s="30" t="s">
        <v>136</v>
      </c>
      <c r="H54" s="31">
        <f>ROUND(E54*G54,2)</f>
        <v>0</v>
      </c>
      <c r="J54" s="31">
        <f>ROUND(E54*G54,2)</f>
        <v>0</v>
      </c>
      <c r="L54" s="32">
        <f>E54*K54</f>
        <v>0</v>
      </c>
      <c r="N54" s="29">
        <f>E54*M54</f>
        <v>0</v>
      </c>
      <c r="O54" s="30">
        <v>0</v>
      </c>
      <c r="P54" s="30" t="s">
        <v>88</v>
      </c>
      <c r="V54" s="33" t="s">
        <v>68</v>
      </c>
      <c r="X54" s="65" t="s">
        <v>183</v>
      </c>
      <c r="Y54" s="65" t="s">
        <v>181</v>
      </c>
      <c r="Z54" s="27" t="s">
        <v>184</v>
      </c>
      <c r="AJ54" s="4" t="s">
        <v>91</v>
      </c>
      <c r="AK54" s="4" t="s">
        <v>92</v>
      </c>
    </row>
    <row r="55" spans="1:37">
      <c r="D55" s="66" t="s">
        <v>185</v>
      </c>
      <c r="E55" s="67"/>
      <c r="F55" s="68"/>
      <c r="G55" s="69"/>
      <c r="H55" s="69"/>
      <c r="I55" s="69"/>
      <c r="J55" s="69"/>
      <c r="K55" s="70"/>
      <c r="L55" s="70"/>
      <c r="M55" s="67"/>
      <c r="N55" s="67"/>
      <c r="O55" s="68"/>
      <c r="P55" s="68"/>
      <c r="Q55" s="67"/>
      <c r="R55" s="67"/>
      <c r="S55" s="67"/>
      <c r="T55" s="71"/>
      <c r="U55" s="71"/>
      <c r="V55" s="71" t="s">
        <v>0</v>
      </c>
      <c r="W55" s="67"/>
      <c r="X55" s="72"/>
    </row>
    <row r="56" spans="1:37">
      <c r="A56" s="25">
        <v>23</v>
      </c>
      <c r="B56" s="26" t="s">
        <v>100</v>
      </c>
      <c r="C56" s="27" t="s">
        <v>186</v>
      </c>
      <c r="D56" s="28" t="s">
        <v>187</v>
      </c>
      <c r="E56" s="29">
        <v>100</v>
      </c>
      <c r="F56" s="30" t="s">
        <v>96</v>
      </c>
      <c r="H56" s="31">
        <f>ROUND(E56*G56,2)</f>
        <v>0</v>
      </c>
      <c r="J56" s="31">
        <f>ROUND(E56*G56,2)</f>
        <v>0</v>
      </c>
      <c r="L56" s="32">
        <f>E56*K56</f>
        <v>0</v>
      </c>
      <c r="N56" s="29">
        <f>E56*M56</f>
        <v>0</v>
      </c>
      <c r="O56" s="30">
        <v>0</v>
      </c>
      <c r="P56" s="30" t="s">
        <v>88</v>
      </c>
      <c r="V56" s="33" t="s">
        <v>68</v>
      </c>
      <c r="X56" s="65" t="s">
        <v>188</v>
      </c>
      <c r="Y56" s="65" t="s">
        <v>186</v>
      </c>
      <c r="Z56" s="27" t="s">
        <v>90</v>
      </c>
      <c r="AJ56" s="4" t="s">
        <v>91</v>
      </c>
      <c r="AK56" s="4" t="s">
        <v>92</v>
      </c>
    </row>
    <row r="57" spans="1:37">
      <c r="A57" s="25">
        <v>24</v>
      </c>
      <c r="B57" s="26" t="s">
        <v>100</v>
      </c>
      <c r="C57" s="27" t="s">
        <v>189</v>
      </c>
      <c r="D57" s="28" t="s">
        <v>190</v>
      </c>
      <c r="E57" s="29">
        <v>1350.58</v>
      </c>
      <c r="F57" s="30" t="s">
        <v>96</v>
      </c>
      <c r="H57" s="31">
        <f>ROUND(E57*G57,2)</f>
        <v>0</v>
      </c>
      <c r="J57" s="31">
        <f>ROUND(E57*G57,2)</f>
        <v>0</v>
      </c>
      <c r="L57" s="32">
        <f>E57*K57</f>
        <v>0</v>
      </c>
      <c r="N57" s="29">
        <f>E57*M57</f>
        <v>0</v>
      </c>
      <c r="O57" s="30">
        <v>0</v>
      </c>
      <c r="P57" s="30" t="s">
        <v>88</v>
      </c>
      <c r="V57" s="33" t="s">
        <v>68</v>
      </c>
      <c r="X57" s="65" t="s">
        <v>191</v>
      </c>
      <c r="Y57" s="65" t="s">
        <v>189</v>
      </c>
      <c r="Z57" s="27" t="s">
        <v>90</v>
      </c>
      <c r="AJ57" s="4" t="s">
        <v>91</v>
      </c>
      <c r="AK57" s="4" t="s">
        <v>92</v>
      </c>
    </row>
    <row r="58" spans="1:37">
      <c r="D58" s="66" t="s">
        <v>192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67"/>
      <c r="X58" s="72"/>
    </row>
    <row r="59" spans="1:37">
      <c r="A59" s="25">
        <v>25</v>
      </c>
      <c r="B59" s="26" t="s">
        <v>133</v>
      </c>
      <c r="C59" s="27" t="s">
        <v>193</v>
      </c>
      <c r="D59" s="28" t="s">
        <v>194</v>
      </c>
      <c r="E59" s="29">
        <v>100</v>
      </c>
      <c r="F59" s="30" t="s">
        <v>96</v>
      </c>
      <c r="H59" s="31">
        <f>ROUND(E59*G59,2)</f>
        <v>0</v>
      </c>
      <c r="J59" s="31">
        <f>ROUND(E59*G59,2)</f>
        <v>0</v>
      </c>
      <c r="L59" s="32">
        <f>E59*K59</f>
        <v>0</v>
      </c>
      <c r="N59" s="29">
        <f>E59*M59</f>
        <v>0</v>
      </c>
      <c r="O59" s="30">
        <v>0</v>
      </c>
      <c r="P59" s="30" t="s">
        <v>88</v>
      </c>
      <c r="V59" s="33" t="s">
        <v>68</v>
      </c>
      <c r="X59" s="65" t="s">
        <v>195</v>
      </c>
      <c r="Y59" s="65" t="s">
        <v>193</v>
      </c>
      <c r="Z59" s="27" t="s">
        <v>90</v>
      </c>
      <c r="AJ59" s="4" t="s">
        <v>91</v>
      </c>
      <c r="AK59" s="4" t="s">
        <v>92</v>
      </c>
    </row>
    <row r="60" spans="1:37">
      <c r="A60" s="25">
        <v>26</v>
      </c>
      <c r="B60" s="26" t="s">
        <v>196</v>
      </c>
      <c r="C60" s="27" t="s">
        <v>197</v>
      </c>
      <c r="D60" s="28" t="s">
        <v>198</v>
      </c>
      <c r="E60" s="29">
        <v>100</v>
      </c>
      <c r="F60" s="30" t="s">
        <v>96</v>
      </c>
      <c r="H60" s="31">
        <f>ROUND(E60*G60,2)</f>
        <v>0</v>
      </c>
      <c r="J60" s="31">
        <f>ROUND(E60*G60,2)</f>
        <v>0</v>
      </c>
      <c r="K60" s="32">
        <v>6.4000000000000005E-4</v>
      </c>
      <c r="L60" s="32">
        <f>E60*K60</f>
        <v>6.4000000000000001E-2</v>
      </c>
      <c r="N60" s="29">
        <f>E60*M60</f>
        <v>0</v>
      </c>
      <c r="O60" s="30">
        <v>0</v>
      </c>
      <c r="P60" s="30" t="s">
        <v>88</v>
      </c>
      <c r="V60" s="33" t="s">
        <v>68</v>
      </c>
      <c r="X60" s="65" t="s">
        <v>199</v>
      </c>
      <c r="Y60" s="65" t="s">
        <v>197</v>
      </c>
      <c r="Z60" s="27" t="s">
        <v>90</v>
      </c>
      <c r="AJ60" s="4" t="s">
        <v>91</v>
      </c>
      <c r="AK60" s="4" t="s">
        <v>92</v>
      </c>
    </row>
    <row r="61" spans="1:37">
      <c r="A61" s="25">
        <v>27</v>
      </c>
      <c r="B61" s="26" t="s">
        <v>196</v>
      </c>
      <c r="C61" s="27" t="s">
        <v>200</v>
      </c>
      <c r="D61" s="28" t="s">
        <v>201</v>
      </c>
      <c r="E61" s="29">
        <v>100</v>
      </c>
      <c r="F61" s="30" t="s">
        <v>96</v>
      </c>
      <c r="H61" s="31">
        <f>ROUND(E61*G61,2)</f>
        <v>0</v>
      </c>
      <c r="J61" s="31">
        <f>ROUND(E61*G61,2)</f>
        <v>0</v>
      </c>
      <c r="L61" s="32">
        <f>E61*K61</f>
        <v>0</v>
      </c>
      <c r="N61" s="29">
        <f>E61*M61</f>
        <v>0</v>
      </c>
      <c r="O61" s="30">
        <v>0</v>
      </c>
      <c r="P61" s="30" t="s">
        <v>88</v>
      </c>
      <c r="V61" s="33" t="s">
        <v>68</v>
      </c>
      <c r="X61" s="65" t="s">
        <v>202</v>
      </c>
      <c r="Y61" s="65" t="s">
        <v>200</v>
      </c>
      <c r="Z61" s="27" t="s">
        <v>90</v>
      </c>
      <c r="AJ61" s="4" t="s">
        <v>91</v>
      </c>
      <c r="AK61" s="4" t="s">
        <v>92</v>
      </c>
    </row>
    <row r="62" spans="1:37">
      <c r="A62" s="25">
        <v>28</v>
      </c>
      <c r="B62" s="26" t="s">
        <v>203</v>
      </c>
      <c r="C62" s="27" t="s">
        <v>204</v>
      </c>
      <c r="D62" s="28" t="s">
        <v>205</v>
      </c>
      <c r="E62" s="29">
        <v>2.5</v>
      </c>
      <c r="F62" s="30" t="s">
        <v>206</v>
      </c>
      <c r="I62" s="31">
        <f>ROUND(E62*G62,2)</f>
        <v>0</v>
      </c>
      <c r="J62" s="31">
        <f>ROUND(E62*G62,2)</f>
        <v>0</v>
      </c>
      <c r="K62" s="32">
        <v>1E-3</v>
      </c>
      <c r="L62" s="32">
        <f>E62*K62</f>
        <v>2.5000000000000001E-3</v>
      </c>
      <c r="N62" s="29">
        <f>E62*M62</f>
        <v>0</v>
      </c>
      <c r="O62" s="30">
        <v>0</v>
      </c>
      <c r="P62" s="30" t="s">
        <v>88</v>
      </c>
      <c r="V62" s="33" t="s">
        <v>67</v>
      </c>
      <c r="X62" s="65" t="s">
        <v>204</v>
      </c>
      <c r="Y62" s="65" t="s">
        <v>204</v>
      </c>
      <c r="Z62" s="27" t="s">
        <v>207</v>
      </c>
      <c r="AA62" s="27" t="s">
        <v>88</v>
      </c>
      <c r="AJ62" s="4" t="s">
        <v>208</v>
      </c>
      <c r="AK62" s="4" t="s">
        <v>92</v>
      </c>
    </row>
    <row r="63" spans="1:37">
      <c r="D63" s="73" t="s">
        <v>209</v>
      </c>
      <c r="E63" s="74">
        <f>J63</f>
        <v>0</v>
      </c>
      <c r="H63" s="74">
        <f>SUM(H12:H62)</f>
        <v>0</v>
      </c>
      <c r="I63" s="74">
        <f>SUM(I12:I62)</f>
        <v>0</v>
      </c>
      <c r="J63" s="74">
        <f>SUM(J12:J62)</f>
        <v>0</v>
      </c>
      <c r="L63" s="75">
        <f>SUM(L12:L62)</f>
        <v>0.14824599999999999</v>
      </c>
      <c r="N63" s="76">
        <f>SUM(N12:N62)</f>
        <v>475.50739999999996</v>
      </c>
      <c r="W63" s="29">
        <f>SUM(W12:W62)</f>
        <v>0</v>
      </c>
    </row>
    <row r="65" spans="1:37">
      <c r="B65" s="27" t="s">
        <v>210</v>
      </c>
    </row>
    <row r="66" spans="1:37">
      <c r="A66" s="25">
        <v>29</v>
      </c>
      <c r="B66" s="26" t="s">
        <v>211</v>
      </c>
      <c r="C66" s="27" t="s">
        <v>212</v>
      </c>
      <c r="D66" s="28" t="s">
        <v>213</v>
      </c>
      <c r="E66" s="29">
        <v>45</v>
      </c>
      <c r="F66" s="30" t="s">
        <v>96</v>
      </c>
      <c r="H66" s="31">
        <f>ROUND(E66*G66,2)</f>
        <v>0</v>
      </c>
      <c r="J66" s="31">
        <f>ROUND(E66*G66,2)</f>
        <v>0</v>
      </c>
      <c r="K66" s="32">
        <v>1.3999999999999999E-4</v>
      </c>
      <c r="L66" s="32">
        <f>E66*K66</f>
        <v>6.2999999999999992E-3</v>
      </c>
      <c r="N66" s="29">
        <f>E66*M66</f>
        <v>0</v>
      </c>
      <c r="O66" s="30">
        <v>0</v>
      </c>
      <c r="P66" s="30" t="s">
        <v>88</v>
      </c>
      <c r="V66" s="33" t="s">
        <v>68</v>
      </c>
      <c r="X66" s="65" t="s">
        <v>214</v>
      </c>
      <c r="Y66" s="65" t="s">
        <v>212</v>
      </c>
      <c r="Z66" s="27" t="s">
        <v>215</v>
      </c>
      <c r="AJ66" s="4" t="s">
        <v>91</v>
      </c>
      <c r="AK66" s="4" t="s">
        <v>92</v>
      </c>
    </row>
    <row r="67" spans="1:37">
      <c r="D67" s="66" t="s">
        <v>216</v>
      </c>
      <c r="E67" s="67"/>
      <c r="F67" s="68"/>
      <c r="G67" s="69"/>
      <c r="H67" s="69"/>
      <c r="I67" s="69"/>
      <c r="J67" s="69"/>
      <c r="K67" s="70"/>
      <c r="L67" s="70"/>
      <c r="M67" s="67"/>
      <c r="N67" s="67"/>
      <c r="O67" s="68"/>
      <c r="P67" s="68"/>
      <c r="Q67" s="67"/>
      <c r="R67" s="67"/>
      <c r="S67" s="67"/>
      <c r="T67" s="71"/>
      <c r="U67" s="71"/>
      <c r="V67" s="71" t="s">
        <v>0</v>
      </c>
      <c r="W67" s="67"/>
      <c r="X67" s="72"/>
    </row>
    <row r="68" spans="1:37">
      <c r="A68" s="25">
        <v>30</v>
      </c>
      <c r="B68" s="26" t="s">
        <v>211</v>
      </c>
      <c r="C68" s="27" t="s">
        <v>217</v>
      </c>
      <c r="D68" s="28" t="s">
        <v>218</v>
      </c>
      <c r="E68" s="29">
        <v>42</v>
      </c>
      <c r="F68" s="30" t="s">
        <v>96</v>
      </c>
      <c r="H68" s="31">
        <f>ROUND(E68*G68,2)</f>
        <v>0</v>
      </c>
      <c r="J68" s="31">
        <f>ROUND(E68*G68,2)</f>
        <v>0</v>
      </c>
      <c r="K68" s="32">
        <v>2.5000000000000001E-4</v>
      </c>
      <c r="L68" s="32">
        <f>E68*K68</f>
        <v>1.0500000000000001E-2</v>
      </c>
      <c r="N68" s="29">
        <f>E68*M68</f>
        <v>0</v>
      </c>
      <c r="O68" s="30">
        <v>0</v>
      </c>
      <c r="P68" s="30" t="s">
        <v>88</v>
      </c>
      <c r="V68" s="33" t="s">
        <v>68</v>
      </c>
      <c r="X68" s="65" t="s">
        <v>219</v>
      </c>
      <c r="Y68" s="65" t="s">
        <v>217</v>
      </c>
      <c r="Z68" s="27" t="s">
        <v>215</v>
      </c>
      <c r="AJ68" s="4" t="s">
        <v>91</v>
      </c>
      <c r="AK68" s="4" t="s">
        <v>92</v>
      </c>
    </row>
    <row r="69" spans="1:37">
      <c r="D69" s="66" t="s">
        <v>220</v>
      </c>
      <c r="E69" s="67"/>
      <c r="F69" s="68"/>
      <c r="G69" s="69"/>
      <c r="H69" s="69"/>
      <c r="I69" s="69"/>
      <c r="J69" s="69"/>
      <c r="K69" s="70"/>
      <c r="L69" s="70"/>
      <c r="M69" s="67"/>
      <c r="N69" s="67"/>
      <c r="O69" s="68"/>
      <c r="P69" s="68"/>
      <c r="Q69" s="67"/>
      <c r="R69" s="67"/>
      <c r="S69" s="67"/>
      <c r="T69" s="71"/>
      <c r="U69" s="71"/>
      <c r="V69" s="71" t="s">
        <v>0</v>
      </c>
      <c r="W69" s="67"/>
      <c r="X69" s="72"/>
    </row>
    <row r="70" spans="1:37" ht="25.5">
      <c r="A70" s="25">
        <v>31</v>
      </c>
      <c r="B70" s="26" t="s">
        <v>84</v>
      </c>
      <c r="C70" s="27" t="s">
        <v>221</v>
      </c>
      <c r="D70" s="28" t="s">
        <v>222</v>
      </c>
      <c r="E70" s="29">
        <v>92.85</v>
      </c>
      <c r="F70" s="30" t="s">
        <v>126</v>
      </c>
      <c r="H70" s="31">
        <f>ROUND(E70*G70,2)</f>
        <v>0</v>
      </c>
      <c r="J70" s="31">
        <f>ROUND(E70*G70,2)</f>
        <v>0</v>
      </c>
      <c r="K70" s="32">
        <v>0.26769999999999999</v>
      </c>
      <c r="L70" s="32">
        <f>E70*K70</f>
        <v>24.855944999999998</v>
      </c>
      <c r="N70" s="29">
        <f>E70*M70</f>
        <v>0</v>
      </c>
      <c r="O70" s="30">
        <v>0</v>
      </c>
      <c r="P70" s="30" t="s">
        <v>88</v>
      </c>
      <c r="V70" s="33" t="s">
        <v>68</v>
      </c>
      <c r="X70" s="65" t="s">
        <v>223</v>
      </c>
      <c r="Y70" s="65" t="s">
        <v>221</v>
      </c>
      <c r="Z70" s="27" t="s">
        <v>215</v>
      </c>
      <c r="AJ70" s="4" t="s">
        <v>91</v>
      </c>
      <c r="AK70" s="4" t="s">
        <v>92</v>
      </c>
    </row>
    <row r="71" spans="1:37">
      <c r="A71" s="25">
        <v>32</v>
      </c>
      <c r="B71" s="26" t="s">
        <v>203</v>
      </c>
      <c r="C71" s="27" t="s">
        <v>224</v>
      </c>
      <c r="D71" s="28" t="s">
        <v>225</v>
      </c>
      <c r="E71" s="29">
        <v>97.492999999999995</v>
      </c>
      <c r="F71" s="30" t="s">
        <v>126</v>
      </c>
      <c r="I71" s="31">
        <f>ROUND(E71*G71,2)</f>
        <v>0</v>
      </c>
      <c r="J71" s="31">
        <f>ROUND(E71*G71,2)</f>
        <v>0</v>
      </c>
      <c r="K71" s="32">
        <v>4.8000000000000001E-4</v>
      </c>
      <c r="L71" s="32">
        <f>E71*K71</f>
        <v>4.679664E-2</v>
      </c>
      <c r="N71" s="29">
        <f>E71*M71</f>
        <v>0</v>
      </c>
      <c r="O71" s="30">
        <v>0</v>
      </c>
      <c r="P71" s="30" t="s">
        <v>88</v>
      </c>
      <c r="V71" s="33" t="s">
        <v>67</v>
      </c>
      <c r="X71" s="65" t="s">
        <v>224</v>
      </c>
      <c r="Y71" s="65" t="s">
        <v>224</v>
      </c>
      <c r="Z71" s="27" t="s">
        <v>226</v>
      </c>
      <c r="AA71" s="27" t="s">
        <v>88</v>
      </c>
      <c r="AJ71" s="4" t="s">
        <v>208</v>
      </c>
      <c r="AK71" s="4" t="s">
        <v>92</v>
      </c>
    </row>
    <row r="72" spans="1:37">
      <c r="D72" s="66" t="s">
        <v>227</v>
      </c>
      <c r="E72" s="67"/>
      <c r="F72" s="68"/>
      <c r="G72" s="69"/>
      <c r="H72" s="69"/>
      <c r="I72" s="69"/>
      <c r="J72" s="69"/>
      <c r="K72" s="70"/>
      <c r="L72" s="70"/>
      <c r="M72" s="67"/>
      <c r="N72" s="67"/>
      <c r="O72" s="68"/>
      <c r="P72" s="68"/>
      <c r="Q72" s="67"/>
      <c r="R72" s="67"/>
      <c r="S72" s="67"/>
      <c r="T72" s="71"/>
      <c r="U72" s="71"/>
      <c r="V72" s="71" t="s">
        <v>0</v>
      </c>
      <c r="W72" s="67"/>
      <c r="X72" s="72"/>
    </row>
    <row r="73" spans="1:37">
      <c r="A73" s="25">
        <v>33</v>
      </c>
      <c r="B73" s="26" t="s">
        <v>203</v>
      </c>
      <c r="C73" s="27" t="s">
        <v>228</v>
      </c>
      <c r="D73" s="28" t="s">
        <v>229</v>
      </c>
      <c r="E73" s="29">
        <v>85</v>
      </c>
      <c r="F73" s="30" t="s">
        <v>96</v>
      </c>
      <c r="I73" s="31">
        <f>ROUND(E73*G73,2)</f>
        <v>0</v>
      </c>
      <c r="J73" s="31">
        <f>ROUND(E73*G73,2)</f>
        <v>0</v>
      </c>
      <c r="K73" s="32">
        <v>2.5000000000000001E-4</v>
      </c>
      <c r="L73" s="32">
        <f>E73*K73</f>
        <v>2.1250000000000002E-2</v>
      </c>
      <c r="N73" s="29">
        <f>E73*M73</f>
        <v>0</v>
      </c>
      <c r="O73" s="30">
        <v>0</v>
      </c>
      <c r="P73" s="30" t="s">
        <v>88</v>
      </c>
      <c r="V73" s="33" t="s">
        <v>67</v>
      </c>
      <c r="X73" s="65" t="s">
        <v>228</v>
      </c>
      <c r="Y73" s="65" t="s">
        <v>228</v>
      </c>
      <c r="Z73" s="27" t="s">
        <v>230</v>
      </c>
      <c r="AA73" s="27" t="s">
        <v>88</v>
      </c>
      <c r="AJ73" s="4" t="s">
        <v>208</v>
      </c>
      <c r="AK73" s="4" t="s">
        <v>92</v>
      </c>
    </row>
    <row r="74" spans="1:37">
      <c r="D74" s="66" t="s">
        <v>231</v>
      </c>
      <c r="E74" s="67"/>
      <c r="F74" s="68"/>
      <c r="G74" s="69"/>
      <c r="H74" s="69"/>
      <c r="I74" s="69"/>
      <c r="J74" s="69"/>
      <c r="K74" s="70"/>
      <c r="L74" s="70"/>
      <c r="M74" s="67"/>
      <c r="N74" s="67"/>
      <c r="O74" s="68"/>
      <c r="P74" s="68"/>
      <c r="Q74" s="67"/>
      <c r="R74" s="67"/>
      <c r="S74" s="67"/>
      <c r="T74" s="71"/>
      <c r="U74" s="71"/>
      <c r="V74" s="71" t="s">
        <v>0</v>
      </c>
      <c r="W74" s="67"/>
      <c r="X74" s="72"/>
    </row>
    <row r="75" spans="1:37">
      <c r="D75" s="73" t="s">
        <v>232</v>
      </c>
      <c r="E75" s="74">
        <f>J75</f>
        <v>0</v>
      </c>
      <c r="H75" s="74">
        <f>SUM(H65:H74)</f>
        <v>0</v>
      </c>
      <c r="I75" s="74">
        <f>SUM(I65:I74)</f>
        <v>0</v>
      </c>
      <c r="J75" s="74">
        <f>SUM(J65:J74)</f>
        <v>0</v>
      </c>
      <c r="L75" s="75">
        <f>SUM(L65:L74)</f>
        <v>24.940791639999997</v>
      </c>
      <c r="N75" s="76">
        <f>SUM(N65:N74)</f>
        <v>0</v>
      </c>
      <c r="W75" s="29">
        <f>SUM(W65:W74)</f>
        <v>0</v>
      </c>
    </row>
    <row r="77" spans="1:37">
      <c r="B77" s="27" t="s">
        <v>233</v>
      </c>
    </row>
    <row r="78" spans="1:37">
      <c r="A78" s="25">
        <v>34</v>
      </c>
      <c r="B78" s="26" t="s">
        <v>93</v>
      </c>
      <c r="C78" s="27" t="s">
        <v>234</v>
      </c>
      <c r="D78" s="28" t="s">
        <v>235</v>
      </c>
      <c r="E78" s="29">
        <v>133.97999999999999</v>
      </c>
      <c r="F78" s="30" t="s">
        <v>96</v>
      </c>
      <c r="H78" s="31">
        <f>ROUND(E78*G78,2)</f>
        <v>0</v>
      </c>
      <c r="J78" s="31">
        <f>ROUND(E78*G78,2)</f>
        <v>0</v>
      </c>
      <c r="K78" s="32">
        <v>0.2979</v>
      </c>
      <c r="L78" s="32">
        <f>E78*K78</f>
        <v>39.912641999999998</v>
      </c>
      <c r="N78" s="29">
        <f>E78*M78</f>
        <v>0</v>
      </c>
      <c r="O78" s="30">
        <v>0</v>
      </c>
      <c r="P78" s="30" t="s">
        <v>88</v>
      </c>
      <c r="V78" s="33" t="s">
        <v>68</v>
      </c>
      <c r="X78" s="65" t="s">
        <v>236</v>
      </c>
      <c r="Y78" s="65" t="s">
        <v>234</v>
      </c>
      <c r="Z78" s="27" t="s">
        <v>237</v>
      </c>
      <c r="AJ78" s="4" t="s">
        <v>91</v>
      </c>
      <c r="AK78" s="4" t="s">
        <v>92</v>
      </c>
    </row>
    <row r="79" spans="1:37">
      <c r="D79" s="66" t="s">
        <v>238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67"/>
      <c r="X79" s="72"/>
    </row>
    <row r="80" spans="1:37">
      <c r="A80" s="25">
        <v>35</v>
      </c>
      <c r="B80" s="26" t="s">
        <v>93</v>
      </c>
      <c r="C80" s="27" t="s">
        <v>239</v>
      </c>
      <c r="D80" s="28" t="s">
        <v>240</v>
      </c>
      <c r="E80" s="29">
        <v>1216.5999999999999</v>
      </c>
      <c r="F80" s="30" t="s">
        <v>96</v>
      </c>
      <c r="H80" s="31">
        <f>ROUND(E80*G80,2)</f>
        <v>0</v>
      </c>
      <c r="J80" s="31">
        <f>ROUND(E80*G80,2)</f>
        <v>0</v>
      </c>
      <c r="K80" s="32">
        <v>0.50880000000000003</v>
      </c>
      <c r="L80" s="32">
        <f>E80*K80</f>
        <v>619.00608</v>
      </c>
      <c r="N80" s="29">
        <f>E80*M80</f>
        <v>0</v>
      </c>
      <c r="O80" s="30">
        <v>0</v>
      </c>
      <c r="P80" s="30" t="s">
        <v>88</v>
      </c>
      <c r="V80" s="33" t="s">
        <v>68</v>
      </c>
      <c r="X80" s="65" t="s">
        <v>241</v>
      </c>
      <c r="Y80" s="65" t="s">
        <v>239</v>
      </c>
      <c r="Z80" s="27" t="s">
        <v>237</v>
      </c>
      <c r="AJ80" s="4" t="s">
        <v>91</v>
      </c>
      <c r="AK80" s="4" t="s">
        <v>92</v>
      </c>
    </row>
    <row r="81" spans="1:37">
      <c r="D81" s="66" t="s">
        <v>242</v>
      </c>
      <c r="E81" s="67"/>
      <c r="F81" s="68"/>
      <c r="G81" s="69"/>
      <c r="H81" s="69"/>
      <c r="I81" s="69"/>
      <c r="J81" s="69"/>
      <c r="K81" s="70"/>
      <c r="L81" s="70"/>
      <c r="M81" s="67"/>
      <c r="N81" s="67"/>
      <c r="O81" s="68"/>
      <c r="P81" s="68"/>
      <c r="Q81" s="67"/>
      <c r="R81" s="67"/>
      <c r="S81" s="67"/>
      <c r="T81" s="71"/>
      <c r="U81" s="71"/>
      <c r="V81" s="71" t="s">
        <v>0</v>
      </c>
      <c r="W81" s="67"/>
      <c r="X81" s="72"/>
    </row>
    <row r="82" spans="1:37">
      <c r="A82" s="25">
        <v>36</v>
      </c>
      <c r="B82" s="26" t="s">
        <v>211</v>
      </c>
      <c r="C82" s="27" t="s">
        <v>243</v>
      </c>
      <c r="D82" s="28" t="s">
        <v>244</v>
      </c>
      <c r="E82" s="29">
        <v>8.5</v>
      </c>
      <c r="F82" s="30" t="s">
        <v>136</v>
      </c>
      <c r="H82" s="31">
        <f>ROUND(E82*G82,2)</f>
        <v>0</v>
      </c>
      <c r="J82" s="31">
        <f>ROUND(E82*G82,2)</f>
        <v>0</v>
      </c>
      <c r="K82" s="32">
        <v>1.9312499999999999</v>
      </c>
      <c r="L82" s="32">
        <f>E82*K82</f>
        <v>16.415624999999999</v>
      </c>
      <c r="N82" s="29">
        <f>E82*M82</f>
        <v>0</v>
      </c>
      <c r="O82" s="30">
        <v>0</v>
      </c>
      <c r="P82" s="30" t="s">
        <v>88</v>
      </c>
      <c r="V82" s="33" t="s">
        <v>68</v>
      </c>
      <c r="X82" s="65" t="s">
        <v>245</v>
      </c>
      <c r="Y82" s="65" t="s">
        <v>243</v>
      </c>
      <c r="Z82" s="27" t="s">
        <v>237</v>
      </c>
      <c r="AJ82" s="4" t="s">
        <v>91</v>
      </c>
      <c r="AK82" s="4" t="s">
        <v>92</v>
      </c>
    </row>
    <row r="83" spans="1:37">
      <c r="D83" s="66" t="s">
        <v>246</v>
      </c>
      <c r="E83" s="67"/>
      <c r="F83" s="68"/>
      <c r="G83" s="69"/>
      <c r="H83" s="69"/>
      <c r="I83" s="69"/>
      <c r="J83" s="69"/>
      <c r="K83" s="70"/>
      <c r="L83" s="70"/>
      <c r="M83" s="67"/>
      <c r="N83" s="67"/>
      <c r="O83" s="68"/>
      <c r="P83" s="68"/>
      <c r="Q83" s="67"/>
      <c r="R83" s="67"/>
      <c r="S83" s="67"/>
      <c r="T83" s="71"/>
      <c r="U83" s="71"/>
      <c r="V83" s="71" t="s">
        <v>0</v>
      </c>
      <c r="W83" s="67"/>
      <c r="X83" s="72"/>
    </row>
    <row r="84" spans="1:37">
      <c r="A84" s="25">
        <v>37</v>
      </c>
      <c r="B84" s="26" t="s">
        <v>93</v>
      </c>
      <c r="C84" s="27" t="s">
        <v>247</v>
      </c>
      <c r="D84" s="28" t="s">
        <v>248</v>
      </c>
      <c r="E84" s="29">
        <v>689.8</v>
      </c>
      <c r="F84" s="30" t="s">
        <v>96</v>
      </c>
      <c r="H84" s="31">
        <f>ROUND(E84*G84,2)</f>
        <v>0</v>
      </c>
      <c r="J84" s="31">
        <f>ROUND(E84*G84,2)</f>
        <v>0</v>
      </c>
      <c r="K84" s="32">
        <v>6.1850000000000002E-2</v>
      </c>
      <c r="L84" s="32">
        <f>E84*K84</f>
        <v>42.66413</v>
      </c>
      <c r="N84" s="29">
        <f>E84*M84</f>
        <v>0</v>
      </c>
      <c r="O84" s="30">
        <v>0</v>
      </c>
      <c r="P84" s="30" t="s">
        <v>88</v>
      </c>
      <c r="V84" s="33" t="s">
        <v>68</v>
      </c>
      <c r="X84" s="65" t="s">
        <v>249</v>
      </c>
      <c r="Y84" s="65" t="s">
        <v>247</v>
      </c>
      <c r="Z84" s="27" t="s">
        <v>237</v>
      </c>
      <c r="AJ84" s="4" t="s">
        <v>91</v>
      </c>
      <c r="AK84" s="4" t="s">
        <v>92</v>
      </c>
    </row>
    <row r="85" spans="1:37">
      <c r="D85" s="66" t="s">
        <v>250</v>
      </c>
      <c r="E85" s="67"/>
      <c r="F85" s="68"/>
      <c r="G85" s="69"/>
      <c r="H85" s="69"/>
      <c r="I85" s="69"/>
      <c r="J85" s="69"/>
      <c r="K85" s="70"/>
      <c r="L85" s="70"/>
      <c r="M85" s="67"/>
      <c r="N85" s="67"/>
      <c r="O85" s="68"/>
      <c r="P85" s="68"/>
      <c r="Q85" s="67"/>
      <c r="R85" s="67"/>
      <c r="S85" s="67"/>
      <c r="T85" s="71"/>
      <c r="U85" s="71"/>
      <c r="V85" s="71" t="s">
        <v>0</v>
      </c>
      <c r="W85" s="67"/>
      <c r="X85" s="72"/>
    </row>
    <row r="86" spans="1:37">
      <c r="A86" s="25">
        <v>38</v>
      </c>
      <c r="B86" s="26" t="s">
        <v>93</v>
      </c>
      <c r="C86" s="27" t="s">
        <v>251</v>
      </c>
      <c r="D86" s="28" t="s">
        <v>252</v>
      </c>
      <c r="E86" s="29">
        <v>24.7</v>
      </c>
      <c r="F86" s="30" t="s">
        <v>96</v>
      </c>
      <c r="H86" s="31">
        <f>ROUND(E86*G86,2)</f>
        <v>0</v>
      </c>
      <c r="J86" s="31">
        <f>ROUND(E86*G86,2)</f>
        <v>0</v>
      </c>
      <c r="K86" s="32">
        <v>0.27994000000000002</v>
      </c>
      <c r="L86" s="32">
        <f>E86*K86</f>
        <v>6.9145180000000002</v>
      </c>
      <c r="N86" s="29">
        <f>E86*M86</f>
        <v>0</v>
      </c>
      <c r="O86" s="30">
        <v>0</v>
      </c>
      <c r="P86" s="30" t="s">
        <v>88</v>
      </c>
      <c r="V86" s="33" t="s">
        <v>68</v>
      </c>
      <c r="X86" s="65" t="s">
        <v>253</v>
      </c>
      <c r="Y86" s="65" t="s">
        <v>251</v>
      </c>
      <c r="Z86" s="27" t="s">
        <v>237</v>
      </c>
      <c r="AJ86" s="4" t="s">
        <v>91</v>
      </c>
      <c r="AK86" s="4" t="s">
        <v>92</v>
      </c>
    </row>
    <row r="87" spans="1:37">
      <c r="D87" s="66" t="s">
        <v>254</v>
      </c>
      <c r="E87" s="67"/>
      <c r="F87" s="68"/>
      <c r="G87" s="69"/>
      <c r="H87" s="69"/>
      <c r="I87" s="69"/>
      <c r="J87" s="69"/>
      <c r="K87" s="70"/>
      <c r="L87" s="70"/>
      <c r="M87" s="67"/>
      <c r="N87" s="67"/>
      <c r="O87" s="68"/>
      <c r="P87" s="68"/>
      <c r="Q87" s="67"/>
      <c r="R87" s="67"/>
      <c r="S87" s="67"/>
      <c r="T87" s="71"/>
      <c r="U87" s="71"/>
      <c r="V87" s="71" t="s">
        <v>0</v>
      </c>
      <c r="W87" s="67"/>
      <c r="X87" s="72"/>
    </row>
    <row r="88" spans="1:37">
      <c r="A88" s="25">
        <v>39</v>
      </c>
      <c r="B88" s="26" t="s">
        <v>93</v>
      </c>
      <c r="C88" s="27" t="s">
        <v>255</v>
      </c>
      <c r="D88" s="28" t="s">
        <v>256</v>
      </c>
      <c r="E88" s="29">
        <v>121.8</v>
      </c>
      <c r="F88" s="30" t="s">
        <v>96</v>
      </c>
      <c r="H88" s="31">
        <f>ROUND(E88*G88,2)</f>
        <v>0</v>
      </c>
      <c r="J88" s="31">
        <f>ROUND(E88*G88,2)</f>
        <v>0</v>
      </c>
      <c r="K88" s="32">
        <v>0.30642000000000003</v>
      </c>
      <c r="L88" s="32">
        <f>E88*K88</f>
        <v>37.321956</v>
      </c>
      <c r="N88" s="29">
        <f>E88*M88</f>
        <v>0</v>
      </c>
      <c r="O88" s="30">
        <v>0</v>
      </c>
      <c r="P88" s="30" t="s">
        <v>88</v>
      </c>
      <c r="V88" s="33" t="s">
        <v>68</v>
      </c>
      <c r="X88" s="65" t="s">
        <v>257</v>
      </c>
      <c r="Y88" s="65" t="s">
        <v>255</v>
      </c>
      <c r="Z88" s="27" t="s">
        <v>237</v>
      </c>
      <c r="AJ88" s="4" t="s">
        <v>91</v>
      </c>
      <c r="AK88" s="4" t="s">
        <v>92</v>
      </c>
    </row>
    <row r="89" spans="1:37">
      <c r="D89" s="66" t="s">
        <v>258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67"/>
      <c r="X89" s="72"/>
    </row>
    <row r="90" spans="1:37">
      <c r="A90" s="25">
        <v>40</v>
      </c>
      <c r="B90" s="26" t="s">
        <v>93</v>
      </c>
      <c r="C90" s="27" t="s">
        <v>259</v>
      </c>
      <c r="D90" s="28" t="s">
        <v>260</v>
      </c>
      <c r="E90" s="29">
        <v>1106</v>
      </c>
      <c r="F90" s="30" t="s">
        <v>96</v>
      </c>
      <c r="H90" s="31">
        <f>ROUND(E90*G90,2)</f>
        <v>0</v>
      </c>
      <c r="J90" s="31">
        <f>ROUND(E90*G90,2)</f>
        <v>0</v>
      </c>
      <c r="K90" s="32">
        <v>0.42759999999999998</v>
      </c>
      <c r="L90" s="32">
        <f>E90*K90</f>
        <v>472.92559999999997</v>
      </c>
      <c r="N90" s="29">
        <f>E90*M90</f>
        <v>0</v>
      </c>
      <c r="O90" s="30">
        <v>0</v>
      </c>
      <c r="P90" s="30" t="s">
        <v>88</v>
      </c>
      <c r="V90" s="33" t="s">
        <v>68</v>
      </c>
      <c r="X90" s="65" t="s">
        <v>261</v>
      </c>
      <c r="Y90" s="65" t="s">
        <v>259</v>
      </c>
      <c r="Z90" s="27" t="s">
        <v>237</v>
      </c>
      <c r="AJ90" s="4" t="s">
        <v>91</v>
      </c>
      <c r="AK90" s="4" t="s">
        <v>92</v>
      </c>
    </row>
    <row r="91" spans="1:37">
      <c r="D91" s="66" t="s">
        <v>262</v>
      </c>
      <c r="E91" s="67"/>
      <c r="F91" s="68"/>
      <c r="G91" s="69"/>
      <c r="H91" s="69"/>
      <c r="I91" s="69"/>
      <c r="J91" s="69"/>
      <c r="K91" s="70"/>
      <c r="L91" s="70"/>
      <c r="M91" s="67"/>
      <c r="N91" s="67"/>
      <c r="O91" s="68"/>
      <c r="P91" s="68"/>
      <c r="Q91" s="67"/>
      <c r="R91" s="67"/>
      <c r="S91" s="67"/>
      <c r="T91" s="71"/>
      <c r="U91" s="71"/>
      <c r="V91" s="71" t="s">
        <v>0</v>
      </c>
      <c r="W91" s="67"/>
      <c r="X91" s="72"/>
    </row>
    <row r="92" spans="1:37">
      <c r="A92" s="25">
        <v>41</v>
      </c>
      <c r="B92" s="26" t="s">
        <v>100</v>
      </c>
      <c r="C92" s="27" t="s">
        <v>263</v>
      </c>
      <c r="D92" s="28" t="s">
        <v>264</v>
      </c>
      <c r="E92" s="29">
        <v>538</v>
      </c>
      <c r="F92" s="30" t="s">
        <v>96</v>
      </c>
      <c r="H92" s="31">
        <f>ROUND(E92*G92,2)</f>
        <v>0</v>
      </c>
      <c r="J92" s="31">
        <f>ROUND(E92*G92,2)</f>
        <v>0</v>
      </c>
      <c r="K92" s="32">
        <v>5.6100000000000004E-3</v>
      </c>
      <c r="L92" s="32">
        <f>E92*K92</f>
        <v>3.0181800000000001</v>
      </c>
      <c r="N92" s="29">
        <f>E92*M92</f>
        <v>0</v>
      </c>
      <c r="O92" s="30">
        <v>0</v>
      </c>
      <c r="P92" s="30" t="s">
        <v>88</v>
      </c>
      <c r="V92" s="33" t="s">
        <v>68</v>
      </c>
      <c r="X92" s="65" t="s">
        <v>265</v>
      </c>
      <c r="Y92" s="65" t="s">
        <v>263</v>
      </c>
      <c r="Z92" s="27" t="s">
        <v>266</v>
      </c>
      <c r="AJ92" s="4" t="s">
        <v>91</v>
      </c>
      <c r="AK92" s="4" t="s">
        <v>92</v>
      </c>
    </row>
    <row r="93" spans="1:37">
      <c r="D93" s="66" t="s">
        <v>267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67"/>
      <c r="X93" s="72"/>
    </row>
    <row r="94" spans="1:37">
      <c r="A94" s="25">
        <v>42</v>
      </c>
      <c r="B94" s="26" t="s">
        <v>100</v>
      </c>
      <c r="C94" s="27" t="s">
        <v>268</v>
      </c>
      <c r="D94" s="28" t="s">
        <v>269</v>
      </c>
      <c r="E94" s="29">
        <v>538</v>
      </c>
      <c r="F94" s="30" t="s">
        <v>96</v>
      </c>
      <c r="H94" s="31">
        <f>ROUND(E94*G94,2)</f>
        <v>0</v>
      </c>
      <c r="J94" s="31">
        <f>ROUND(E94*G94,2)</f>
        <v>0</v>
      </c>
      <c r="K94" s="32">
        <v>7.1000000000000002E-4</v>
      </c>
      <c r="L94" s="32">
        <f>E94*K94</f>
        <v>0.38197999999999999</v>
      </c>
      <c r="N94" s="29">
        <f>E94*M94</f>
        <v>0</v>
      </c>
      <c r="O94" s="30">
        <v>0</v>
      </c>
      <c r="P94" s="30" t="s">
        <v>88</v>
      </c>
      <c r="V94" s="33" t="s">
        <v>68</v>
      </c>
      <c r="X94" s="65" t="s">
        <v>270</v>
      </c>
      <c r="Y94" s="65" t="s">
        <v>268</v>
      </c>
      <c r="Z94" s="27" t="s">
        <v>266</v>
      </c>
      <c r="AJ94" s="4" t="s">
        <v>91</v>
      </c>
      <c r="AK94" s="4" t="s">
        <v>92</v>
      </c>
    </row>
    <row r="95" spans="1:37">
      <c r="D95" s="66" t="s">
        <v>271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67"/>
      <c r="X95" s="72"/>
    </row>
    <row r="96" spans="1:37">
      <c r="A96" s="25">
        <v>43</v>
      </c>
      <c r="B96" s="26" t="s">
        <v>93</v>
      </c>
      <c r="C96" s="27" t="s">
        <v>272</v>
      </c>
      <c r="D96" s="28" t="s">
        <v>273</v>
      </c>
      <c r="E96" s="29">
        <v>538</v>
      </c>
      <c r="F96" s="30" t="s">
        <v>96</v>
      </c>
      <c r="H96" s="31">
        <f>ROUND(E96*G96,2)</f>
        <v>0</v>
      </c>
      <c r="J96" s="31">
        <f>ROUND(E96*G96,2)</f>
        <v>0</v>
      </c>
      <c r="K96" s="32">
        <v>0.12341000000000001</v>
      </c>
      <c r="L96" s="32">
        <f>E96*K96</f>
        <v>66.394580000000005</v>
      </c>
      <c r="N96" s="29">
        <f>E96*M96</f>
        <v>0</v>
      </c>
      <c r="O96" s="30">
        <v>0</v>
      </c>
      <c r="P96" s="30" t="s">
        <v>88</v>
      </c>
      <c r="V96" s="33" t="s">
        <v>68</v>
      </c>
      <c r="X96" s="65" t="s">
        <v>274</v>
      </c>
      <c r="Y96" s="65" t="s">
        <v>272</v>
      </c>
      <c r="Z96" s="27" t="s">
        <v>266</v>
      </c>
      <c r="AJ96" s="4" t="s">
        <v>91</v>
      </c>
      <c r="AK96" s="4" t="s">
        <v>92</v>
      </c>
    </row>
    <row r="97" spans="1:37">
      <c r="D97" s="66" t="s">
        <v>275</v>
      </c>
      <c r="E97" s="67"/>
      <c r="F97" s="68"/>
      <c r="G97" s="69"/>
      <c r="H97" s="69"/>
      <c r="I97" s="69"/>
      <c r="J97" s="69"/>
      <c r="K97" s="70"/>
      <c r="L97" s="70"/>
      <c r="M97" s="67"/>
      <c r="N97" s="67"/>
      <c r="O97" s="68"/>
      <c r="P97" s="68"/>
      <c r="Q97" s="67"/>
      <c r="R97" s="67"/>
      <c r="S97" s="67"/>
      <c r="T97" s="71"/>
      <c r="U97" s="71"/>
      <c r="V97" s="71" t="s">
        <v>0</v>
      </c>
      <c r="W97" s="67"/>
      <c r="X97" s="72"/>
    </row>
    <row r="98" spans="1:37">
      <c r="A98" s="25">
        <v>44</v>
      </c>
      <c r="B98" s="26" t="s">
        <v>93</v>
      </c>
      <c r="C98" s="27" t="s">
        <v>276</v>
      </c>
      <c r="D98" s="28" t="s">
        <v>277</v>
      </c>
      <c r="E98" s="29">
        <v>538</v>
      </c>
      <c r="F98" s="30" t="s">
        <v>96</v>
      </c>
      <c r="H98" s="31">
        <f>ROUND(E98*G98,2)</f>
        <v>0</v>
      </c>
      <c r="J98" s="31">
        <f>ROUND(E98*G98,2)</f>
        <v>0</v>
      </c>
      <c r="K98" s="32">
        <v>0.17444000000000001</v>
      </c>
      <c r="L98" s="32">
        <f>E98*K98</f>
        <v>93.84872</v>
      </c>
      <c r="N98" s="29">
        <f>E98*M98</f>
        <v>0</v>
      </c>
      <c r="O98" s="30">
        <v>0</v>
      </c>
      <c r="P98" s="30" t="s">
        <v>88</v>
      </c>
      <c r="V98" s="33" t="s">
        <v>68</v>
      </c>
      <c r="X98" s="65" t="s">
        <v>278</v>
      </c>
      <c r="Y98" s="65" t="s">
        <v>276</v>
      </c>
      <c r="Z98" s="27" t="s">
        <v>266</v>
      </c>
      <c r="AJ98" s="4" t="s">
        <v>91</v>
      </c>
      <c r="AK98" s="4" t="s">
        <v>92</v>
      </c>
    </row>
    <row r="99" spans="1:37">
      <c r="A99" s="25">
        <v>45</v>
      </c>
      <c r="B99" s="26" t="s">
        <v>203</v>
      </c>
      <c r="C99" s="27" t="s">
        <v>279</v>
      </c>
      <c r="D99" s="28" t="s">
        <v>280</v>
      </c>
      <c r="E99" s="29">
        <v>595.875</v>
      </c>
      <c r="F99" s="30" t="s">
        <v>96</v>
      </c>
      <c r="I99" s="31">
        <f>ROUND(E99*G99,2)</f>
        <v>0</v>
      </c>
      <c r="J99" s="31">
        <f>ROUND(E99*G99,2)</f>
        <v>0</v>
      </c>
      <c r="K99" s="32">
        <v>0.18</v>
      </c>
      <c r="L99" s="32">
        <f>E99*K99</f>
        <v>107.25749999999999</v>
      </c>
      <c r="N99" s="29">
        <f>E99*M99</f>
        <v>0</v>
      </c>
      <c r="O99" s="30">
        <v>0</v>
      </c>
      <c r="P99" s="30" t="s">
        <v>88</v>
      </c>
      <c r="V99" s="33" t="s">
        <v>67</v>
      </c>
      <c r="X99" s="65" t="s">
        <v>279</v>
      </c>
      <c r="Y99" s="65" t="s">
        <v>279</v>
      </c>
      <c r="Z99" s="27" t="s">
        <v>281</v>
      </c>
      <c r="AA99" s="27" t="s">
        <v>88</v>
      </c>
      <c r="AJ99" s="4" t="s">
        <v>208</v>
      </c>
      <c r="AK99" s="4" t="s">
        <v>92</v>
      </c>
    </row>
    <row r="100" spans="1:37">
      <c r="D100" s="66" t="s">
        <v>282</v>
      </c>
      <c r="E100" s="67"/>
      <c r="F100" s="68"/>
      <c r="G100" s="69"/>
      <c r="H100" s="69"/>
      <c r="I100" s="69"/>
      <c r="J100" s="69"/>
      <c r="K100" s="70"/>
      <c r="L100" s="70"/>
      <c r="M100" s="67"/>
      <c r="N100" s="67"/>
      <c r="O100" s="68"/>
      <c r="P100" s="68"/>
      <c r="Q100" s="67"/>
      <c r="R100" s="67"/>
      <c r="S100" s="67"/>
      <c r="T100" s="71"/>
      <c r="U100" s="71"/>
      <c r="V100" s="71" t="s">
        <v>0</v>
      </c>
      <c r="W100" s="67"/>
      <c r="X100" s="72"/>
    </row>
    <row r="101" spans="1:37">
      <c r="D101" s="66" t="s">
        <v>283</v>
      </c>
      <c r="E101" s="67"/>
      <c r="F101" s="68"/>
      <c r="G101" s="69"/>
      <c r="H101" s="69"/>
      <c r="I101" s="69"/>
      <c r="J101" s="69"/>
      <c r="K101" s="70"/>
      <c r="L101" s="70"/>
      <c r="M101" s="67"/>
      <c r="N101" s="67"/>
      <c r="O101" s="68"/>
      <c r="P101" s="68"/>
      <c r="Q101" s="67"/>
      <c r="R101" s="67"/>
      <c r="S101" s="67"/>
      <c r="T101" s="71"/>
      <c r="U101" s="71"/>
      <c r="V101" s="71" t="s">
        <v>0</v>
      </c>
      <c r="W101" s="67"/>
      <c r="X101" s="72"/>
    </row>
    <row r="102" spans="1:37">
      <c r="D102" s="66" t="s">
        <v>284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67"/>
      <c r="X102" s="72"/>
    </row>
    <row r="103" spans="1:37">
      <c r="A103" s="25">
        <v>46</v>
      </c>
      <c r="B103" s="26" t="s">
        <v>203</v>
      </c>
      <c r="C103" s="27" t="s">
        <v>285</v>
      </c>
      <c r="D103" s="28" t="s">
        <v>286</v>
      </c>
      <c r="E103" s="29">
        <v>127.89</v>
      </c>
      <c r="F103" s="30" t="s">
        <v>96</v>
      </c>
      <c r="I103" s="31">
        <f>ROUND(E103*G103,2)</f>
        <v>0</v>
      </c>
      <c r="J103" s="31">
        <f>ROUND(E103*G103,2)</f>
        <v>0</v>
      </c>
      <c r="K103" s="32">
        <v>0.184</v>
      </c>
      <c r="L103" s="32">
        <f>E103*K103</f>
        <v>23.531759999999998</v>
      </c>
      <c r="N103" s="29">
        <f>E103*M103</f>
        <v>0</v>
      </c>
      <c r="O103" s="30">
        <v>0</v>
      </c>
      <c r="P103" s="30" t="s">
        <v>88</v>
      </c>
      <c r="V103" s="33" t="s">
        <v>67</v>
      </c>
      <c r="X103" s="65" t="s">
        <v>285</v>
      </c>
      <c r="Y103" s="65" t="s">
        <v>285</v>
      </c>
      <c r="Z103" s="27" t="s">
        <v>281</v>
      </c>
      <c r="AA103" s="27" t="s">
        <v>88</v>
      </c>
      <c r="AJ103" s="4" t="s">
        <v>208</v>
      </c>
      <c r="AK103" s="4" t="s">
        <v>92</v>
      </c>
    </row>
    <row r="104" spans="1:37">
      <c r="D104" s="66" t="s">
        <v>287</v>
      </c>
      <c r="E104" s="67"/>
      <c r="F104" s="68"/>
      <c r="G104" s="69"/>
      <c r="H104" s="69"/>
      <c r="I104" s="69"/>
      <c r="J104" s="69"/>
      <c r="K104" s="70"/>
      <c r="L104" s="70"/>
      <c r="M104" s="67"/>
      <c r="N104" s="67"/>
      <c r="O104" s="68"/>
      <c r="P104" s="68"/>
      <c r="Q104" s="67"/>
      <c r="R104" s="67"/>
      <c r="S104" s="67"/>
      <c r="T104" s="71"/>
      <c r="U104" s="71"/>
      <c r="V104" s="71" t="s">
        <v>0</v>
      </c>
      <c r="W104" s="67"/>
      <c r="X104" s="72"/>
    </row>
    <row r="105" spans="1:37">
      <c r="A105" s="25">
        <v>47</v>
      </c>
      <c r="B105" s="26" t="s">
        <v>93</v>
      </c>
      <c r="C105" s="27" t="s">
        <v>288</v>
      </c>
      <c r="D105" s="28" t="s">
        <v>289</v>
      </c>
      <c r="E105" s="29">
        <v>121.8</v>
      </c>
      <c r="F105" s="30" t="s">
        <v>96</v>
      </c>
      <c r="H105" s="31">
        <f>ROUND(E105*G105,2)</f>
        <v>0</v>
      </c>
      <c r="J105" s="31">
        <f>ROUND(E105*G105,2)</f>
        <v>0</v>
      </c>
      <c r="K105" s="32">
        <v>7.3999999999999996E-2</v>
      </c>
      <c r="L105" s="32">
        <f>E105*K105</f>
        <v>9.0131999999999994</v>
      </c>
      <c r="N105" s="29">
        <f>E105*M105</f>
        <v>0</v>
      </c>
      <c r="O105" s="30">
        <v>0</v>
      </c>
      <c r="P105" s="30" t="s">
        <v>88</v>
      </c>
      <c r="V105" s="33" t="s">
        <v>68</v>
      </c>
      <c r="X105" s="65" t="s">
        <v>290</v>
      </c>
      <c r="Y105" s="65" t="s">
        <v>288</v>
      </c>
      <c r="Z105" s="27" t="s">
        <v>266</v>
      </c>
      <c r="AJ105" s="4" t="s">
        <v>91</v>
      </c>
      <c r="AK105" s="4" t="s">
        <v>92</v>
      </c>
    </row>
    <row r="106" spans="1:37">
      <c r="D106" s="66" t="s">
        <v>258</v>
      </c>
      <c r="E106" s="67"/>
      <c r="F106" s="68"/>
      <c r="G106" s="69"/>
      <c r="H106" s="69"/>
      <c r="I106" s="69"/>
      <c r="J106" s="69"/>
      <c r="K106" s="70"/>
      <c r="L106" s="70"/>
      <c r="M106" s="67"/>
      <c r="N106" s="67"/>
      <c r="O106" s="68"/>
      <c r="P106" s="68"/>
      <c r="Q106" s="67"/>
      <c r="R106" s="67"/>
      <c r="S106" s="67"/>
      <c r="T106" s="71"/>
      <c r="U106" s="71"/>
      <c r="V106" s="71" t="s">
        <v>0</v>
      </c>
      <c r="W106" s="67"/>
      <c r="X106" s="72"/>
    </row>
    <row r="107" spans="1:37">
      <c r="A107" s="25">
        <v>48</v>
      </c>
      <c r="B107" s="26" t="s">
        <v>93</v>
      </c>
      <c r="C107" s="27" t="s">
        <v>291</v>
      </c>
      <c r="D107" s="28" t="s">
        <v>292</v>
      </c>
      <c r="E107" s="29">
        <v>568</v>
      </c>
      <c r="F107" s="30" t="s">
        <v>96</v>
      </c>
      <c r="H107" s="31">
        <f>ROUND(E107*G107,2)</f>
        <v>0</v>
      </c>
      <c r="J107" s="31">
        <f>ROUND(E107*G107,2)</f>
        <v>0</v>
      </c>
      <c r="K107" s="32">
        <v>8.5900000000000004E-2</v>
      </c>
      <c r="L107" s="32">
        <f>E107*K107</f>
        <v>48.791200000000003</v>
      </c>
      <c r="N107" s="29">
        <f>E107*M107</f>
        <v>0</v>
      </c>
      <c r="O107" s="30">
        <v>0</v>
      </c>
      <c r="P107" s="30" t="s">
        <v>88</v>
      </c>
      <c r="V107" s="33" t="s">
        <v>68</v>
      </c>
      <c r="X107" s="65" t="s">
        <v>293</v>
      </c>
      <c r="Y107" s="65" t="s">
        <v>291</v>
      </c>
      <c r="Z107" s="27" t="s">
        <v>266</v>
      </c>
      <c r="AJ107" s="4" t="s">
        <v>91</v>
      </c>
      <c r="AK107" s="4" t="s">
        <v>92</v>
      </c>
    </row>
    <row r="108" spans="1:37">
      <c r="D108" s="66" t="s">
        <v>294</v>
      </c>
      <c r="E108" s="67"/>
      <c r="F108" s="68"/>
      <c r="G108" s="69"/>
      <c r="H108" s="69"/>
      <c r="I108" s="69"/>
      <c r="J108" s="69"/>
      <c r="K108" s="70"/>
      <c r="L108" s="70"/>
      <c r="M108" s="67"/>
      <c r="N108" s="67"/>
      <c r="O108" s="68"/>
      <c r="P108" s="68"/>
      <c r="Q108" s="67"/>
      <c r="R108" s="67"/>
      <c r="S108" s="67"/>
      <c r="T108" s="71"/>
      <c r="U108" s="71"/>
      <c r="V108" s="71" t="s">
        <v>0</v>
      </c>
      <c r="W108" s="67"/>
      <c r="X108" s="72"/>
    </row>
    <row r="109" spans="1:37">
      <c r="D109" s="73" t="s">
        <v>295</v>
      </c>
      <c r="E109" s="74">
        <f>J109</f>
        <v>0</v>
      </c>
      <c r="H109" s="74">
        <f>SUM(H77:H108)</f>
        <v>0</v>
      </c>
      <c r="I109" s="74">
        <f>SUM(I77:I108)</f>
        <v>0</v>
      </c>
      <c r="J109" s="74">
        <f>SUM(J77:J108)</f>
        <v>0</v>
      </c>
      <c r="L109" s="75">
        <f>SUM(L77:L108)</f>
        <v>1587.3976710000002</v>
      </c>
      <c r="N109" s="76">
        <f>SUM(N77:N108)</f>
        <v>0</v>
      </c>
      <c r="W109" s="29">
        <f>SUM(W77:W108)</f>
        <v>0</v>
      </c>
    </row>
    <row r="111" spans="1:37">
      <c r="B111" s="27" t="s">
        <v>296</v>
      </c>
    </row>
    <row r="112" spans="1:37" ht="25.5">
      <c r="A112" s="25">
        <v>49</v>
      </c>
      <c r="B112" s="26" t="s">
        <v>93</v>
      </c>
      <c r="C112" s="27" t="s">
        <v>297</v>
      </c>
      <c r="D112" s="28" t="s">
        <v>298</v>
      </c>
      <c r="E112" s="29">
        <v>7</v>
      </c>
      <c r="F112" s="30" t="s">
        <v>299</v>
      </c>
      <c r="H112" s="31">
        <f>ROUND(E112*G112,2)</f>
        <v>0</v>
      </c>
      <c r="J112" s="31">
        <f>ROUND(E112*G112,2)</f>
        <v>0</v>
      </c>
      <c r="K112" s="32">
        <v>0.2457</v>
      </c>
      <c r="L112" s="32">
        <f>E112*K112</f>
        <v>1.7199</v>
      </c>
      <c r="N112" s="29">
        <f>E112*M112</f>
        <v>0</v>
      </c>
      <c r="O112" s="30">
        <v>0</v>
      </c>
      <c r="P112" s="30" t="s">
        <v>88</v>
      </c>
      <c r="V112" s="33" t="s">
        <v>68</v>
      </c>
      <c r="X112" s="65" t="s">
        <v>300</v>
      </c>
      <c r="Y112" s="65" t="s">
        <v>297</v>
      </c>
      <c r="Z112" s="27" t="s">
        <v>266</v>
      </c>
      <c r="AJ112" s="4" t="s">
        <v>91</v>
      </c>
      <c r="AK112" s="4" t="s">
        <v>92</v>
      </c>
    </row>
    <row r="113" spans="1:37">
      <c r="A113" s="25">
        <v>50</v>
      </c>
      <c r="B113" s="26" t="s">
        <v>301</v>
      </c>
      <c r="C113" s="27" t="s">
        <v>302</v>
      </c>
      <c r="D113" s="28" t="s">
        <v>303</v>
      </c>
      <c r="E113" s="29">
        <v>1</v>
      </c>
      <c r="F113" s="30" t="s">
        <v>304</v>
      </c>
      <c r="H113" s="31">
        <f>ROUND(E113*G113,2)</f>
        <v>0</v>
      </c>
      <c r="J113" s="31">
        <f>ROUND(E113*G113,2)</f>
        <v>0</v>
      </c>
      <c r="L113" s="32">
        <f>E113*K113</f>
        <v>0</v>
      </c>
      <c r="N113" s="29">
        <f>E113*M113</f>
        <v>0</v>
      </c>
      <c r="O113" s="30">
        <v>0</v>
      </c>
      <c r="P113" s="30" t="s">
        <v>88</v>
      </c>
      <c r="V113" s="33" t="s">
        <v>68</v>
      </c>
      <c r="X113" s="65" t="s">
        <v>302</v>
      </c>
      <c r="Y113" s="65" t="s">
        <v>302</v>
      </c>
      <c r="Z113" s="27" t="s">
        <v>305</v>
      </c>
      <c r="AJ113" s="4" t="s">
        <v>91</v>
      </c>
      <c r="AK113" s="4" t="s">
        <v>92</v>
      </c>
    </row>
    <row r="114" spans="1:37">
      <c r="A114" s="25">
        <v>51</v>
      </c>
      <c r="B114" s="26" t="s">
        <v>93</v>
      </c>
      <c r="C114" s="27" t="s">
        <v>306</v>
      </c>
      <c r="D114" s="28" t="s">
        <v>307</v>
      </c>
      <c r="E114" s="29">
        <v>7</v>
      </c>
      <c r="F114" s="30" t="s">
        <v>299</v>
      </c>
      <c r="H114" s="31">
        <f>ROUND(E114*G114,2)</f>
        <v>0</v>
      </c>
      <c r="J114" s="31">
        <f>ROUND(E114*G114,2)</f>
        <v>0</v>
      </c>
      <c r="L114" s="32">
        <f>E114*K114</f>
        <v>0</v>
      </c>
      <c r="N114" s="29">
        <f>E114*M114</f>
        <v>0</v>
      </c>
      <c r="O114" s="30">
        <v>0</v>
      </c>
      <c r="P114" s="30" t="s">
        <v>88</v>
      </c>
      <c r="V114" s="33" t="s">
        <v>68</v>
      </c>
      <c r="X114" s="65" t="s">
        <v>308</v>
      </c>
      <c r="Y114" s="65" t="s">
        <v>306</v>
      </c>
      <c r="Z114" s="27" t="s">
        <v>266</v>
      </c>
      <c r="AJ114" s="4" t="s">
        <v>91</v>
      </c>
      <c r="AK114" s="4" t="s">
        <v>92</v>
      </c>
    </row>
    <row r="115" spans="1:37">
      <c r="D115" s="66" t="s">
        <v>309</v>
      </c>
      <c r="E115" s="67"/>
      <c r="F115" s="68"/>
      <c r="G115" s="69"/>
      <c r="H115" s="69"/>
      <c r="I115" s="69"/>
      <c r="J115" s="69"/>
      <c r="K115" s="70"/>
      <c r="L115" s="70"/>
      <c r="M115" s="67"/>
      <c r="N115" s="67"/>
      <c r="O115" s="68"/>
      <c r="P115" s="68"/>
      <c r="Q115" s="67"/>
      <c r="R115" s="67"/>
      <c r="S115" s="67"/>
      <c r="T115" s="71"/>
      <c r="U115" s="71"/>
      <c r="V115" s="71" t="s">
        <v>0</v>
      </c>
      <c r="W115" s="67"/>
      <c r="X115" s="72"/>
    </row>
    <row r="116" spans="1:37">
      <c r="A116" s="25">
        <v>52</v>
      </c>
      <c r="B116" s="26" t="s">
        <v>203</v>
      </c>
      <c r="C116" s="27" t="s">
        <v>310</v>
      </c>
      <c r="D116" s="28" t="s">
        <v>311</v>
      </c>
      <c r="E116" s="29">
        <v>1</v>
      </c>
      <c r="F116" s="30" t="s">
        <v>299</v>
      </c>
      <c r="I116" s="31">
        <f t="shared" ref="I116:I121" si="0">ROUND(E116*G116,2)</f>
        <v>0</v>
      </c>
      <c r="J116" s="31">
        <f t="shared" ref="J116:J124" si="1">ROUND(E116*G116,2)</f>
        <v>0</v>
      </c>
      <c r="K116" s="32">
        <v>7.9000000000000008E-3</v>
      </c>
      <c r="L116" s="32">
        <f t="shared" ref="L116:L124" si="2">E116*K116</f>
        <v>7.9000000000000008E-3</v>
      </c>
      <c r="N116" s="29">
        <f t="shared" ref="N116:N124" si="3">E116*M116</f>
        <v>0</v>
      </c>
      <c r="O116" s="30">
        <v>0</v>
      </c>
      <c r="P116" s="30" t="s">
        <v>88</v>
      </c>
      <c r="V116" s="33" t="s">
        <v>67</v>
      </c>
      <c r="X116" s="65" t="s">
        <v>310</v>
      </c>
      <c r="Y116" s="65" t="s">
        <v>310</v>
      </c>
      <c r="Z116" s="27" t="s">
        <v>312</v>
      </c>
      <c r="AA116" s="27" t="s">
        <v>88</v>
      </c>
      <c r="AJ116" s="4" t="s">
        <v>208</v>
      </c>
      <c r="AK116" s="4" t="s">
        <v>92</v>
      </c>
    </row>
    <row r="117" spans="1:37">
      <c r="A117" s="25">
        <v>53</v>
      </c>
      <c r="B117" s="26" t="s">
        <v>203</v>
      </c>
      <c r="C117" s="27" t="s">
        <v>313</v>
      </c>
      <c r="D117" s="28" t="s">
        <v>314</v>
      </c>
      <c r="E117" s="29">
        <v>3</v>
      </c>
      <c r="F117" s="30" t="s">
        <v>299</v>
      </c>
      <c r="I117" s="31">
        <f t="shared" si="0"/>
        <v>0</v>
      </c>
      <c r="J117" s="31">
        <f t="shared" si="1"/>
        <v>0</v>
      </c>
      <c r="K117" s="32">
        <v>5.4999999999999997E-3</v>
      </c>
      <c r="L117" s="32">
        <f t="shared" si="2"/>
        <v>1.6500000000000001E-2</v>
      </c>
      <c r="N117" s="29">
        <f t="shared" si="3"/>
        <v>0</v>
      </c>
      <c r="O117" s="30">
        <v>0</v>
      </c>
      <c r="P117" s="30" t="s">
        <v>88</v>
      </c>
      <c r="V117" s="33" t="s">
        <v>67</v>
      </c>
      <c r="X117" s="65" t="s">
        <v>313</v>
      </c>
      <c r="Y117" s="65" t="s">
        <v>313</v>
      </c>
      <c r="Z117" s="27" t="s">
        <v>312</v>
      </c>
      <c r="AA117" s="27" t="s">
        <v>88</v>
      </c>
      <c r="AJ117" s="4" t="s">
        <v>208</v>
      </c>
      <c r="AK117" s="4" t="s">
        <v>92</v>
      </c>
    </row>
    <row r="118" spans="1:37">
      <c r="A118" s="25">
        <v>54</v>
      </c>
      <c r="B118" s="26" t="s">
        <v>203</v>
      </c>
      <c r="C118" s="27" t="s">
        <v>315</v>
      </c>
      <c r="D118" s="28" t="s">
        <v>316</v>
      </c>
      <c r="E118" s="29">
        <v>1</v>
      </c>
      <c r="F118" s="30" t="s">
        <v>299</v>
      </c>
      <c r="I118" s="31">
        <f t="shared" si="0"/>
        <v>0</v>
      </c>
      <c r="J118" s="31">
        <f t="shared" si="1"/>
        <v>0</v>
      </c>
      <c r="K118" s="32">
        <v>5.4999999999999997E-3</v>
      </c>
      <c r="L118" s="32">
        <f t="shared" si="2"/>
        <v>5.4999999999999997E-3</v>
      </c>
      <c r="N118" s="29">
        <f t="shared" si="3"/>
        <v>0</v>
      </c>
      <c r="O118" s="30">
        <v>0</v>
      </c>
      <c r="P118" s="30" t="s">
        <v>88</v>
      </c>
      <c r="V118" s="33" t="s">
        <v>67</v>
      </c>
      <c r="X118" s="65" t="s">
        <v>315</v>
      </c>
      <c r="Y118" s="65" t="s">
        <v>315</v>
      </c>
      <c r="Z118" s="27" t="s">
        <v>312</v>
      </c>
      <c r="AA118" s="27" t="s">
        <v>88</v>
      </c>
      <c r="AJ118" s="4" t="s">
        <v>208</v>
      </c>
      <c r="AK118" s="4" t="s">
        <v>92</v>
      </c>
    </row>
    <row r="119" spans="1:37">
      <c r="A119" s="25">
        <v>55</v>
      </c>
      <c r="B119" s="26" t="s">
        <v>203</v>
      </c>
      <c r="C119" s="27" t="s">
        <v>317</v>
      </c>
      <c r="D119" s="28" t="s">
        <v>318</v>
      </c>
      <c r="E119" s="29">
        <v>1</v>
      </c>
      <c r="F119" s="30" t="s">
        <v>299</v>
      </c>
      <c r="I119" s="31">
        <f t="shared" si="0"/>
        <v>0</v>
      </c>
      <c r="J119" s="31">
        <f t="shared" si="1"/>
        <v>0</v>
      </c>
      <c r="K119" s="32">
        <v>2.8E-3</v>
      </c>
      <c r="L119" s="32">
        <f t="shared" si="2"/>
        <v>2.8E-3</v>
      </c>
      <c r="N119" s="29">
        <f t="shared" si="3"/>
        <v>0</v>
      </c>
      <c r="O119" s="30">
        <v>0</v>
      </c>
      <c r="P119" s="30" t="s">
        <v>88</v>
      </c>
      <c r="V119" s="33" t="s">
        <v>67</v>
      </c>
      <c r="X119" s="65" t="s">
        <v>317</v>
      </c>
      <c r="Y119" s="65" t="s">
        <v>317</v>
      </c>
      <c r="Z119" s="27" t="s">
        <v>312</v>
      </c>
      <c r="AA119" s="27" t="s">
        <v>88</v>
      </c>
      <c r="AJ119" s="4" t="s">
        <v>208</v>
      </c>
      <c r="AK119" s="4" t="s">
        <v>92</v>
      </c>
    </row>
    <row r="120" spans="1:37">
      <c r="A120" s="25">
        <v>56</v>
      </c>
      <c r="B120" s="26" t="s">
        <v>203</v>
      </c>
      <c r="C120" s="27" t="s">
        <v>319</v>
      </c>
      <c r="D120" s="28" t="s">
        <v>320</v>
      </c>
      <c r="E120" s="29">
        <v>1</v>
      </c>
      <c r="F120" s="30" t="s">
        <v>299</v>
      </c>
      <c r="I120" s="31">
        <f t="shared" si="0"/>
        <v>0</v>
      </c>
      <c r="J120" s="31">
        <f t="shared" si="1"/>
        <v>0</v>
      </c>
      <c r="K120" s="32">
        <v>6.6E-3</v>
      </c>
      <c r="L120" s="32">
        <f t="shared" si="2"/>
        <v>6.6E-3</v>
      </c>
      <c r="N120" s="29">
        <f t="shared" si="3"/>
        <v>0</v>
      </c>
      <c r="O120" s="30">
        <v>0</v>
      </c>
      <c r="P120" s="30" t="s">
        <v>88</v>
      </c>
      <c r="V120" s="33" t="s">
        <v>67</v>
      </c>
      <c r="X120" s="65" t="s">
        <v>319</v>
      </c>
      <c r="Y120" s="65" t="s">
        <v>319</v>
      </c>
      <c r="Z120" s="27" t="s">
        <v>312</v>
      </c>
      <c r="AA120" s="27" t="s">
        <v>88</v>
      </c>
      <c r="AJ120" s="4" t="s">
        <v>208</v>
      </c>
      <c r="AK120" s="4" t="s">
        <v>92</v>
      </c>
    </row>
    <row r="121" spans="1:37">
      <c r="A121" s="25">
        <v>57</v>
      </c>
      <c r="B121" s="26" t="s">
        <v>203</v>
      </c>
      <c r="C121" s="27" t="s">
        <v>321</v>
      </c>
      <c r="D121" s="28" t="s">
        <v>322</v>
      </c>
      <c r="E121" s="29">
        <v>21</v>
      </c>
      <c r="F121" s="30" t="s">
        <v>126</v>
      </c>
      <c r="I121" s="31">
        <f t="shared" si="0"/>
        <v>0</v>
      </c>
      <c r="J121" s="31">
        <f t="shared" si="1"/>
        <v>0</v>
      </c>
      <c r="K121" s="32">
        <v>1.2999999999999999E-3</v>
      </c>
      <c r="L121" s="32">
        <f t="shared" si="2"/>
        <v>2.7299999999999998E-2</v>
      </c>
      <c r="N121" s="29">
        <f t="shared" si="3"/>
        <v>0</v>
      </c>
      <c r="O121" s="30">
        <v>0</v>
      </c>
      <c r="P121" s="30" t="s">
        <v>88</v>
      </c>
      <c r="V121" s="33" t="s">
        <v>67</v>
      </c>
      <c r="X121" s="65" t="s">
        <v>321</v>
      </c>
      <c r="Y121" s="65" t="s">
        <v>321</v>
      </c>
      <c r="Z121" s="27" t="s">
        <v>312</v>
      </c>
      <c r="AA121" s="27" t="s">
        <v>88</v>
      </c>
      <c r="AJ121" s="4" t="s">
        <v>208</v>
      </c>
      <c r="AK121" s="4" t="s">
        <v>92</v>
      </c>
    </row>
    <row r="122" spans="1:37">
      <c r="A122" s="25">
        <v>58</v>
      </c>
      <c r="B122" s="26" t="s">
        <v>93</v>
      </c>
      <c r="C122" s="27" t="s">
        <v>323</v>
      </c>
      <c r="D122" s="28" t="s">
        <v>324</v>
      </c>
      <c r="E122" s="29">
        <v>75</v>
      </c>
      <c r="F122" s="30" t="s">
        <v>126</v>
      </c>
      <c r="H122" s="31">
        <f>ROUND(E122*G122,2)</f>
        <v>0</v>
      </c>
      <c r="J122" s="31">
        <f t="shared" si="1"/>
        <v>0</v>
      </c>
      <c r="K122" s="32">
        <v>9.0000000000000006E-5</v>
      </c>
      <c r="L122" s="32">
        <f t="shared" si="2"/>
        <v>6.7500000000000008E-3</v>
      </c>
      <c r="N122" s="29">
        <f t="shared" si="3"/>
        <v>0</v>
      </c>
      <c r="O122" s="30">
        <v>0</v>
      </c>
      <c r="P122" s="30" t="s">
        <v>88</v>
      </c>
      <c r="V122" s="33" t="s">
        <v>68</v>
      </c>
      <c r="X122" s="65" t="s">
        <v>325</v>
      </c>
      <c r="Y122" s="65" t="s">
        <v>323</v>
      </c>
      <c r="Z122" s="27" t="s">
        <v>326</v>
      </c>
      <c r="AJ122" s="4" t="s">
        <v>91</v>
      </c>
      <c r="AK122" s="4" t="s">
        <v>92</v>
      </c>
    </row>
    <row r="123" spans="1:37" ht="25.5">
      <c r="A123" s="25">
        <v>59</v>
      </c>
      <c r="B123" s="26" t="s">
        <v>93</v>
      </c>
      <c r="C123" s="27" t="s">
        <v>327</v>
      </c>
      <c r="D123" s="28" t="s">
        <v>328</v>
      </c>
      <c r="E123" s="29">
        <v>75</v>
      </c>
      <c r="F123" s="30" t="s">
        <v>126</v>
      </c>
      <c r="H123" s="31">
        <f>ROUND(E123*G123,2)</f>
        <v>0</v>
      </c>
      <c r="J123" s="31">
        <f t="shared" si="1"/>
        <v>0</v>
      </c>
      <c r="L123" s="32">
        <f t="shared" si="2"/>
        <v>0</v>
      </c>
      <c r="N123" s="29">
        <f t="shared" si="3"/>
        <v>0</v>
      </c>
      <c r="O123" s="30">
        <v>0</v>
      </c>
      <c r="P123" s="30" t="s">
        <v>88</v>
      </c>
      <c r="V123" s="33" t="s">
        <v>68</v>
      </c>
      <c r="X123" s="65" t="s">
        <v>329</v>
      </c>
      <c r="Y123" s="65" t="s">
        <v>327</v>
      </c>
      <c r="Z123" s="27" t="s">
        <v>326</v>
      </c>
      <c r="AJ123" s="4" t="s">
        <v>91</v>
      </c>
      <c r="AK123" s="4" t="s">
        <v>92</v>
      </c>
    </row>
    <row r="124" spans="1:37" ht="25.5">
      <c r="A124" s="25">
        <v>60</v>
      </c>
      <c r="B124" s="26" t="s">
        <v>93</v>
      </c>
      <c r="C124" s="27" t="s">
        <v>330</v>
      </c>
      <c r="D124" s="28" t="s">
        <v>331</v>
      </c>
      <c r="E124" s="29">
        <v>32</v>
      </c>
      <c r="F124" s="30" t="s">
        <v>126</v>
      </c>
      <c r="H124" s="31">
        <f>ROUND(E124*G124,2)</f>
        <v>0</v>
      </c>
      <c r="J124" s="31">
        <f t="shared" si="1"/>
        <v>0</v>
      </c>
      <c r="K124" s="32">
        <v>0.10562000000000001</v>
      </c>
      <c r="L124" s="32">
        <f t="shared" si="2"/>
        <v>3.3798400000000002</v>
      </c>
      <c r="N124" s="29">
        <f t="shared" si="3"/>
        <v>0</v>
      </c>
      <c r="O124" s="30">
        <v>0</v>
      </c>
      <c r="P124" s="30" t="s">
        <v>88</v>
      </c>
      <c r="V124" s="33" t="s">
        <v>68</v>
      </c>
      <c r="X124" s="65" t="s">
        <v>332</v>
      </c>
      <c r="Y124" s="65" t="s">
        <v>330</v>
      </c>
      <c r="Z124" s="27" t="s">
        <v>266</v>
      </c>
      <c r="AJ124" s="4" t="s">
        <v>91</v>
      </c>
      <c r="AK124" s="4" t="s">
        <v>92</v>
      </c>
    </row>
    <row r="125" spans="1:37">
      <c r="D125" s="66" t="s">
        <v>333</v>
      </c>
      <c r="E125" s="67"/>
      <c r="F125" s="68"/>
      <c r="G125" s="69"/>
      <c r="H125" s="69"/>
      <c r="I125" s="69"/>
      <c r="J125" s="69"/>
      <c r="K125" s="70"/>
      <c r="L125" s="70"/>
      <c r="M125" s="67"/>
      <c r="N125" s="67"/>
      <c r="O125" s="68"/>
      <c r="P125" s="68"/>
      <c r="Q125" s="67"/>
      <c r="R125" s="67"/>
      <c r="S125" s="67"/>
      <c r="T125" s="71"/>
      <c r="U125" s="71"/>
      <c r="V125" s="71" t="s">
        <v>0</v>
      </c>
      <c r="W125" s="67"/>
      <c r="X125" s="72"/>
    </row>
    <row r="126" spans="1:37">
      <c r="A126" s="25">
        <v>61</v>
      </c>
      <c r="B126" s="26" t="s">
        <v>93</v>
      </c>
      <c r="C126" s="27" t="s">
        <v>334</v>
      </c>
      <c r="D126" s="28" t="s">
        <v>335</v>
      </c>
      <c r="E126" s="29">
        <v>16</v>
      </c>
      <c r="F126" s="30" t="s">
        <v>126</v>
      </c>
      <c r="H126" s="31">
        <f>ROUND(E126*G126,2)</f>
        <v>0</v>
      </c>
      <c r="J126" s="31">
        <f>ROUND(E126*G126,2)</f>
        <v>0</v>
      </c>
      <c r="K126" s="32">
        <v>0.17638000000000001</v>
      </c>
      <c r="L126" s="32">
        <f>E126*K126</f>
        <v>2.8220800000000001</v>
      </c>
      <c r="N126" s="29">
        <f>E126*M126</f>
        <v>0</v>
      </c>
      <c r="O126" s="30">
        <v>0</v>
      </c>
      <c r="P126" s="30" t="s">
        <v>88</v>
      </c>
      <c r="V126" s="33" t="s">
        <v>68</v>
      </c>
      <c r="X126" s="65" t="s">
        <v>336</v>
      </c>
      <c r="Y126" s="65" t="s">
        <v>334</v>
      </c>
      <c r="Z126" s="27" t="s">
        <v>266</v>
      </c>
      <c r="AJ126" s="4" t="s">
        <v>91</v>
      </c>
      <c r="AK126" s="4" t="s">
        <v>92</v>
      </c>
    </row>
    <row r="127" spans="1:37">
      <c r="D127" s="66" t="s">
        <v>337</v>
      </c>
      <c r="E127" s="67"/>
      <c r="F127" s="68"/>
      <c r="G127" s="69"/>
      <c r="H127" s="69"/>
      <c r="I127" s="69"/>
      <c r="J127" s="69"/>
      <c r="K127" s="70"/>
      <c r="L127" s="70"/>
      <c r="M127" s="67"/>
      <c r="N127" s="67"/>
      <c r="O127" s="68"/>
      <c r="P127" s="68"/>
      <c r="Q127" s="67"/>
      <c r="R127" s="67"/>
      <c r="S127" s="67"/>
      <c r="T127" s="71"/>
      <c r="U127" s="71"/>
      <c r="V127" s="71" t="s">
        <v>0</v>
      </c>
      <c r="W127" s="67"/>
      <c r="X127" s="72"/>
    </row>
    <row r="128" spans="1:37" ht="25.5">
      <c r="A128" s="25">
        <v>62</v>
      </c>
      <c r="B128" s="26" t="s">
        <v>93</v>
      </c>
      <c r="C128" s="27" t="s">
        <v>338</v>
      </c>
      <c r="D128" s="28" t="s">
        <v>339</v>
      </c>
      <c r="E128" s="29">
        <v>301</v>
      </c>
      <c r="F128" s="30" t="s">
        <v>126</v>
      </c>
      <c r="H128" s="31">
        <f>ROUND(E128*G128,2)</f>
        <v>0</v>
      </c>
      <c r="J128" s="31">
        <f>ROUND(E128*G128,2)</f>
        <v>0</v>
      </c>
      <c r="K128" s="32">
        <v>0.13553000000000001</v>
      </c>
      <c r="L128" s="32">
        <f>E128*K128</f>
        <v>40.794530000000002</v>
      </c>
      <c r="N128" s="29">
        <f>E128*M128</f>
        <v>0</v>
      </c>
      <c r="O128" s="30">
        <v>0</v>
      </c>
      <c r="P128" s="30" t="s">
        <v>88</v>
      </c>
      <c r="V128" s="33" t="s">
        <v>68</v>
      </c>
      <c r="X128" s="65" t="s">
        <v>340</v>
      </c>
      <c r="Y128" s="65" t="s">
        <v>338</v>
      </c>
      <c r="Z128" s="27" t="s">
        <v>266</v>
      </c>
      <c r="AJ128" s="4" t="s">
        <v>91</v>
      </c>
      <c r="AK128" s="4" t="s">
        <v>92</v>
      </c>
    </row>
    <row r="129" spans="1:37">
      <c r="D129" s="66" t="s">
        <v>341</v>
      </c>
      <c r="E129" s="67"/>
      <c r="F129" s="68"/>
      <c r="G129" s="69"/>
      <c r="H129" s="69"/>
      <c r="I129" s="69"/>
      <c r="J129" s="69"/>
      <c r="K129" s="70"/>
      <c r="L129" s="70"/>
      <c r="M129" s="67"/>
      <c r="N129" s="67"/>
      <c r="O129" s="68"/>
      <c r="P129" s="68"/>
      <c r="Q129" s="67"/>
      <c r="R129" s="67"/>
      <c r="S129" s="67"/>
      <c r="T129" s="71"/>
      <c r="U129" s="71"/>
      <c r="V129" s="71" t="s">
        <v>0</v>
      </c>
      <c r="W129" s="67"/>
      <c r="X129" s="72"/>
    </row>
    <row r="130" spans="1:37">
      <c r="A130" s="25">
        <v>63</v>
      </c>
      <c r="B130" s="26" t="s">
        <v>203</v>
      </c>
      <c r="C130" s="27" t="s">
        <v>342</v>
      </c>
      <c r="D130" s="28" t="s">
        <v>343</v>
      </c>
      <c r="E130" s="29">
        <v>33.6</v>
      </c>
      <c r="F130" s="30" t="s">
        <v>299</v>
      </c>
      <c r="I130" s="31">
        <f>ROUND(E130*G130,2)</f>
        <v>0</v>
      </c>
      <c r="J130" s="31">
        <f>ROUND(E130*G130,2)</f>
        <v>0</v>
      </c>
      <c r="K130" s="32">
        <v>2.7E-2</v>
      </c>
      <c r="L130" s="32">
        <f>E130*K130</f>
        <v>0.90720000000000001</v>
      </c>
      <c r="N130" s="29">
        <f>E130*M130</f>
        <v>0</v>
      </c>
      <c r="O130" s="30">
        <v>0</v>
      </c>
      <c r="P130" s="30" t="s">
        <v>88</v>
      </c>
      <c r="V130" s="33" t="s">
        <v>67</v>
      </c>
      <c r="X130" s="65" t="s">
        <v>342</v>
      </c>
      <c r="Y130" s="65" t="s">
        <v>342</v>
      </c>
      <c r="Z130" s="27" t="s">
        <v>281</v>
      </c>
      <c r="AA130" s="27" t="s">
        <v>88</v>
      </c>
      <c r="AJ130" s="4" t="s">
        <v>208</v>
      </c>
      <c r="AK130" s="4" t="s">
        <v>92</v>
      </c>
    </row>
    <row r="131" spans="1:37">
      <c r="D131" s="66" t="s">
        <v>344</v>
      </c>
      <c r="E131" s="67"/>
      <c r="F131" s="68"/>
      <c r="G131" s="69"/>
      <c r="H131" s="69"/>
      <c r="I131" s="69"/>
      <c r="J131" s="69"/>
      <c r="K131" s="70"/>
      <c r="L131" s="70"/>
      <c r="M131" s="67"/>
      <c r="N131" s="67"/>
      <c r="O131" s="68"/>
      <c r="P131" s="68"/>
      <c r="Q131" s="67"/>
      <c r="R131" s="67"/>
      <c r="S131" s="67"/>
      <c r="T131" s="71"/>
      <c r="U131" s="71"/>
      <c r="V131" s="71" t="s">
        <v>0</v>
      </c>
      <c r="W131" s="67"/>
      <c r="X131" s="72"/>
    </row>
    <row r="132" spans="1:37">
      <c r="A132" s="25">
        <v>64</v>
      </c>
      <c r="B132" s="26" t="s">
        <v>203</v>
      </c>
      <c r="C132" s="27" t="s">
        <v>345</v>
      </c>
      <c r="D132" s="28" t="s">
        <v>346</v>
      </c>
      <c r="E132" s="29">
        <v>253.05</v>
      </c>
      <c r="F132" s="30" t="s">
        <v>299</v>
      </c>
      <c r="I132" s="31">
        <f>ROUND(E132*G132,2)</f>
        <v>0</v>
      </c>
      <c r="J132" s="31">
        <f>ROUND(E132*G132,2)</f>
        <v>0</v>
      </c>
      <c r="K132" s="32">
        <v>8.1000000000000003E-2</v>
      </c>
      <c r="L132" s="32">
        <f>E132*K132</f>
        <v>20.497050000000002</v>
      </c>
      <c r="N132" s="29">
        <f>E132*M132</f>
        <v>0</v>
      </c>
      <c r="O132" s="30">
        <v>0</v>
      </c>
      <c r="P132" s="30" t="s">
        <v>88</v>
      </c>
      <c r="V132" s="33" t="s">
        <v>67</v>
      </c>
      <c r="X132" s="65" t="s">
        <v>345</v>
      </c>
      <c r="Y132" s="65" t="s">
        <v>345</v>
      </c>
      <c r="Z132" s="27" t="s">
        <v>281</v>
      </c>
      <c r="AA132" s="27" t="s">
        <v>88</v>
      </c>
      <c r="AJ132" s="4" t="s">
        <v>208</v>
      </c>
      <c r="AK132" s="4" t="s">
        <v>92</v>
      </c>
    </row>
    <row r="133" spans="1:37">
      <c r="D133" s="66" t="s">
        <v>347</v>
      </c>
      <c r="E133" s="67"/>
      <c r="F133" s="68"/>
      <c r="G133" s="69"/>
      <c r="H133" s="69"/>
      <c r="I133" s="69"/>
      <c r="J133" s="69"/>
      <c r="K133" s="70"/>
      <c r="L133" s="70"/>
      <c r="M133" s="67"/>
      <c r="N133" s="67"/>
      <c r="O133" s="68"/>
      <c r="P133" s="68"/>
      <c r="Q133" s="67"/>
      <c r="R133" s="67"/>
      <c r="S133" s="67"/>
      <c r="T133" s="71"/>
      <c r="U133" s="71"/>
      <c r="V133" s="71" t="s">
        <v>0</v>
      </c>
      <c r="W133" s="67"/>
      <c r="X133" s="72"/>
    </row>
    <row r="134" spans="1:37">
      <c r="A134" s="25">
        <v>65</v>
      </c>
      <c r="B134" s="26" t="s">
        <v>203</v>
      </c>
      <c r="C134" s="27" t="s">
        <v>348</v>
      </c>
      <c r="D134" s="28" t="s">
        <v>349</v>
      </c>
      <c r="E134" s="29">
        <v>39.9</v>
      </c>
      <c r="F134" s="30" t="s">
        <v>299</v>
      </c>
      <c r="I134" s="31">
        <f>ROUND(E134*G134,2)</f>
        <v>0</v>
      </c>
      <c r="J134" s="31">
        <f>ROUND(E134*G134,2)</f>
        <v>0</v>
      </c>
      <c r="K134" s="32">
        <v>7.0000000000000007E-2</v>
      </c>
      <c r="L134" s="32">
        <f>E134*K134</f>
        <v>2.7930000000000001</v>
      </c>
      <c r="N134" s="29">
        <f>E134*M134</f>
        <v>0</v>
      </c>
      <c r="O134" s="30">
        <v>0</v>
      </c>
      <c r="P134" s="30" t="s">
        <v>88</v>
      </c>
      <c r="V134" s="33" t="s">
        <v>67</v>
      </c>
      <c r="X134" s="65" t="s">
        <v>348</v>
      </c>
      <c r="Y134" s="65" t="s">
        <v>348</v>
      </c>
      <c r="Z134" s="27" t="s">
        <v>281</v>
      </c>
      <c r="AA134" s="27" t="s">
        <v>88</v>
      </c>
      <c r="AJ134" s="4" t="s">
        <v>208</v>
      </c>
      <c r="AK134" s="4" t="s">
        <v>92</v>
      </c>
    </row>
    <row r="135" spans="1:37">
      <c r="D135" s="66" t="s">
        <v>350</v>
      </c>
      <c r="E135" s="67"/>
      <c r="F135" s="68"/>
      <c r="G135" s="69"/>
      <c r="H135" s="69"/>
      <c r="I135" s="69"/>
      <c r="J135" s="69"/>
      <c r="K135" s="70"/>
      <c r="L135" s="70"/>
      <c r="M135" s="67"/>
      <c r="N135" s="67"/>
      <c r="O135" s="68"/>
      <c r="P135" s="68"/>
      <c r="Q135" s="67"/>
      <c r="R135" s="67"/>
      <c r="S135" s="67"/>
      <c r="T135" s="71"/>
      <c r="U135" s="71"/>
      <c r="V135" s="71" t="s">
        <v>0</v>
      </c>
      <c r="W135" s="67"/>
      <c r="X135" s="72"/>
    </row>
    <row r="136" spans="1:37">
      <c r="A136" s="25">
        <v>66</v>
      </c>
      <c r="B136" s="26" t="s">
        <v>203</v>
      </c>
      <c r="C136" s="27" t="s">
        <v>351</v>
      </c>
      <c r="D136" s="28" t="s">
        <v>352</v>
      </c>
      <c r="E136" s="29">
        <v>97.65</v>
      </c>
      <c r="F136" s="30" t="s">
        <v>299</v>
      </c>
      <c r="I136" s="31">
        <f>ROUND(E136*G136,2)</f>
        <v>0</v>
      </c>
      <c r="J136" s="31">
        <f>ROUND(E136*G136,2)</f>
        <v>0</v>
      </c>
      <c r="K136" s="32">
        <v>5.1999999999999998E-2</v>
      </c>
      <c r="L136" s="32">
        <f>E136*K136</f>
        <v>5.0777999999999999</v>
      </c>
      <c r="N136" s="29">
        <f>E136*M136</f>
        <v>0</v>
      </c>
      <c r="O136" s="30">
        <v>0</v>
      </c>
      <c r="P136" s="30" t="s">
        <v>88</v>
      </c>
      <c r="V136" s="33" t="s">
        <v>67</v>
      </c>
      <c r="X136" s="65" t="s">
        <v>351</v>
      </c>
      <c r="Y136" s="65" t="s">
        <v>351</v>
      </c>
      <c r="Z136" s="27" t="s">
        <v>281</v>
      </c>
      <c r="AA136" s="27" t="s">
        <v>88</v>
      </c>
      <c r="AJ136" s="4" t="s">
        <v>208</v>
      </c>
      <c r="AK136" s="4" t="s">
        <v>92</v>
      </c>
    </row>
    <row r="137" spans="1:37">
      <c r="D137" s="66" t="s">
        <v>353</v>
      </c>
      <c r="E137" s="67"/>
      <c r="F137" s="68"/>
      <c r="G137" s="69"/>
      <c r="H137" s="69"/>
      <c r="I137" s="69"/>
      <c r="J137" s="69"/>
      <c r="K137" s="70"/>
      <c r="L137" s="70"/>
      <c r="M137" s="67"/>
      <c r="N137" s="67"/>
      <c r="O137" s="68"/>
      <c r="P137" s="68"/>
      <c r="Q137" s="67"/>
      <c r="R137" s="67"/>
      <c r="S137" s="67"/>
      <c r="T137" s="71"/>
      <c r="U137" s="71"/>
      <c r="V137" s="71" t="s">
        <v>0</v>
      </c>
      <c r="W137" s="67"/>
      <c r="X137" s="72"/>
    </row>
    <row r="138" spans="1:37">
      <c r="A138" s="25">
        <v>67</v>
      </c>
      <c r="B138" s="26" t="s">
        <v>93</v>
      </c>
      <c r="C138" s="27" t="s">
        <v>354</v>
      </c>
      <c r="D138" s="28" t="s">
        <v>355</v>
      </c>
      <c r="E138" s="29">
        <v>24.053000000000001</v>
      </c>
      <c r="F138" s="30" t="s">
        <v>136</v>
      </c>
      <c r="H138" s="31">
        <f>ROUND(E138*G138,2)</f>
        <v>0</v>
      </c>
      <c r="J138" s="31">
        <f>ROUND(E138*G138,2)</f>
        <v>0</v>
      </c>
      <c r="K138" s="32">
        <v>2.3628499999999999</v>
      </c>
      <c r="L138" s="32">
        <f>E138*K138</f>
        <v>56.833631050000001</v>
      </c>
      <c r="N138" s="29">
        <f>E138*M138</f>
        <v>0</v>
      </c>
      <c r="O138" s="30">
        <v>0</v>
      </c>
      <c r="P138" s="30" t="s">
        <v>88</v>
      </c>
      <c r="V138" s="33" t="s">
        <v>68</v>
      </c>
      <c r="X138" s="65" t="s">
        <v>356</v>
      </c>
      <c r="Y138" s="65" t="s">
        <v>354</v>
      </c>
      <c r="Z138" s="27" t="s">
        <v>266</v>
      </c>
      <c r="AJ138" s="4" t="s">
        <v>91</v>
      </c>
      <c r="AK138" s="4" t="s">
        <v>92</v>
      </c>
    </row>
    <row r="139" spans="1:37">
      <c r="D139" s="66" t="s">
        <v>357</v>
      </c>
      <c r="E139" s="67"/>
      <c r="F139" s="68"/>
      <c r="G139" s="69"/>
      <c r="H139" s="69"/>
      <c r="I139" s="69"/>
      <c r="J139" s="69"/>
      <c r="K139" s="70"/>
      <c r="L139" s="70"/>
      <c r="M139" s="67"/>
      <c r="N139" s="67"/>
      <c r="O139" s="68"/>
      <c r="P139" s="68"/>
      <c r="Q139" s="67"/>
      <c r="R139" s="67"/>
      <c r="S139" s="67"/>
      <c r="T139" s="71"/>
      <c r="U139" s="71"/>
      <c r="V139" s="71" t="s">
        <v>0</v>
      </c>
      <c r="W139" s="67"/>
      <c r="X139" s="72"/>
    </row>
    <row r="140" spans="1:37">
      <c r="D140" s="66" t="s">
        <v>358</v>
      </c>
      <c r="E140" s="67"/>
      <c r="F140" s="68"/>
      <c r="G140" s="69"/>
      <c r="H140" s="69"/>
      <c r="I140" s="69"/>
      <c r="J140" s="69"/>
      <c r="K140" s="70"/>
      <c r="L140" s="70"/>
      <c r="M140" s="67"/>
      <c r="N140" s="67"/>
      <c r="O140" s="68"/>
      <c r="P140" s="68"/>
      <c r="Q140" s="67"/>
      <c r="R140" s="67"/>
      <c r="S140" s="67"/>
      <c r="T140" s="71"/>
      <c r="U140" s="71"/>
      <c r="V140" s="71" t="s">
        <v>0</v>
      </c>
      <c r="W140" s="67"/>
      <c r="X140" s="72"/>
    </row>
    <row r="141" spans="1:37">
      <c r="D141" s="66" t="s">
        <v>359</v>
      </c>
      <c r="E141" s="67"/>
      <c r="F141" s="68"/>
      <c r="G141" s="69"/>
      <c r="H141" s="69"/>
      <c r="I141" s="69"/>
      <c r="J141" s="69"/>
      <c r="K141" s="70"/>
      <c r="L141" s="70"/>
      <c r="M141" s="67"/>
      <c r="N141" s="67"/>
      <c r="O141" s="68"/>
      <c r="P141" s="68"/>
      <c r="Q141" s="67"/>
      <c r="R141" s="67"/>
      <c r="S141" s="67"/>
      <c r="T141" s="71"/>
      <c r="U141" s="71"/>
      <c r="V141" s="71" t="s">
        <v>0</v>
      </c>
      <c r="W141" s="67"/>
      <c r="X141" s="72"/>
    </row>
    <row r="142" spans="1:37">
      <c r="A142" s="25">
        <v>68</v>
      </c>
      <c r="B142" s="26" t="s">
        <v>100</v>
      </c>
      <c r="C142" s="27" t="s">
        <v>360</v>
      </c>
      <c r="D142" s="28" t="s">
        <v>361</v>
      </c>
      <c r="E142" s="29">
        <v>20</v>
      </c>
      <c r="F142" s="30" t="s">
        <v>126</v>
      </c>
      <c r="H142" s="31">
        <f>ROUND(E142*G142,2)</f>
        <v>0</v>
      </c>
      <c r="J142" s="31">
        <f>ROUND(E142*G142,2)</f>
        <v>0</v>
      </c>
      <c r="K142" s="32">
        <v>3.0000000000000001E-5</v>
      </c>
      <c r="L142" s="32">
        <f>E142*K142</f>
        <v>6.0000000000000006E-4</v>
      </c>
      <c r="N142" s="29">
        <f>E142*M142</f>
        <v>0</v>
      </c>
      <c r="O142" s="30">
        <v>0</v>
      </c>
      <c r="P142" s="30" t="s">
        <v>88</v>
      </c>
      <c r="V142" s="33" t="s">
        <v>68</v>
      </c>
      <c r="X142" s="65" t="s">
        <v>362</v>
      </c>
      <c r="Y142" s="65" t="s">
        <v>360</v>
      </c>
      <c r="Z142" s="27" t="s">
        <v>266</v>
      </c>
      <c r="AJ142" s="4" t="s">
        <v>91</v>
      </c>
      <c r="AK142" s="4" t="s">
        <v>92</v>
      </c>
    </row>
    <row r="143" spans="1:37">
      <c r="D143" s="66" t="s">
        <v>363</v>
      </c>
      <c r="E143" s="67"/>
      <c r="F143" s="68"/>
      <c r="G143" s="69"/>
      <c r="H143" s="69"/>
      <c r="I143" s="69"/>
      <c r="J143" s="69"/>
      <c r="K143" s="70"/>
      <c r="L143" s="70"/>
      <c r="M143" s="67"/>
      <c r="N143" s="67"/>
      <c r="O143" s="68"/>
      <c r="P143" s="68"/>
      <c r="Q143" s="67"/>
      <c r="R143" s="67"/>
      <c r="S143" s="67"/>
      <c r="T143" s="71"/>
      <c r="U143" s="71"/>
      <c r="V143" s="71" t="s">
        <v>0</v>
      </c>
      <c r="W143" s="67"/>
      <c r="X143" s="72"/>
    </row>
    <row r="144" spans="1:37">
      <c r="A144" s="25">
        <v>69</v>
      </c>
      <c r="B144" s="26" t="s">
        <v>364</v>
      </c>
      <c r="C144" s="27" t="s">
        <v>365</v>
      </c>
      <c r="D144" s="28" t="s">
        <v>366</v>
      </c>
      <c r="E144" s="29">
        <v>4759.45</v>
      </c>
      <c r="F144" s="30" t="s">
        <v>367</v>
      </c>
      <c r="H144" s="31">
        <f>ROUND(E144*G144,2)</f>
        <v>0</v>
      </c>
      <c r="J144" s="31">
        <f>ROUND(E144*G144,2)</f>
        <v>0</v>
      </c>
      <c r="L144" s="32">
        <f>E144*K144</f>
        <v>0</v>
      </c>
      <c r="N144" s="29">
        <f>E144*M144</f>
        <v>0</v>
      </c>
      <c r="O144" s="30">
        <v>0</v>
      </c>
      <c r="P144" s="30" t="s">
        <v>88</v>
      </c>
      <c r="V144" s="33" t="s">
        <v>68</v>
      </c>
      <c r="X144" s="65" t="s">
        <v>368</v>
      </c>
      <c r="Y144" s="65" t="s">
        <v>365</v>
      </c>
      <c r="Z144" s="27" t="s">
        <v>98</v>
      </c>
      <c r="AJ144" s="4" t="s">
        <v>91</v>
      </c>
      <c r="AK144" s="4" t="s">
        <v>92</v>
      </c>
    </row>
    <row r="145" spans="1:37">
      <c r="D145" s="66" t="s">
        <v>369</v>
      </c>
      <c r="E145" s="67"/>
      <c r="F145" s="68"/>
      <c r="G145" s="69"/>
      <c r="H145" s="69"/>
      <c r="I145" s="69"/>
      <c r="J145" s="69"/>
      <c r="K145" s="70"/>
      <c r="L145" s="70"/>
      <c r="M145" s="67"/>
      <c r="N145" s="67"/>
      <c r="O145" s="68"/>
      <c r="P145" s="68"/>
      <c r="Q145" s="67"/>
      <c r="R145" s="67"/>
      <c r="S145" s="67"/>
      <c r="T145" s="71"/>
      <c r="U145" s="71"/>
      <c r="V145" s="71" t="s">
        <v>0</v>
      </c>
      <c r="W145" s="67"/>
      <c r="X145" s="72"/>
    </row>
    <row r="146" spans="1:37">
      <c r="A146" s="25">
        <v>70</v>
      </c>
      <c r="B146" s="26" t="s">
        <v>93</v>
      </c>
      <c r="C146" s="27" t="s">
        <v>370</v>
      </c>
      <c r="D146" s="28" t="s">
        <v>371</v>
      </c>
      <c r="E146" s="29">
        <v>475.94499999999999</v>
      </c>
      <c r="F146" s="30" t="s">
        <v>367</v>
      </c>
      <c r="H146" s="31">
        <f t="shared" ref="H146:H151" si="4">ROUND(E146*G146,2)</f>
        <v>0</v>
      </c>
      <c r="J146" s="31">
        <f t="shared" ref="J146:J151" si="5">ROUND(E146*G146,2)</f>
        <v>0</v>
      </c>
      <c r="L146" s="32">
        <f t="shared" ref="L146:L151" si="6">E146*K146</f>
        <v>0</v>
      </c>
      <c r="N146" s="29">
        <f t="shared" ref="N146:N151" si="7">E146*M146</f>
        <v>0</v>
      </c>
      <c r="O146" s="30">
        <v>0</v>
      </c>
      <c r="P146" s="30" t="s">
        <v>88</v>
      </c>
      <c r="V146" s="33" t="s">
        <v>68</v>
      </c>
      <c r="X146" s="65" t="s">
        <v>372</v>
      </c>
      <c r="Y146" s="65" t="s">
        <v>370</v>
      </c>
      <c r="Z146" s="27" t="s">
        <v>98</v>
      </c>
      <c r="AJ146" s="4" t="s">
        <v>91</v>
      </c>
      <c r="AK146" s="4" t="s">
        <v>92</v>
      </c>
    </row>
    <row r="147" spans="1:37">
      <c r="A147" s="25">
        <v>71</v>
      </c>
      <c r="B147" s="26" t="s">
        <v>100</v>
      </c>
      <c r="C147" s="27" t="s">
        <v>373</v>
      </c>
      <c r="D147" s="28" t="s">
        <v>374</v>
      </c>
      <c r="E147" s="29">
        <v>475.94499999999999</v>
      </c>
      <c r="F147" s="30" t="s">
        <v>367</v>
      </c>
      <c r="H147" s="31">
        <f t="shared" si="4"/>
        <v>0</v>
      </c>
      <c r="J147" s="31">
        <f t="shared" si="5"/>
        <v>0</v>
      </c>
      <c r="L147" s="32">
        <f t="shared" si="6"/>
        <v>0</v>
      </c>
      <c r="N147" s="29">
        <f t="shared" si="7"/>
        <v>0</v>
      </c>
      <c r="O147" s="30">
        <v>0</v>
      </c>
      <c r="P147" s="30" t="s">
        <v>88</v>
      </c>
      <c r="V147" s="33" t="s">
        <v>68</v>
      </c>
      <c r="X147" s="65" t="s">
        <v>375</v>
      </c>
      <c r="Y147" s="65" t="s">
        <v>373</v>
      </c>
      <c r="Z147" s="27" t="s">
        <v>98</v>
      </c>
      <c r="AJ147" s="4" t="s">
        <v>91</v>
      </c>
      <c r="AK147" s="4" t="s">
        <v>92</v>
      </c>
    </row>
    <row r="148" spans="1:37" ht="25.5">
      <c r="A148" s="25">
        <v>72</v>
      </c>
      <c r="B148" s="26" t="s">
        <v>100</v>
      </c>
      <c r="C148" s="27" t="s">
        <v>376</v>
      </c>
      <c r="D148" s="28" t="s">
        <v>377</v>
      </c>
      <c r="E148" s="29">
        <v>475.94499999999999</v>
      </c>
      <c r="F148" s="30" t="s">
        <v>367</v>
      </c>
      <c r="H148" s="31">
        <f t="shared" si="4"/>
        <v>0</v>
      </c>
      <c r="J148" s="31">
        <f t="shared" si="5"/>
        <v>0</v>
      </c>
      <c r="L148" s="32">
        <f t="shared" si="6"/>
        <v>0</v>
      </c>
      <c r="N148" s="29">
        <f t="shared" si="7"/>
        <v>0</v>
      </c>
      <c r="O148" s="30">
        <v>0</v>
      </c>
      <c r="P148" s="30" t="s">
        <v>88</v>
      </c>
      <c r="V148" s="33" t="s">
        <v>68</v>
      </c>
      <c r="X148" s="65" t="s">
        <v>378</v>
      </c>
      <c r="Y148" s="65" t="s">
        <v>376</v>
      </c>
      <c r="Z148" s="27" t="s">
        <v>98</v>
      </c>
      <c r="AJ148" s="4" t="s">
        <v>91</v>
      </c>
      <c r="AK148" s="4" t="s">
        <v>92</v>
      </c>
    </row>
    <row r="149" spans="1:37">
      <c r="A149" s="25">
        <v>73</v>
      </c>
      <c r="B149" s="26" t="s">
        <v>100</v>
      </c>
      <c r="C149" s="27" t="s">
        <v>379</v>
      </c>
      <c r="D149" s="28" t="s">
        <v>380</v>
      </c>
      <c r="E149" s="29">
        <v>618.44500000000005</v>
      </c>
      <c r="F149" s="30" t="s">
        <v>136</v>
      </c>
      <c r="H149" s="31">
        <f t="shared" si="4"/>
        <v>0</v>
      </c>
      <c r="J149" s="31">
        <f t="shared" si="5"/>
        <v>0</v>
      </c>
      <c r="L149" s="32">
        <f t="shared" si="6"/>
        <v>0</v>
      </c>
      <c r="N149" s="29">
        <f t="shared" si="7"/>
        <v>0</v>
      </c>
      <c r="O149" s="30">
        <v>0</v>
      </c>
      <c r="P149" s="30" t="s">
        <v>88</v>
      </c>
      <c r="V149" s="33" t="s">
        <v>68</v>
      </c>
      <c r="X149" s="65" t="s">
        <v>381</v>
      </c>
      <c r="Y149" s="65" t="s">
        <v>379</v>
      </c>
      <c r="Z149" s="27" t="s">
        <v>98</v>
      </c>
      <c r="AJ149" s="4" t="s">
        <v>91</v>
      </c>
      <c r="AK149" s="4" t="s">
        <v>92</v>
      </c>
    </row>
    <row r="150" spans="1:37">
      <c r="A150" s="25">
        <v>74</v>
      </c>
      <c r="B150" s="26" t="s">
        <v>93</v>
      </c>
      <c r="C150" s="27" t="s">
        <v>382</v>
      </c>
      <c r="D150" s="28" t="s">
        <v>383</v>
      </c>
      <c r="E150" s="29">
        <v>858.48900000000003</v>
      </c>
      <c r="F150" s="30" t="s">
        <v>367</v>
      </c>
      <c r="H150" s="31">
        <f t="shared" si="4"/>
        <v>0</v>
      </c>
      <c r="J150" s="31">
        <f t="shared" si="5"/>
        <v>0</v>
      </c>
      <c r="L150" s="32">
        <f t="shared" si="6"/>
        <v>0</v>
      </c>
      <c r="N150" s="29">
        <f t="shared" si="7"/>
        <v>0</v>
      </c>
      <c r="O150" s="30">
        <v>0</v>
      </c>
      <c r="P150" s="30" t="s">
        <v>88</v>
      </c>
      <c r="V150" s="33" t="s">
        <v>68</v>
      </c>
      <c r="X150" s="65" t="s">
        <v>384</v>
      </c>
      <c r="Y150" s="65" t="s">
        <v>382</v>
      </c>
      <c r="Z150" s="27" t="s">
        <v>266</v>
      </c>
      <c r="AJ150" s="4" t="s">
        <v>91</v>
      </c>
      <c r="AK150" s="4" t="s">
        <v>92</v>
      </c>
    </row>
    <row r="151" spans="1:37">
      <c r="A151" s="25">
        <v>75</v>
      </c>
      <c r="B151" s="26" t="s">
        <v>93</v>
      </c>
      <c r="C151" s="27" t="s">
        <v>385</v>
      </c>
      <c r="D151" s="28" t="s">
        <v>386</v>
      </c>
      <c r="E151" s="29">
        <v>867.36500000000001</v>
      </c>
      <c r="F151" s="30" t="s">
        <v>367</v>
      </c>
      <c r="H151" s="31">
        <f t="shared" si="4"/>
        <v>0</v>
      </c>
      <c r="J151" s="31">
        <f t="shared" si="5"/>
        <v>0</v>
      </c>
      <c r="L151" s="32">
        <f t="shared" si="6"/>
        <v>0</v>
      </c>
      <c r="N151" s="29">
        <f t="shared" si="7"/>
        <v>0</v>
      </c>
      <c r="O151" s="30">
        <v>0</v>
      </c>
      <c r="P151" s="30" t="s">
        <v>88</v>
      </c>
      <c r="V151" s="33" t="s">
        <v>68</v>
      </c>
      <c r="X151" s="65" t="s">
        <v>387</v>
      </c>
      <c r="Y151" s="65" t="s">
        <v>385</v>
      </c>
      <c r="Z151" s="27" t="s">
        <v>266</v>
      </c>
      <c r="AJ151" s="4" t="s">
        <v>91</v>
      </c>
      <c r="AK151" s="4" t="s">
        <v>92</v>
      </c>
    </row>
    <row r="152" spans="1:37">
      <c r="D152" s="73" t="s">
        <v>388</v>
      </c>
      <c r="E152" s="74">
        <f>J152</f>
        <v>0</v>
      </c>
      <c r="H152" s="74">
        <f>SUM(H111:H151)</f>
        <v>0</v>
      </c>
      <c r="I152" s="74">
        <f>SUM(I111:I151)</f>
        <v>0</v>
      </c>
      <c r="J152" s="74">
        <f>SUM(J111:J151)</f>
        <v>0</v>
      </c>
      <c r="L152" s="75">
        <f>SUM(L111:L151)</f>
        <v>134.89898105</v>
      </c>
      <c r="N152" s="76">
        <f>SUM(N111:N151)</f>
        <v>0</v>
      </c>
      <c r="W152" s="29">
        <f>SUM(W111:W151)</f>
        <v>0</v>
      </c>
    </row>
    <row r="154" spans="1:37">
      <c r="D154" s="73" t="s">
        <v>389</v>
      </c>
      <c r="E154" s="76">
        <f>J154</f>
        <v>0</v>
      </c>
      <c r="H154" s="74">
        <f>+H63+H75+H109+H152</f>
        <v>0</v>
      </c>
      <c r="I154" s="74">
        <f>+I63+I75+I109+I152</f>
        <v>0</v>
      </c>
      <c r="J154" s="74">
        <f>+J63+J75+J109+J152</f>
        <v>0</v>
      </c>
      <c r="L154" s="75">
        <f>+L63+L75+L109+L152</f>
        <v>1747.3856896900002</v>
      </c>
      <c r="N154" s="76">
        <f>+N63+N75+N109+N152</f>
        <v>475.50739999999996</v>
      </c>
      <c r="W154" s="29">
        <f>+W63+W75+W109+W152</f>
        <v>0</v>
      </c>
    </row>
    <row r="156" spans="1:37">
      <c r="B156" s="64" t="s">
        <v>390</v>
      </c>
    </row>
    <row r="157" spans="1:37">
      <c r="B157" s="27" t="s">
        <v>391</v>
      </c>
    </row>
    <row r="158" spans="1:37">
      <c r="A158" s="25">
        <v>76</v>
      </c>
      <c r="B158" s="26" t="s">
        <v>392</v>
      </c>
      <c r="C158" s="27" t="s">
        <v>393</v>
      </c>
      <c r="D158" s="28" t="s">
        <v>394</v>
      </c>
      <c r="E158" s="29">
        <v>22</v>
      </c>
      <c r="F158" s="30" t="s">
        <v>126</v>
      </c>
      <c r="H158" s="31">
        <f>ROUND(E158*G158,2)</f>
        <v>0</v>
      </c>
      <c r="J158" s="31">
        <f>ROUND(E158*G158,2)</f>
        <v>0</v>
      </c>
      <c r="L158" s="32">
        <f>E158*K158</f>
        <v>0</v>
      </c>
      <c r="N158" s="29">
        <f>E158*M158</f>
        <v>0</v>
      </c>
      <c r="O158" s="30">
        <v>0</v>
      </c>
      <c r="P158" s="30" t="s">
        <v>88</v>
      </c>
      <c r="V158" s="33" t="s">
        <v>395</v>
      </c>
      <c r="X158" s="65" t="s">
        <v>396</v>
      </c>
      <c r="Y158" s="65" t="s">
        <v>393</v>
      </c>
      <c r="Z158" s="27" t="s">
        <v>397</v>
      </c>
      <c r="AJ158" s="4" t="s">
        <v>398</v>
      </c>
      <c r="AK158" s="4" t="s">
        <v>92</v>
      </c>
    </row>
    <row r="159" spans="1:37">
      <c r="A159" s="25">
        <v>77</v>
      </c>
      <c r="B159" s="26" t="s">
        <v>392</v>
      </c>
      <c r="C159" s="27" t="s">
        <v>399</v>
      </c>
      <c r="D159" s="28" t="s">
        <v>400</v>
      </c>
      <c r="E159" s="29">
        <v>6</v>
      </c>
      <c r="F159" s="30" t="s">
        <v>126</v>
      </c>
      <c r="H159" s="31">
        <f>ROUND(E159*G159,2)</f>
        <v>0</v>
      </c>
      <c r="J159" s="31">
        <f>ROUND(E159*G159,2)</f>
        <v>0</v>
      </c>
      <c r="L159" s="32">
        <f>E159*K159</f>
        <v>0</v>
      </c>
      <c r="M159" s="29">
        <v>8.9999999999999993E-3</v>
      </c>
      <c r="N159" s="29">
        <f>E159*M159</f>
        <v>5.3999999999999992E-2</v>
      </c>
      <c r="O159" s="30">
        <v>0</v>
      </c>
      <c r="P159" s="30" t="s">
        <v>88</v>
      </c>
      <c r="V159" s="33" t="s">
        <v>395</v>
      </c>
      <c r="X159" s="65" t="s">
        <v>401</v>
      </c>
      <c r="Y159" s="65" t="s">
        <v>399</v>
      </c>
      <c r="Z159" s="27" t="s">
        <v>397</v>
      </c>
      <c r="AJ159" s="4" t="s">
        <v>398</v>
      </c>
      <c r="AK159" s="4" t="s">
        <v>92</v>
      </c>
    </row>
    <row r="160" spans="1:37">
      <c r="A160" s="25">
        <v>78</v>
      </c>
      <c r="B160" s="26" t="s">
        <v>392</v>
      </c>
      <c r="C160" s="27" t="s">
        <v>402</v>
      </c>
      <c r="D160" s="28" t="s">
        <v>403</v>
      </c>
      <c r="E160" s="29">
        <v>2</v>
      </c>
      <c r="F160" s="30" t="s">
        <v>299</v>
      </c>
      <c r="H160" s="31">
        <f>ROUND(E160*G160,2)</f>
        <v>0</v>
      </c>
      <c r="J160" s="31">
        <f>ROUND(E160*G160,2)</f>
        <v>0</v>
      </c>
      <c r="L160" s="32">
        <f>E160*K160</f>
        <v>0</v>
      </c>
      <c r="M160" s="29">
        <v>0.192</v>
      </c>
      <c r="N160" s="29">
        <f>E160*M160</f>
        <v>0.38400000000000001</v>
      </c>
      <c r="O160" s="30">
        <v>0</v>
      </c>
      <c r="P160" s="30" t="s">
        <v>88</v>
      </c>
      <c r="V160" s="33" t="s">
        <v>395</v>
      </c>
      <c r="X160" s="65" t="s">
        <v>404</v>
      </c>
      <c r="Y160" s="65" t="s">
        <v>402</v>
      </c>
      <c r="Z160" s="27" t="s">
        <v>397</v>
      </c>
      <c r="AJ160" s="4" t="s">
        <v>398</v>
      </c>
      <c r="AK160" s="4" t="s">
        <v>92</v>
      </c>
    </row>
    <row r="161" spans="4:23">
      <c r="D161" s="73" t="s">
        <v>405</v>
      </c>
      <c r="E161" s="74">
        <f>J161</f>
        <v>0</v>
      </c>
      <c r="H161" s="74">
        <f>SUM(H156:H160)</f>
        <v>0</v>
      </c>
      <c r="I161" s="74">
        <f>SUM(I156:I160)</f>
        <v>0</v>
      </c>
      <c r="J161" s="74">
        <f>SUM(J156:J160)</f>
        <v>0</v>
      </c>
      <c r="L161" s="75">
        <f>SUM(L156:L160)</f>
        <v>0</v>
      </c>
      <c r="N161" s="76">
        <f>SUM(N156:N160)</f>
        <v>0.438</v>
      </c>
      <c r="W161" s="29">
        <f>SUM(W156:W160)</f>
        <v>0</v>
      </c>
    </row>
    <row r="163" spans="4:23">
      <c r="D163" s="73" t="s">
        <v>406</v>
      </c>
      <c r="E163" s="74">
        <f>J163</f>
        <v>0</v>
      </c>
      <c r="H163" s="74">
        <f>+H161</f>
        <v>0</v>
      </c>
      <c r="I163" s="74">
        <f>+I161</f>
        <v>0</v>
      </c>
      <c r="J163" s="74">
        <f>+J161</f>
        <v>0</v>
      </c>
      <c r="L163" s="75">
        <f>+L161</f>
        <v>0</v>
      </c>
      <c r="N163" s="76">
        <f>+N161</f>
        <v>0.438</v>
      </c>
      <c r="W163" s="29">
        <f>+W161</f>
        <v>0</v>
      </c>
    </row>
    <row r="165" spans="4:23">
      <c r="D165" s="77" t="s">
        <v>407</v>
      </c>
      <c r="E165" s="74">
        <f>J165</f>
        <v>0</v>
      </c>
      <c r="H165" s="74">
        <f>+H154+H163</f>
        <v>0</v>
      </c>
      <c r="I165" s="74">
        <f>+I154+I163</f>
        <v>0</v>
      </c>
      <c r="J165" s="74">
        <f>+J154+J163</f>
        <v>0</v>
      </c>
      <c r="L165" s="75">
        <f>+L154+L163</f>
        <v>1747.3856896900002</v>
      </c>
      <c r="N165" s="76">
        <f>+N154+N163</f>
        <v>475.94539999999995</v>
      </c>
      <c r="W165" s="29">
        <f>+W154+W163</f>
        <v>0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portrait" useFirstPageNumber="1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12" customWidth="1"/>
    <col min="2" max="3" width="45.7109375" style="12" customWidth="1"/>
    <col min="4" max="4" width="11.28515625" style="13" customWidth="1"/>
    <col min="5" max="1024" width="9.140625" style="4"/>
  </cols>
  <sheetData>
    <row r="1" spans="1:6">
      <c r="A1" s="14" t="s">
        <v>69</v>
      </c>
      <c r="B1" s="15"/>
      <c r="C1" s="15"/>
      <c r="D1" s="16" t="s">
        <v>2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13</v>
      </c>
      <c r="B3" s="15"/>
      <c r="C3" s="15"/>
      <c r="D3" s="16" t="s">
        <v>73</v>
      </c>
    </row>
    <row r="4" spans="1:6">
      <c r="A4" s="15"/>
      <c r="B4" s="15"/>
      <c r="C4" s="15"/>
      <c r="D4" s="15"/>
    </row>
    <row r="5" spans="1:6">
      <c r="A5" s="14" t="s">
        <v>74</v>
      </c>
      <c r="B5" s="15"/>
      <c r="C5" s="15"/>
      <c r="D5" s="15"/>
    </row>
    <row r="6" spans="1:6">
      <c r="A6" s="14" t="s">
        <v>75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76</v>
      </c>
      <c r="B8" s="17"/>
      <c r="C8" s="18"/>
      <c r="D8" s="19"/>
    </row>
    <row r="9" spans="1:6">
      <c r="A9" s="20" t="s">
        <v>63</v>
      </c>
      <c r="B9" s="20" t="s">
        <v>64</v>
      </c>
      <c r="C9" s="20" t="s">
        <v>65</v>
      </c>
      <c r="D9" s="21" t="s">
        <v>66</v>
      </c>
      <c r="F9" s="4" t="s">
        <v>408</v>
      </c>
    </row>
    <row r="10" spans="1:6">
      <c r="A10" s="22"/>
      <c r="B10" s="22"/>
      <c r="C10" s="23"/>
      <c r="D10" s="24"/>
    </row>
    <row r="12" spans="1:6">
      <c r="A12" s="12" t="s">
        <v>77</v>
      </c>
      <c r="B12" s="12" t="s">
        <v>77</v>
      </c>
      <c r="C12" s="12" t="s">
        <v>77</v>
      </c>
      <c r="F12" s="4" t="s">
        <v>409</v>
      </c>
    </row>
    <row r="13" spans="1:6">
      <c r="A13" s="12" t="s">
        <v>77</v>
      </c>
      <c r="B13" s="12" t="s">
        <v>77</v>
      </c>
      <c r="C13" s="12" t="s">
        <v>77</v>
      </c>
      <c r="F13" s="4" t="s">
        <v>409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2</cp:revision>
  <cp:lastPrinted>2022-05-20T07:05:33Z</cp:lastPrinted>
  <dcterms:created xsi:type="dcterms:W3CDTF">1999-04-06T07:39:00Z</dcterms:created>
  <dcterms:modified xsi:type="dcterms:W3CDTF">2022-09-20T12:52:42Z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