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dlacekovak\Desktop\Moravany - nové\PD k 23.9.2022\"/>
    </mc:Choice>
  </mc:AlternateContent>
  <bookViews>
    <workbookView xWindow="-120" yWindow="-120" windowWidth="28920" windowHeight="11820" activeTab="2"/>
  </bookViews>
  <sheets>
    <sheet name="Celkový sumár" sheetId="1" r:id="rId1"/>
    <sheet name="Všeobecné položky" sheetId="2" r:id="rId2"/>
    <sheet name="vykaz-vymer" sheetId="3" r:id="rId3"/>
  </sheets>
  <definedNames>
    <definedName name="ghghjgh" localSheetId="2">#REF!</definedName>
    <definedName name="ghghjgh">#REF!</definedName>
    <definedName name="hjkz" localSheetId="2">#REF!</definedName>
    <definedName name="hjkz">#REF!</definedName>
    <definedName name="_xlnm.Print_Area" localSheetId="1">'Všeobecné položky'!$A$1:$F$12</definedName>
    <definedName name="_xlnm.Print_Area" localSheetId="2">'vykaz-vymer'!$A$1:$F$529</definedName>
  </definedNames>
  <calcPr calcId="162913" fullPrecision="0"/>
</workbook>
</file>

<file path=xl/calcChain.xml><?xml version="1.0" encoding="utf-8"?>
<calcChain xmlns="http://schemas.openxmlformats.org/spreadsheetml/2006/main">
  <c r="G8" i="3" l="1"/>
  <c r="H8" i="3"/>
  <c r="G9" i="3"/>
  <c r="H9" i="3"/>
  <c r="G10" i="3"/>
  <c r="H10" i="3" s="1"/>
  <c r="G11" i="3"/>
  <c r="H11" i="3" s="1"/>
  <c r="G12" i="3"/>
  <c r="H12" i="3"/>
  <c r="G13" i="3"/>
  <c r="H13" i="3" s="1"/>
  <c r="G14" i="3"/>
  <c r="H14" i="3" s="1"/>
  <c r="G15" i="3"/>
  <c r="H15" i="3"/>
  <c r="G16" i="3"/>
  <c r="H16" i="3" s="1"/>
  <c r="G17" i="3"/>
  <c r="H17" i="3"/>
  <c r="G18" i="3"/>
  <c r="H18" i="3" s="1"/>
  <c r="G19" i="3"/>
  <c r="H19" i="3" s="1"/>
  <c r="G20" i="3"/>
  <c r="H20" i="3"/>
  <c r="G21" i="3"/>
  <c r="H21" i="3" s="1"/>
  <c r="G22" i="3"/>
  <c r="H22" i="3" s="1"/>
  <c r="G23" i="3"/>
  <c r="H23" i="3"/>
  <c r="G24" i="3"/>
  <c r="H24" i="3" s="1"/>
  <c r="G25" i="3"/>
  <c r="H25" i="3" s="1"/>
  <c r="G26" i="3"/>
  <c r="H26" i="3"/>
  <c r="G27" i="3"/>
  <c r="H27" i="3"/>
  <c r="G28" i="3"/>
  <c r="H28" i="3" s="1"/>
  <c r="G29" i="3"/>
  <c r="H29" i="3" s="1"/>
  <c r="G30" i="3"/>
  <c r="H30" i="3"/>
  <c r="G31" i="3"/>
  <c r="H31" i="3" s="1"/>
  <c r="G32" i="3"/>
  <c r="H32" i="3" s="1"/>
  <c r="G33" i="3"/>
  <c r="H33" i="3"/>
  <c r="G34" i="3"/>
  <c r="H34" i="3" s="1"/>
  <c r="G35" i="3"/>
  <c r="H35" i="3"/>
  <c r="G36" i="3"/>
  <c r="H36" i="3" s="1"/>
  <c r="G37" i="3"/>
  <c r="H37" i="3" s="1"/>
  <c r="G38" i="3"/>
  <c r="H38" i="3"/>
  <c r="G39" i="3"/>
  <c r="H39" i="3" s="1"/>
  <c r="G40" i="3"/>
  <c r="H40" i="3" s="1"/>
  <c r="G41" i="3"/>
  <c r="H41" i="3"/>
  <c r="G42" i="3"/>
  <c r="H42" i="3"/>
  <c r="G43" i="3"/>
  <c r="H43" i="3" s="1"/>
  <c r="G44" i="3"/>
  <c r="H44" i="3"/>
  <c r="G45" i="3"/>
  <c r="H45" i="3"/>
  <c r="G46" i="3"/>
  <c r="H46" i="3" s="1"/>
  <c r="G47" i="3"/>
  <c r="H47" i="3" s="1"/>
  <c r="G48" i="3"/>
  <c r="H48" i="3"/>
  <c r="G49" i="3"/>
  <c r="H49" i="3" s="1"/>
  <c r="G50" i="3"/>
  <c r="H50" i="3" s="1"/>
  <c r="G51" i="3"/>
  <c r="H51" i="3"/>
  <c r="G52" i="3"/>
  <c r="H52" i="3" s="1"/>
  <c r="G53" i="3"/>
  <c r="H53" i="3" s="1"/>
  <c r="G54" i="3"/>
  <c r="H54" i="3" s="1"/>
  <c r="G55" i="3"/>
  <c r="H55" i="3" s="1"/>
  <c r="G56" i="3"/>
  <c r="H56" i="3"/>
  <c r="G57" i="3"/>
  <c r="H57" i="3" s="1"/>
  <c r="G58" i="3"/>
  <c r="H58" i="3" s="1"/>
  <c r="G59" i="3"/>
  <c r="H59" i="3"/>
  <c r="G60" i="3"/>
  <c r="H60" i="3"/>
  <c r="G61" i="3"/>
  <c r="H61" i="3" s="1"/>
  <c r="G62" i="3"/>
  <c r="H62" i="3"/>
  <c r="G63" i="3"/>
  <c r="H63" i="3"/>
  <c r="G64" i="3"/>
  <c r="H64" i="3" s="1"/>
  <c r="G65" i="3"/>
  <c r="H65" i="3" s="1"/>
  <c r="G66" i="3"/>
  <c r="H66" i="3"/>
  <c r="G67" i="3"/>
  <c r="H67" i="3" s="1"/>
  <c r="G68" i="3"/>
  <c r="H68" i="3" s="1"/>
  <c r="G69" i="3"/>
  <c r="H69" i="3"/>
  <c r="G70" i="3"/>
  <c r="H70" i="3" s="1"/>
  <c r="G71" i="3"/>
  <c r="H71" i="3"/>
  <c r="G72" i="3"/>
  <c r="H72" i="3" s="1"/>
  <c r="G73" i="3"/>
  <c r="H73" i="3" s="1"/>
  <c r="G74" i="3"/>
  <c r="H74" i="3"/>
  <c r="G75" i="3"/>
  <c r="H75" i="3" s="1"/>
  <c r="G76" i="3"/>
  <c r="H76" i="3" s="1"/>
  <c r="G77" i="3"/>
  <c r="H77" i="3"/>
  <c r="G78" i="3"/>
  <c r="H78" i="3"/>
  <c r="G79" i="3"/>
  <c r="H79" i="3" s="1"/>
  <c r="G80" i="3"/>
  <c r="H80" i="3"/>
  <c r="G81" i="3"/>
  <c r="H81" i="3"/>
  <c r="G82" i="3"/>
  <c r="H82" i="3" s="1"/>
  <c r="G83" i="3"/>
  <c r="H83" i="3" s="1"/>
  <c r="G84" i="3"/>
  <c r="H84" i="3"/>
  <c r="G85" i="3"/>
  <c r="H85" i="3" s="1"/>
  <c r="G86" i="3"/>
  <c r="H86" i="3" s="1"/>
  <c r="G87" i="3"/>
  <c r="H87" i="3"/>
  <c r="G88" i="3"/>
  <c r="H88" i="3" s="1"/>
  <c r="G89" i="3"/>
  <c r="H89" i="3"/>
  <c r="G90" i="3"/>
  <c r="H90" i="3" s="1"/>
  <c r="G91" i="3"/>
  <c r="H91" i="3" s="1"/>
  <c r="G92" i="3"/>
  <c r="H92" i="3"/>
  <c r="G93" i="3"/>
  <c r="H93" i="3" s="1"/>
  <c r="G94" i="3"/>
  <c r="H94" i="3" s="1"/>
  <c r="G95" i="3"/>
  <c r="H95" i="3"/>
  <c r="G96" i="3"/>
  <c r="H96" i="3"/>
  <c r="G97" i="3"/>
  <c r="H97" i="3" s="1"/>
  <c r="G98" i="3"/>
  <c r="H98" i="3"/>
  <c r="G99" i="3"/>
  <c r="H99" i="3"/>
  <c r="G100" i="3"/>
  <c r="H100" i="3" s="1"/>
  <c r="G101" i="3"/>
  <c r="H101" i="3" s="1"/>
  <c r="G102" i="3"/>
  <c r="H102" i="3"/>
  <c r="G103" i="3"/>
  <c r="H103" i="3" s="1"/>
  <c r="G104" i="3"/>
  <c r="H104" i="3" s="1"/>
  <c r="G105" i="3"/>
  <c r="H105" i="3"/>
  <c r="G106" i="3"/>
  <c r="H106" i="3" s="1"/>
  <c r="G107" i="3"/>
  <c r="H107" i="3"/>
  <c r="G109" i="3"/>
  <c r="H109" i="3" s="1"/>
  <c r="G110" i="3"/>
  <c r="H110" i="3"/>
  <c r="G111" i="3"/>
  <c r="H111" i="3" s="1"/>
  <c r="G112" i="3"/>
  <c r="H112" i="3" s="1"/>
  <c r="G113" i="3"/>
  <c r="H113" i="3"/>
  <c r="G114" i="3"/>
  <c r="H114" i="3"/>
  <c r="G115" i="3"/>
  <c r="H115" i="3" s="1"/>
  <c r="G116" i="3"/>
  <c r="H116" i="3"/>
  <c r="G117" i="3"/>
  <c r="H117" i="3"/>
  <c r="G118" i="3"/>
  <c r="H118" i="3" s="1"/>
  <c r="G119" i="3"/>
  <c r="H119" i="3" s="1"/>
  <c r="G120" i="3"/>
  <c r="H120" i="3"/>
  <c r="G121" i="3"/>
  <c r="H121" i="3" s="1"/>
  <c r="G122" i="3"/>
  <c r="H122" i="3" s="1"/>
  <c r="G123" i="3"/>
  <c r="H123" i="3"/>
  <c r="G124" i="3"/>
  <c r="H124" i="3" s="1"/>
  <c r="G125" i="3"/>
  <c r="H125" i="3"/>
  <c r="G126" i="3"/>
  <c r="H126" i="3" s="1"/>
  <c r="G127" i="3"/>
  <c r="H127" i="3" s="1"/>
  <c r="G128" i="3"/>
  <c r="H128" i="3"/>
  <c r="G129" i="3"/>
  <c r="H129" i="3" s="1"/>
  <c r="G130" i="3"/>
  <c r="H130" i="3" s="1"/>
  <c r="G131" i="3"/>
  <c r="H131" i="3"/>
  <c r="G132" i="3"/>
  <c r="H132" i="3"/>
  <c r="G133" i="3"/>
  <c r="H133" i="3" s="1"/>
  <c r="G134" i="3"/>
  <c r="H134" i="3"/>
  <c r="G135" i="3"/>
  <c r="H135" i="3"/>
  <c r="G136" i="3"/>
  <c r="H136" i="3" s="1"/>
  <c r="G137" i="3"/>
  <c r="H137" i="3" s="1"/>
  <c r="G138" i="3"/>
  <c r="H138" i="3"/>
  <c r="G139" i="3"/>
  <c r="H139" i="3" s="1"/>
  <c r="G140" i="3"/>
  <c r="H140" i="3" s="1"/>
  <c r="G141" i="3"/>
  <c r="H141" i="3"/>
  <c r="G142" i="3"/>
  <c r="H142" i="3" s="1"/>
  <c r="G143" i="3"/>
  <c r="H143" i="3"/>
  <c r="G144" i="3"/>
  <c r="H144" i="3" s="1"/>
  <c r="G145" i="3"/>
  <c r="H145" i="3" s="1"/>
  <c r="G146" i="3"/>
  <c r="H146" i="3"/>
  <c r="G147" i="3"/>
  <c r="H147" i="3" s="1"/>
  <c r="G148" i="3"/>
  <c r="H148" i="3" s="1"/>
  <c r="G149" i="3"/>
  <c r="H149" i="3"/>
  <c r="G151" i="3"/>
  <c r="H151" i="3" s="1"/>
  <c r="G152" i="3"/>
  <c r="H152" i="3"/>
  <c r="G153" i="3"/>
  <c r="H153" i="3"/>
  <c r="G154" i="3"/>
  <c r="H154" i="3" s="1"/>
  <c r="G155" i="3"/>
  <c r="H155" i="3" s="1"/>
  <c r="G156" i="3"/>
  <c r="H156" i="3"/>
  <c r="G157" i="3"/>
  <c r="H157" i="3" s="1"/>
  <c r="G158" i="3"/>
  <c r="H158" i="3" s="1"/>
  <c r="G159" i="3"/>
  <c r="H159" i="3"/>
  <c r="G160" i="3"/>
  <c r="H160" i="3" s="1"/>
  <c r="G161" i="3"/>
  <c r="H161" i="3"/>
  <c r="G162" i="3"/>
  <c r="H162" i="3" s="1"/>
  <c r="G163" i="3"/>
  <c r="H163" i="3" s="1"/>
  <c r="G164" i="3"/>
  <c r="H164" i="3"/>
  <c r="G165" i="3"/>
  <c r="H165" i="3" s="1"/>
  <c r="G166" i="3"/>
  <c r="H166" i="3" s="1"/>
  <c r="G167" i="3"/>
  <c r="H167" i="3"/>
  <c r="G168" i="3"/>
  <c r="H168" i="3"/>
  <c r="G169" i="3"/>
  <c r="H169" i="3" s="1"/>
  <c r="G170" i="3"/>
  <c r="H170" i="3"/>
  <c r="G171" i="3"/>
  <c r="H171" i="3"/>
  <c r="G172" i="3"/>
  <c r="H172" i="3" s="1"/>
  <c r="G173" i="3"/>
  <c r="H173" i="3" s="1"/>
  <c r="G174" i="3"/>
  <c r="H174" i="3"/>
  <c r="G175" i="3"/>
  <c r="H175" i="3" s="1"/>
  <c r="G176" i="3"/>
  <c r="H176" i="3" s="1"/>
  <c r="G177" i="3"/>
  <c r="H177" i="3"/>
  <c r="G178" i="3"/>
  <c r="H178" i="3" s="1"/>
  <c r="G179" i="3"/>
  <c r="H179" i="3"/>
  <c r="G180" i="3"/>
  <c r="H180" i="3" s="1"/>
  <c r="G181" i="3"/>
  <c r="H181" i="3" s="1"/>
  <c r="G182" i="3"/>
  <c r="H182" i="3"/>
  <c r="G183" i="3"/>
  <c r="H183" i="3" s="1"/>
  <c r="G184" i="3"/>
  <c r="H184" i="3" s="1"/>
  <c r="G185" i="3"/>
  <c r="H185" i="3"/>
  <c r="G186" i="3"/>
  <c r="H186" i="3"/>
  <c r="G187" i="3"/>
  <c r="H187" i="3" s="1"/>
  <c r="G188" i="3"/>
  <c r="H188" i="3"/>
  <c r="G189" i="3"/>
  <c r="H189" i="3"/>
  <c r="G190" i="3"/>
  <c r="H190" i="3" s="1"/>
  <c r="G191" i="3"/>
  <c r="H191" i="3" s="1"/>
  <c r="G192" i="3"/>
  <c r="H192" i="3"/>
  <c r="G193" i="3"/>
  <c r="H193" i="3" s="1"/>
  <c r="G194" i="3"/>
  <c r="H194" i="3" s="1"/>
  <c r="G195" i="3"/>
  <c r="H195" i="3"/>
  <c r="G196" i="3"/>
  <c r="H196" i="3" s="1"/>
  <c r="G197" i="3"/>
  <c r="H197" i="3"/>
  <c r="G198" i="3"/>
  <c r="H198" i="3" s="1"/>
  <c r="G199" i="3"/>
  <c r="H199" i="3" s="1"/>
  <c r="G200" i="3"/>
  <c r="H200" i="3"/>
  <c r="G201" i="3"/>
  <c r="H201" i="3" s="1"/>
  <c r="G202" i="3"/>
  <c r="H202" i="3" s="1"/>
  <c r="G203" i="3"/>
  <c r="H203" i="3"/>
  <c r="G204" i="3"/>
  <c r="H204" i="3"/>
  <c r="G205" i="3"/>
  <c r="H205" i="3" s="1"/>
  <c r="G206" i="3"/>
  <c r="H206" i="3"/>
  <c r="G207" i="3"/>
  <c r="H207" i="3" s="1"/>
  <c r="G208" i="3"/>
  <c r="H208" i="3" s="1"/>
  <c r="G209" i="3"/>
  <c r="H209" i="3" s="1"/>
  <c r="G210" i="3"/>
  <c r="H210" i="3"/>
  <c r="G211" i="3"/>
  <c r="H211" i="3" s="1"/>
  <c r="G212" i="3"/>
  <c r="H212" i="3" s="1"/>
  <c r="G213" i="3"/>
  <c r="H213" i="3"/>
  <c r="G214" i="3"/>
  <c r="H214" i="3" s="1"/>
  <c r="G216" i="3"/>
  <c r="H216" i="3" s="1"/>
  <c r="G217" i="3"/>
  <c r="H217" i="3" s="1"/>
  <c r="G218" i="3"/>
  <c r="H218" i="3"/>
  <c r="G219" i="3"/>
  <c r="H219" i="3" s="1"/>
  <c r="G220" i="3"/>
  <c r="H220" i="3" s="1"/>
  <c r="G221" i="3"/>
  <c r="H221" i="3"/>
  <c r="G222" i="3"/>
  <c r="H222" i="3"/>
  <c r="G223" i="3"/>
  <c r="H223" i="3" s="1"/>
  <c r="G224" i="3"/>
  <c r="H224" i="3"/>
  <c r="G225" i="3"/>
  <c r="H225" i="3"/>
  <c r="G226" i="3"/>
  <c r="H226" i="3" s="1"/>
  <c r="G227" i="3"/>
  <c r="H227" i="3" s="1"/>
  <c r="G228" i="3"/>
  <c r="H228" i="3"/>
  <c r="G229" i="3"/>
  <c r="H229" i="3" s="1"/>
  <c r="G230" i="3"/>
  <c r="H230" i="3" s="1"/>
  <c r="G231" i="3"/>
  <c r="H231" i="3"/>
  <c r="G232" i="3"/>
  <c r="H232" i="3" s="1"/>
  <c r="G233" i="3"/>
  <c r="H233" i="3"/>
  <c r="G234" i="3"/>
  <c r="H234" i="3" s="1"/>
  <c r="G235" i="3"/>
  <c r="H235" i="3" s="1"/>
  <c r="G236" i="3"/>
  <c r="H236" i="3"/>
  <c r="G237" i="3"/>
  <c r="H237" i="3" s="1"/>
  <c r="G238" i="3"/>
  <c r="H238" i="3" s="1"/>
  <c r="G239" i="3"/>
  <c r="H239" i="3"/>
  <c r="G240" i="3"/>
  <c r="H240" i="3"/>
  <c r="G241" i="3"/>
  <c r="H241" i="3" s="1"/>
  <c r="G242" i="3"/>
  <c r="H242" i="3"/>
  <c r="G243" i="3"/>
  <c r="H243" i="3" s="1"/>
  <c r="G244" i="3"/>
  <c r="H244" i="3" s="1"/>
  <c r="G245" i="3"/>
  <c r="H245" i="3" s="1"/>
  <c r="G246" i="3"/>
  <c r="H246" i="3"/>
  <c r="G247" i="3"/>
  <c r="H247" i="3" s="1"/>
  <c r="G248" i="3"/>
  <c r="H248" i="3" s="1"/>
  <c r="G249" i="3"/>
  <c r="H249" i="3"/>
  <c r="G250" i="3"/>
  <c r="H250" i="3" s="1"/>
  <c r="G251" i="3"/>
  <c r="H251" i="3"/>
  <c r="G252" i="3"/>
  <c r="H252" i="3" s="1"/>
  <c r="G253" i="3"/>
  <c r="H253" i="3" s="1"/>
  <c r="G254" i="3"/>
  <c r="H254" i="3"/>
  <c r="G255" i="3"/>
  <c r="H255" i="3" s="1"/>
  <c r="G257" i="3"/>
  <c r="H257" i="3"/>
  <c r="G258" i="3"/>
  <c r="H258" i="3"/>
  <c r="G259" i="3"/>
  <c r="H259" i="3" s="1"/>
  <c r="G260" i="3"/>
  <c r="H260" i="3"/>
  <c r="G261" i="3"/>
  <c r="H261" i="3"/>
  <c r="G262" i="3"/>
  <c r="H262" i="3" s="1"/>
  <c r="G263" i="3"/>
  <c r="H263" i="3" s="1"/>
  <c r="G264" i="3"/>
  <c r="H264" i="3"/>
  <c r="G265" i="3"/>
  <c r="H265" i="3"/>
  <c r="G266" i="3"/>
  <c r="H266" i="3" s="1"/>
  <c r="G267" i="3"/>
  <c r="H267" i="3"/>
  <c r="G268" i="3"/>
  <c r="H268" i="3"/>
  <c r="G269" i="3"/>
  <c r="H269" i="3" s="1"/>
  <c r="G270" i="3"/>
  <c r="H270" i="3"/>
  <c r="G271" i="3"/>
  <c r="H271" i="3" s="1"/>
  <c r="G272" i="3"/>
  <c r="H272" i="3" s="1"/>
  <c r="G273" i="3"/>
  <c r="H273" i="3"/>
  <c r="G274" i="3"/>
  <c r="H274" i="3"/>
  <c r="G275" i="3"/>
  <c r="H275" i="3" s="1"/>
  <c r="G276" i="3"/>
  <c r="H276" i="3"/>
  <c r="G277" i="3"/>
  <c r="H277" i="3"/>
  <c r="G278" i="3"/>
  <c r="H278" i="3" s="1"/>
  <c r="G279" i="3"/>
  <c r="H279" i="3"/>
  <c r="G280" i="3"/>
  <c r="H280" i="3"/>
  <c r="G281" i="3"/>
  <c r="H281" i="3" s="1"/>
  <c r="G282" i="3"/>
  <c r="H282" i="3" s="1"/>
  <c r="G283" i="3"/>
  <c r="H283" i="3"/>
  <c r="G284" i="3"/>
  <c r="H284" i="3" s="1"/>
  <c r="G285" i="3"/>
  <c r="H285" i="3"/>
  <c r="G286" i="3"/>
  <c r="H286" i="3"/>
  <c r="G287" i="3"/>
  <c r="H287" i="3" s="1"/>
  <c r="G288" i="3"/>
  <c r="H288" i="3"/>
  <c r="G289" i="3"/>
  <c r="H289" i="3" s="1"/>
  <c r="G290" i="3"/>
  <c r="H290" i="3" s="1"/>
  <c r="G291" i="3"/>
  <c r="H291" i="3"/>
  <c r="G292" i="3"/>
  <c r="H292" i="3"/>
  <c r="G293" i="3"/>
  <c r="H293" i="3" s="1"/>
  <c r="G294" i="3"/>
  <c r="H294" i="3"/>
  <c r="G295" i="3"/>
  <c r="H295" i="3"/>
  <c r="G296" i="3"/>
  <c r="H296" i="3" s="1"/>
  <c r="G297" i="3"/>
  <c r="H297" i="3"/>
  <c r="G298" i="3"/>
  <c r="H298" i="3"/>
  <c r="G299" i="3"/>
  <c r="H299" i="3" s="1"/>
  <c r="G300" i="3"/>
  <c r="H300" i="3" s="1"/>
  <c r="G301" i="3"/>
  <c r="H301" i="3"/>
  <c r="G302" i="3"/>
  <c r="H302" i="3" s="1"/>
  <c r="G304" i="3"/>
  <c r="H304" i="3"/>
  <c r="G305" i="3"/>
  <c r="H305" i="3" s="1"/>
  <c r="G306" i="3"/>
  <c r="H306" i="3"/>
  <c r="G307" i="3"/>
  <c r="H307" i="3" s="1"/>
  <c r="G308" i="3"/>
  <c r="H308" i="3" s="1"/>
  <c r="G309" i="3"/>
  <c r="H309" i="3"/>
  <c r="G310" i="3"/>
  <c r="H310" i="3"/>
  <c r="G311" i="3"/>
  <c r="H311" i="3" s="1"/>
  <c r="G312" i="3"/>
  <c r="H312" i="3"/>
  <c r="G313" i="3"/>
  <c r="H313" i="3"/>
  <c r="G314" i="3"/>
  <c r="H314" i="3" s="1"/>
  <c r="G315" i="3"/>
  <c r="H315" i="3"/>
  <c r="G316" i="3"/>
  <c r="H316" i="3"/>
  <c r="G317" i="3"/>
  <c r="H317" i="3" s="1"/>
  <c r="G318" i="3"/>
  <c r="H318" i="3" s="1"/>
  <c r="G319" i="3"/>
  <c r="H319" i="3"/>
  <c r="G320" i="3"/>
  <c r="H320" i="3" s="1"/>
  <c r="G321" i="3"/>
  <c r="H321" i="3"/>
  <c r="G322" i="3"/>
  <c r="H322" i="3"/>
  <c r="G323" i="3"/>
  <c r="H323" i="3" s="1"/>
  <c r="G324" i="3"/>
  <c r="H324" i="3"/>
  <c r="G325" i="3"/>
  <c r="H325" i="3" s="1"/>
  <c r="G326" i="3"/>
  <c r="H326" i="3" s="1"/>
  <c r="G327" i="3"/>
  <c r="H327" i="3"/>
  <c r="G328" i="3"/>
  <c r="H328" i="3"/>
  <c r="G329" i="3"/>
  <c r="H329" i="3" s="1"/>
  <c r="G330" i="3"/>
  <c r="H330" i="3"/>
  <c r="G331" i="3"/>
  <c r="H331" i="3"/>
  <c r="G332" i="3"/>
  <c r="H332" i="3" s="1"/>
  <c r="G333" i="3"/>
  <c r="H333" i="3"/>
  <c r="G334" i="3"/>
  <c r="H334" i="3"/>
  <c r="G335" i="3"/>
  <c r="H335" i="3" s="1"/>
  <c r="G336" i="3"/>
  <c r="H336" i="3" s="1"/>
  <c r="G337" i="3"/>
  <c r="H337" i="3"/>
  <c r="G338" i="3"/>
  <c r="H338" i="3" s="1"/>
  <c r="G339" i="3"/>
  <c r="H339" i="3"/>
  <c r="G340" i="3"/>
  <c r="H340" i="3"/>
  <c r="G341" i="3"/>
  <c r="H341" i="3" s="1"/>
  <c r="G342" i="3"/>
  <c r="H342" i="3"/>
  <c r="G343" i="3"/>
  <c r="H343" i="3" s="1"/>
  <c r="G344" i="3"/>
  <c r="H344" i="3" s="1"/>
  <c r="G345" i="3"/>
  <c r="H345" i="3"/>
  <c r="G346" i="3"/>
  <c r="H346" i="3"/>
  <c r="G347" i="3"/>
  <c r="H347" i="3" s="1"/>
  <c r="G348" i="3"/>
  <c r="H348" i="3"/>
  <c r="G349" i="3"/>
  <c r="H349" i="3"/>
  <c r="G350" i="3"/>
  <c r="H350" i="3" s="1"/>
  <c r="G351" i="3"/>
  <c r="H351" i="3"/>
  <c r="G352" i="3"/>
  <c r="H352" i="3"/>
  <c r="G353" i="3"/>
  <c r="H353" i="3" s="1"/>
  <c r="G354" i="3"/>
  <c r="H354" i="3" s="1"/>
  <c r="G355" i="3"/>
  <c r="H355" i="3"/>
  <c r="G356" i="3"/>
  <c r="H356" i="3" s="1"/>
  <c r="G357" i="3"/>
  <c r="H357" i="3"/>
  <c r="G358" i="3"/>
  <c r="H358" i="3"/>
  <c r="G359" i="3"/>
  <c r="H359" i="3" s="1"/>
  <c r="G360" i="3"/>
  <c r="H360" i="3"/>
  <c r="G361" i="3"/>
  <c r="H361" i="3" s="1"/>
  <c r="G362" i="3"/>
  <c r="H362" i="3" s="1"/>
  <c r="G363" i="3"/>
  <c r="H363" i="3"/>
  <c r="G364" i="3"/>
  <c r="H364" i="3"/>
  <c r="G365" i="3"/>
  <c r="H365" i="3" s="1"/>
  <c r="G366" i="3"/>
  <c r="H366" i="3"/>
  <c r="G367" i="3"/>
  <c r="H367" i="3"/>
  <c r="G368" i="3"/>
  <c r="H368" i="3" s="1"/>
  <c r="G369" i="3"/>
  <c r="H369" i="3"/>
  <c r="G370" i="3"/>
  <c r="H370" i="3"/>
  <c r="G371" i="3"/>
  <c r="H371" i="3" s="1"/>
  <c r="G372" i="3"/>
  <c r="H372" i="3" s="1"/>
  <c r="G373" i="3"/>
  <c r="H373" i="3"/>
  <c r="G374" i="3"/>
  <c r="H374" i="3" s="1"/>
  <c r="G375" i="3"/>
  <c r="H375" i="3"/>
  <c r="G376" i="3"/>
  <c r="H376" i="3"/>
  <c r="G377" i="3"/>
  <c r="H377" i="3" s="1"/>
  <c r="G378" i="3"/>
  <c r="H378" i="3"/>
  <c r="G379" i="3"/>
  <c r="H379" i="3" s="1"/>
  <c r="G380" i="3"/>
  <c r="H380" i="3" s="1"/>
  <c r="G381" i="3"/>
  <c r="H381" i="3"/>
  <c r="G384" i="3"/>
  <c r="H384" i="3"/>
  <c r="G385" i="3"/>
  <c r="H385" i="3"/>
  <c r="G386" i="3"/>
  <c r="H386" i="3" s="1"/>
  <c r="G387" i="3"/>
  <c r="H387" i="3"/>
  <c r="G388" i="3"/>
  <c r="H388" i="3"/>
  <c r="G389" i="3"/>
  <c r="H389" i="3" s="1"/>
  <c r="G390" i="3"/>
  <c r="H390" i="3" s="1"/>
  <c r="G391" i="3"/>
  <c r="H391" i="3"/>
  <c r="G392" i="3"/>
  <c r="H392" i="3" s="1"/>
  <c r="G393" i="3"/>
  <c r="H393" i="3"/>
  <c r="G394" i="3"/>
  <c r="H394" i="3"/>
  <c r="G395" i="3"/>
  <c r="H395" i="3" s="1"/>
  <c r="G396" i="3"/>
  <c r="H396" i="3"/>
  <c r="G397" i="3"/>
  <c r="H397" i="3" s="1"/>
  <c r="G398" i="3"/>
  <c r="H398" i="3" s="1"/>
  <c r="G399" i="3"/>
  <c r="H399" i="3"/>
  <c r="G400" i="3"/>
  <c r="H400" i="3"/>
  <c r="G401" i="3"/>
  <c r="H401" i="3" s="1"/>
  <c r="G402" i="3"/>
  <c r="H402" i="3"/>
  <c r="G403" i="3"/>
  <c r="H403" i="3"/>
  <c r="G404" i="3"/>
  <c r="H404" i="3" s="1"/>
  <c r="G405" i="3"/>
  <c r="H405" i="3"/>
  <c r="G406" i="3"/>
  <c r="H406" i="3"/>
  <c r="G407" i="3"/>
  <c r="H407" i="3" s="1"/>
  <c r="G408" i="3"/>
  <c r="H408" i="3" s="1"/>
  <c r="G409" i="3"/>
  <c r="H409" i="3"/>
  <c r="G410" i="3"/>
  <c r="H410" i="3" s="1"/>
  <c r="G411" i="3"/>
  <c r="H411" i="3"/>
  <c r="G412" i="3"/>
  <c r="H412" i="3"/>
  <c r="G413" i="3"/>
  <c r="H413" i="3" s="1"/>
  <c r="G414" i="3"/>
  <c r="H414" i="3"/>
  <c r="G415" i="3"/>
  <c r="H415" i="3" s="1"/>
  <c r="G416" i="3"/>
  <c r="H416" i="3" s="1"/>
  <c r="G417" i="3"/>
  <c r="H417" i="3"/>
  <c r="G418" i="3"/>
  <c r="H418" i="3"/>
  <c r="G419" i="3"/>
  <c r="H419" i="3" s="1"/>
  <c r="G420" i="3"/>
  <c r="H420" i="3"/>
  <c r="G421" i="3"/>
  <c r="H421" i="3"/>
  <c r="G423" i="3"/>
  <c r="H423" i="3"/>
  <c r="G424" i="3"/>
  <c r="H424" i="3"/>
  <c r="G425" i="3"/>
  <c r="H425" i="3" s="1"/>
  <c r="G426" i="3"/>
  <c r="H426" i="3" s="1"/>
  <c r="G427" i="3"/>
  <c r="H427" i="3"/>
  <c r="G428" i="3"/>
  <c r="H428" i="3" s="1"/>
  <c r="G429" i="3"/>
  <c r="H429" i="3"/>
  <c r="G430" i="3"/>
  <c r="H430" i="3"/>
  <c r="G431" i="3"/>
  <c r="H431" i="3" s="1"/>
  <c r="G432" i="3"/>
  <c r="H432" i="3"/>
  <c r="G433" i="3"/>
  <c r="H433" i="3" s="1"/>
  <c r="G434" i="3"/>
  <c r="H434" i="3"/>
  <c r="G435" i="3"/>
  <c r="H435" i="3"/>
  <c r="G436" i="3"/>
  <c r="H436" i="3" s="1"/>
  <c r="G437" i="3"/>
  <c r="H437" i="3"/>
  <c r="G438" i="3"/>
  <c r="H438" i="3"/>
  <c r="G439" i="3"/>
  <c r="H439" i="3" s="1"/>
  <c r="G440" i="3"/>
  <c r="H440" i="3"/>
  <c r="G441" i="3"/>
  <c r="H441" i="3"/>
  <c r="G442" i="3"/>
  <c r="H442" i="3" s="1"/>
  <c r="G443" i="3"/>
  <c r="H443" i="3"/>
  <c r="G444" i="3"/>
  <c r="H444" i="3"/>
  <c r="G445" i="3"/>
  <c r="H445" i="3" s="1"/>
  <c r="G446" i="3"/>
  <c r="H446" i="3"/>
  <c r="G447" i="3"/>
  <c r="H447" i="3"/>
  <c r="G448" i="3"/>
  <c r="H448" i="3" s="1"/>
  <c r="G449" i="3"/>
  <c r="H449" i="3"/>
  <c r="G450" i="3"/>
  <c r="H450" i="3"/>
  <c r="G451" i="3"/>
  <c r="H451" i="3" s="1"/>
  <c r="G452" i="3"/>
  <c r="H452" i="3"/>
  <c r="G453" i="3"/>
  <c r="H453" i="3"/>
  <c r="G454" i="3"/>
  <c r="H454" i="3" s="1"/>
  <c r="G455" i="3"/>
  <c r="H455" i="3"/>
  <c r="G456" i="3"/>
  <c r="H456" i="3"/>
  <c r="G457" i="3"/>
  <c r="H457" i="3" s="1"/>
  <c r="G458" i="3"/>
  <c r="H458" i="3"/>
  <c r="G460" i="3"/>
  <c r="H460" i="3" s="1"/>
  <c r="G461" i="3"/>
  <c r="H461" i="3"/>
  <c r="G462" i="3"/>
  <c r="H462" i="3"/>
  <c r="G463" i="3"/>
  <c r="H463" i="3" s="1"/>
  <c r="G464" i="3"/>
  <c r="H464" i="3"/>
  <c r="G465" i="3"/>
  <c r="H465" i="3"/>
  <c r="G466" i="3"/>
  <c r="H466" i="3" s="1"/>
  <c r="G467" i="3"/>
  <c r="H467" i="3"/>
  <c r="G468" i="3"/>
  <c r="H468" i="3"/>
  <c r="G469" i="3"/>
  <c r="H469" i="3" s="1"/>
  <c r="G470" i="3"/>
  <c r="H470" i="3"/>
  <c r="G471" i="3"/>
  <c r="H471" i="3"/>
  <c r="G472" i="3"/>
  <c r="H472" i="3" s="1"/>
  <c r="G473" i="3"/>
  <c r="H473" i="3"/>
  <c r="G474" i="3"/>
  <c r="H474" i="3"/>
  <c r="G475" i="3"/>
  <c r="H475" i="3" s="1"/>
  <c r="G476" i="3"/>
  <c r="H476" i="3"/>
  <c r="G477" i="3"/>
  <c r="H477" i="3"/>
  <c r="G478" i="3"/>
  <c r="H478" i="3" s="1"/>
  <c r="G479" i="3"/>
  <c r="H479" i="3"/>
  <c r="G480" i="3"/>
  <c r="H480" i="3"/>
  <c r="G481" i="3"/>
  <c r="H481" i="3" s="1"/>
  <c r="G482" i="3"/>
  <c r="H482" i="3"/>
  <c r="G483" i="3"/>
  <c r="H483" i="3"/>
  <c r="G484" i="3"/>
  <c r="H484" i="3" s="1"/>
  <c r="G485" i="3"/>
  <c r="H485" i="3"/>
  <c r="G486" i="3"/>
  <c r="H486" i="3"/>
  <c r="G487" i="3"/>
  <c r="H487" i="3" s="1"/>
  <c r="G488" i="3"/>
  <c r="H488" i="3"/>
  <c r="G489" i="3"/>
  <c r="H489" i="3"/>
  <c r="G490" i="3"/>
  <c r="H490" i="3" s="1"/>
  <c r="G491" i="3"/>
  <c r="H491" i="3"/>
  <c r="G492" i="3"/>
  <c r="H492" i="3"/>
  <c r="G493" i="3"/>
  <c r="H493" i="3" s="1"/>
  <c r="G494" i="3"/>
  <c r="H494" i="3"/>
  <c r="G495" i="3"/>
  <c r="H495" i="3"/>
  <c r="G497" i="3"/>
  <c r="H497" i="3"/>
  <c r="G498" i="3"/>
  <c r="H498" i="3"/>
  <c r="G499" i="3"/>
  <c r="H499" i="3" s="1"/>
  <c r="G500" i="3"/>
  <c r="H500" i="3"/>
  <c r="G501" i="3"/>
  <c r="H501" i="3"/>
  <c r="G502" i="3"/>
  <c r="H502" i="3" s="1"/>
  <c r="G503" i="3"/>
  <c r="H503" i="3"/>
  <c r="G504" i="3"/>
  <c r="H504" i="3"/>
  <c r="G505" i="3"/>
  <c r="H505" i="3" s="1"/>
  <c r="G506" i="3"/>
  <c r="H506" i="3"/>
  <c r="G507" i="3"/>
  <c r="H507" i="3"/>
  <c r="G508" i="3"/>
  <c r="H508" i="3" s="1"/>
  <c r="G509" i="3"/>
  <c r="H509" i="3"/>
  <c r="G510" i="3"/>
  <c r="H510" i="3"/>
  <c r="G511" i="3"/>
  <c r="H511" i="3" s="1"/>
  <c r="G512" i="3"/>
  <c r="H512" i="3"/>
  <c r="G513" i="3"/>
  <c r="H513" i="3"/>
  <c r="G514" i="3"/>
  <c r="H514" i="3" s="1"/>
  <c r="G515" i="3"/>
  <c r="H515" i="3"/>
  <c r="G516" i="3"/>
  <c r="H516" i="3"/>
  <c r="G517" i="3"/>
  <c r="H517" i="3" s="1"/>
  <c r="G518" i="3"/>
  <c r="H518" i="3"/>
  <c r="G519" i="3"/>
  <c r="H519" i="3"/>
  <c r="G520" i="3"/>
  <c r="H520" i="3" s="1"/>
  <c r="G521" i="3"/>
  <c r="H521" i="3"/>
  <c r="G522" i="3"/>
  <c r="H522" i="3"/>
  <c r="G523" i="3"/>
  <c r="H523" i="3" s="1"/>
  <c r="G524" i="3"/>
  <c r="H524" i="3"/>
  <c r="G525" i="3"/>
  <c r="H525" i="3"/>
  <c r="G526" i="3"/>
  <c r="H526" i="3" s="1"/>
  <c r="G7" i="3"/>
  <c r="H7" i="3" s="1"/>
  <c r="H9" i="2"/>
  <c r="H8" i="2"/>
  <c r="G11" i="2"/>
  <c r="H11" i="2" s="1"/>
  <c r="G10" i="2"/>
  <c r="H10" i="2" s="1"/>
  <c r="G9" i="2"/>
  <c r="G8" i="2"/>
  <c r="G7" i="2"/>
  <c r="H7" i="2" s="1"/>
  <c r="G6" i="2"/>
  <c r="H6" i="2" s="1"/>
  <c r="F5" i="2"/>
  <c r="G5" i="2"/>
  <c r="H5" i="2" s="1"/>
  <c r="H527" i="3" l="1"/>
  <c r="D6" i="1" s="1"/>
  <c r="H12" i="2"/>
  <c r="F235" i="3"/>
  <c r="F236" i="3"/>
  <c r="F237" i="3"/>
  <c r="F238" i="3"/>
  <c r="F239" i="3"/>
  <c r="F240" i="3"/>
  <c r="D7" i="1" l="1"/>
  <c r="J255" i="3"/>
  <c r="F6" i="2" l="1"/>
  <c r="F7" i="2"/>
  <c r="F8" i="2"/>
  <c r="F9" i="2"/>
  <c r="F10" i="2"/>
  <c r="F11" i="2"/>
  <c r="F12" i="2" l="1"/>
  <c r="D5" i="1" s="1"/>
  <c r="F145" i="3" l="1"/>
  <c r="F8" i="3" l="1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378" i="3" l="1"/>
  <c r="F377" i="3"/>
  <c r="F375" i="3"/>
  <c r="F374" i="3"/>
  <c r="F351" i="3"/>
  <c r="F350" i="3"/>
  <c r="F346" i="3"/>
  <c r="F339" i="3"/>
  <c r="F332" i="3"/>
  <c r="F324" i="3"/>
  <c r="F305" i="3"/>
  <c r="F308" i="3"/>
  <c r="F307" i="3"/>
  <c r="F306" i="3"/>
  <c r="F295" i="3"/>
  <c r="F294" i="3"/>
  <c r="F293" i="3"/>
  <c r="F292" i="3"/>
  <c r="F291" i="3"/>
  <c r="F290" i="3"/>
  <c r="F287" i="3"/>
  <c r="F288" i="3"/>
  <c r="F282" i="3"/>
  <c r="F271" i="3"/>
  <c r="F274" i="3"/>
  <c r="F259" i="3"/>
  <c r="F255" i="3"/>
  <c r="F254" i="3"/>
  <c r="F253" i="3"/>
  <c r="F243" i="3"/>
  <c r="F241" i="3"/>
  <c r="F233" i="3"/>
  <c r="F231" i="3"/>
  <c r="F222" i="3"/>
  <c r="F218" i="3"/>
  <c r="F217" i="3"/>
  <c r="F216" i="3"/>
  <c r="F211" i="3" l="1"/>
  <c r="F184" i="3"/>
  <c r="F175" i="3"/>
  <c r="F173" i="3"/>
  <c r="F169" i="3"/>
  <c r="F156" i="3"/>
  <c r="F154" i="3"/>
  <c r="F153" i="3"/>
  <c r="F338" i="3" l="1"/>
  <c r="F319" i="3"/>
  <c r="F381" i="3"/>
  <c r="F380" i="3"/>
  <c r="F379" i="3"/>
  <c r="F376" i="3"/>
  <c r="F373" i="3"/>
  <c r="F372" i="3"/>
  <c r="F371" i="3"/>
  <c r="F370" i="3"/>
  <c r="F369" i="3"/>
  <c r="F368" i="3"/>
  <c r="F366" i="3"/>
  <c r="F367" i="3"/>
  <c r="F365" i="3"/>
  <c r="F364" i="3"/>
  <c r="F363" i="3"/>
  <c r="F362" i="3"/>
  <c r="F361" i="3"/>
  <c r="F360" i="3"/>
  <c r="F359" i="3"/>
  <c r="F358" i="3"/>
  <c r="F357" i="3"/>
  <c r="F356" i="3" l="1"/>
  <c r="F355" i="3"/>
  <c r="F354" i="3"/>
  <c r="F353" i="3"/>
  <c r="F352" i="3"/>
  <c r="F349" i="3"/>
  <c r="F348" i="3"/>
  <c r="F347" i="3"/>
  <c r="F345" i="3"/>
  <c r="F344" i="3"/>
  <c r="F343" i="3"/>
  <c r="F342" i="3"/>
  <c r="F341" i="3"/>
  <c r="F340" i="3"/>
  <c r="F337" i="3"/>
  <c r="F336" i="3"/>
  <c r="F335" i="3"/>
  <c r="F333" i="3"/>
  <c r="F334" i="3"/>
  <c r="F331" i="3"/>
  <c r="F330" i="3"/>
  <c r="F329" i="3"/>
  <c r="F327" i="3"/>
  <c r="F328" i="3"/>
  <c r="F326" i="3"/>
  <c r="F321" i="3"/>
  <c r="F320" i="3"/>
  <c r="F266" i="3"/>
  <c r="F189" i="3"/>
  <c r="F187" i="3"/>
  <c r="F186" i="3"/>
  <c r="F185" i="3"/>
  <c r="F316" i="3" l="1"/>
  <c r="F315" i="3"/>
  <c r="F313" i="3"/>
  <c r="F314" i="3"/>
  <c r="F312" i="3"/>
  <c r="F311" i="3"/>
  <c r="F310" i="3"/>
  <c r="F309" i="3"/>
  <c r="F304" i="3"/>
  <c r="F302" i="3"/>
  <c r="F301" i="3"/>
  <c r="F300" i="3"/>
  <c r="F299" i="3"/>
  <c r="F298" i="3"/>
  <c r="F297" i="3"/>
  <c r="F296" i="3"/>
  <c r="F289" i="3"/>
  <c r="F283" i="3"/>
  <c r="F286" i="3"/>
  <c r="F273" i="3"/>
  <c r="F263" i="3"/>
  <c r="F317" i="3" l="1"/>
  <c r="F318" i="3"/>
  <c r="F252" i="3"/>
  <c r="F251" i="3"/>
  <c r="F250" i="3"/>
  <c r="F249" i="3"/>
  <c r="F247" i="3"/>
  <c r="F246" i="3"/>
  <c r="F219" i="3"/>
  <c r="F181" i="3"/>
  <c r="F180" i="3"/>
  <c r="F170" i="3"/>
  <c r="F214" i="3"/>
  <c r="F213" i="3"/>
  <c r="F212" i="3"/>
  <c r="F210" i="3"/>
  <c r="F209" i="3"/>
  <c r="F208" i="3"/>
  <c r="F207" i="3"/>
  <c r="F206" i="3"/>
  <c r="F205" i="3"/>
  <c r="F204" i="3"/>
  <c r="F203" i="3"/>
  <c r="F201" i="3"/>
  <c r="F202" i="3"/>
  <c r="F200" i="3"/>
  <c r="F199" i="3"/>
  <c r="F198" i="3"/>
  <c r="F197" i="3"/>
  <c r="F196" i="3"/>
  <c r="F195" i="3"/>
  <c r="F194" i="3"/>
  <c r="F193" i="3"/>
  <c r="F192" i="3"/>
  <c r="F191" i="3"/>
  <c r="F190" i="3"/>
  <c r="F188" i="3"/>
  <c r="F183" i="3"/>
  <c r="F182" i="3"/>
  <c r="F179" i="3"/>
  <c r="F178" i="3"/>
  <c r="F176" i="3"/>
  <c r="F177" i="3"/>
  <c r="F174" i="3"/>
  <c r="F172" i="3"/>
  <c r="F171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5" i="3"/>
  <c r="F152" i="3"/>
  <c r="F151" i="3"/>
  <c r="F322" i="3" l="1"/>
  <c r="F323" i="3"/>
  <c r="F325" i="3"/>
  <c r="F384" i="3"/>
  <c r="F385" i="3"/>
  <c r="F386" i="3"/>
  <c r="F387" i="3"/>
  <c r="F388" i="3"/>
  <c r="F258" i="3"/>
  <c r="F260" i="3"/>
  <c r="F261" i="3"/>
  <c r="F262" i="3"/>
  <c r="F264" i="3"/>
  <c r="F265" i="3"/>
  <c r="F267" i="3"/>
  <c r="F268" i="3"/>
  <c r="F269" i="3"/>
  <c r="F270" i="3"/>
  <c r="F272" i="3"/>
  <c r="F275" i="3"/>
  <c r="F276" i="3"/>
  <c r="F277" i="3"/>
  <c r="F278" i="3"/>
  <c r="F279" i="3"/>
  <c r="F280" i="3"/>
  <c r="F281" i="3"/>
  <c r="F284" i="3"/>
  <c r="F285" i="3"/>
  <c r="F257" i="3"/>
  <c r="F220" i="3"/>
  <c r="F221" i="3"/>
  <c r="F223" i="3"/>
  <c r="F224" i="3"/>
  <c r="F225" i="3"/>
  <c r="F226" i="3"/>
  <c r="F227" i="3"/>
  <c r="F228" i="3"/>
  <c r="F229" i="3"/>
  <c r="F230" i="3"/>
  <c r="F232" i="3"/>
  <c r="F234" i="3"/>
  <c r="F242" i="3"/>
  <c r="F244" i="3"/>
  <c r="F245" i="3"/>
  <c r="F248" i="3"/>
  <c r="K252" i="3" l="1"/>
  <c r="F522" i="3" l="1"/>
  <c r="F526" i="3" l="1"/>
  <c r="F525" i="3"/>
  <c r="F524" i="3"/>
  <c r="F523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149" i="3"/>
  <c r="F148" i="3"/>
  <c r="F147" i="3"/>
  <c r="F146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7" i="3"/>
  <c r="F527" i="3" l="1"/>
  <c r="F528" i="3" l="1"/>
  <c r="F529" i="3" l="1"/>
  <c r="C10" i="1"/>
  <c r="C11" i="1" s="1"/>
</calcChain>
</file>

<file path=xl/comments1.xml><?xml version="1.0" encoding="utf-8"?>
<comments xmlns="http://schemas.openxmlformats.org/spreadsheetml/2006/main">
  <authors>
    <author>IROP</author>
  </authors>
  <commentList>
    <comment ref="D7" authorId="0" shapeId="0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E7" authorId="0" shapeId="0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  <comment ref="L7" authorId="0" shapeId="0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<sst xmlns="http://schemas.openxmlformats.org/spreadsheetml/2006/main" count="1079" uniqueCount="438">
  <si>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</si>
  <si>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</si>
  <si>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</si>
  <si>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</si>
  <si>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</si>
  <si>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</si>
  <si>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</si>
  <si>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</si>
  <si>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</si>
  <si>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</si>
  <si>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</si>
  <si>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</si>
  <si>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</si>
  <si>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</si>
  <si>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</si>
  <si>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</si>
  <si>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r>
      <t xml:space="preserve">Názov projektu:  </t>
    </r>
    <r>
      <rPr>
        <b/>
        <sz val="12"/>
        <rFont val="Arial Narrow"/>
        <family val="2"/>
        <charset val="238"/>
      </rPr>
      <t>Moravany - Kanalizácia</t>
    </r>
  </si>
  <si>
    <t>Názov výdavku</t>
  </si>
  <si>
    <t>Jednotková cena 
EUR / jednotka</t>
  </si>
  <si>
    <t>Cena 
EUR</t>
  </si>
  <si>
    <t>PS 01 - Strojnotechnologické zariadenie čerpacích staníc</t>
  </si>
  <si>
    <t xml:space="preserve">Montáž uloženia - skrutkovaním                                                                                          </t>
  </si>
  <si>
    <t xml:space="preserve">kg      </t>
  </si>
  <si>
    <t>Strmeň z oc.tr.17 tyčí kruhového prierezu k ukotveniu nerezového potrubia DN 50 - DN 100, k uchyteniu na konzolu, vrátane 2 ks nerezových skrutie</t>
  </si>
  <si>
    <t>Závezné a podperné konzoly pre uloženie nerezového potrubia DN 50 - DN 100 z nerezových oceľových tyčí (z ocele tr.17) L</t>
  </si>
  <si>
    <t xml:space="preserve">U-profil z nerezovej ocele U 100-300 (h=100 mm, L=300 mm) vrátane montáže                                               </t>
  </si>
  <si>
    <t xml:space="preserve">kus     </t>
  </si>
  <si>
    <t xml:space="preserve">U-profil z nerezovej ocele U 80-300 (h=80 mm, L=300 mm) vrátane montáže                                                </t>
  </si>
  <si>
    <t xml:space="preserve">U-profil z nerezovej ocele U 120-300 (h=120 mm, L=300 mm) vrátane montáže                                                              </t>
  </si>
  <si>
    <t xml:space="preserve">Prírubový spoj - nerezové skrutky, matice, podložky - pre spoj DN 65, PN 10                                             </t>
  </si>
  <si>
    <t xml:space="preserve">Prírubový spoj - nerezové skrutky, matice, podložky - pre spoj DN 80, PN 10                                             </t>
  </si>
  <si>
    <t xml:space="preserve">Prírubový spoj - nerezové skrutky, matice, podložky - pre spoj DN 100, PN 10                                            </t>
  </si>
  <si>
    <t xml:space="preserve">Montáž medziprŕubovýho nož.uzáveru DN 100 PN 10                                                                         </t>
  </si>
  <si>
    <t>Nožový nerezový medziprírubový uzáver na splaškovú odpadovú vodu DN 65, PN 10 s vodiacou tyčou cca 1,95 m  a teleskopickou ovládacou súpravou</t>
  </si>
  <si>
    <t>Nožový nerezový medziprírubový uzáver na splaškovú odpadovú vodu DN 65, PN 10 s vodiacou tyčou cca 1,50 m  a teleskopickou ovládacou súpravou</t>
  </si>
  <si>
    <t>Nožový nerezový medziprírubový uzáver na splaškovú odpadovú vodu DN 100, PN 10 s vodiacou tyčou cca 1,90 m a teleskopickou ovládacou súpravou</t>
  </si>
  <si>
    <t xml:space="preserve">Montáž univerzálnej spojky DN 100, PN 10                                                                                </t>
  </si>
  <si>
    <t xml:space="preserve">Oblúk 45st. z ocele tr. 17 (z nerezu) DN 80 PN 10                                                                       </t>
  </si>
  <si>
    <t>Potrubie z ocele tr. 17 (z nerezu) DN 50, PN 10, v rozsahu podľa PD pre realizáciu stavby, vrátane kompletnej montáže, výkonu tlakovej skúšky a presunu hmôt</t>
  </si>
  <si>
    <t xml:space="preserve">m       </t>
  </si>
  <si>
    <t>Potrubie z ocele tr. 17 (z nerezu) DN 65, PN 10, v rozsahu podľa PD pre realizáciu stavby, vrátane kompletnej montáže, výkonu tlakovej skúšky a presunu hmôt</t>
  </si>
  <si>
    <t>Potrubie z ocele tr. 17 (z nerezu) DN 100, PN 10, v rozsahu podľa PD pre realizáciu stavby, vrátane kompletnej montáže, výkonu tlakovej skúšky a presunu hmôt</t>
  </si>
  <si>
    <t>Potrubie z ocele tr. 17 (z nerezu) DN 80, PN 10, v rozsahu podľa PD pre realizáciu stavby, vrátane kompletnej montáže, výkonu tlakovej skúšky a presunu hmôt</t>
  </si>
  <si>
    <t>Oblúk 45st z ocele tr.17 (z nerezu) DN 100 PN 10</t>
  </si>
  <si>
    <t xml:space="preserve">Šrúbenie s vonkajšími závitmi z ocele tr. 17 (z nerezu) DN 50, PN10,  aj s pripojením na nerezové potrubie              </t>
  </si>
  <si>
    <t xml:space="preserve">Oblúk 90st. z ocele tr. 17 (z nerezu) DN 100 PN 10                                                                      </t>
  </si>
  <si>
    <t xml:space="preserve">Oblúk 90st. z ocele tr. 17 (z nerezu) DN 50 PN 10                                                                       </t>
  </si>
  <si>
    <t xml:space="preserve">Koleno 90st. z ocele tr. 17 (z nerezu) DN 50, PN 10                                                                     </t>
  </si>
  <si>
    <t xml:space="preserve">Oblúk 90st. z ocele tr. 17 (z nerezu) DN 65 PN 10                                                                       </t>
  </si>
  <si>
    <t xml:space="preserve">Redukcia - prechod privarovaci DN 100/80, oceľ tr. 17 PN 10                                                             </t>
  </si>
  <si>
    <t xml:space="preserve">Redukcia - prechod privarovaci DN 100/65, oceľ tr. 17 PN 10                                                             </t>
  </si>
  <si>
    <t xml:space="preserve">Oblúk 90st. z ocele tr. 17 (z nerezu) DN 80 PN 10                                                                       </t>
  </si>
  <si>
    <t xml:space="preserve">Oblúk 45st. z ocele tr. 17 (z nerezu) DN 65                                                                             </t>
  </si>
  <si>
    <t xml:space="preserve">Ploché tesnenie pre prírubu  DN 65 PN 10                                                                                </t>
  </si>
  <si>
    <t xml:space="preserve">Ploché tesnenie pre prírubu  DN 80 PN 10                                                                                </t>
  </si>
  <si>
    <t xml:space="preserve">Ploché tesnenie pre prírubu  DN 100 PN 10                                                                               </t>
  </si>
  <si>
    <t xml:space="preserve">Príruba privarovacia plochá z ocele tr. 17 (z nerezu) DN 65, PN 10                                                      </t>
  </si>
  <si>
    <t xml:space="preserve">Príruba privarovacia plochá z ocele tr. 17 (z nerezu) DN 80 PN 10                                                       </t>
  </si>
  <si>
    <t xml:space="preserve">Príruba privarovacia plochá z ocele tr. 17 (z nerezu) DN 100 PN 10                                                      </t>
  </si>
  <si>
    <t xml:space="preserve">Prechodová vsuvka so závitom z ocele tr. 17 (z nerezu) DN 50/G 2" vonkajší, PN10, aj s pripojením na nerezové potrubie  </t>
  </si>
  <si>
    <t xml:space="preserve">Prechodová vsuvka so závitom z ocele tr. 17 (z nerezu) DN 65/G 2" vonkajší, PN10                                        </t>
  </si>
  <si>
    <t xml:space="preserve">Guľová závitová spätná klapka DN 50, PN 10                                                                              </t>
  </si>
  <si>
    <t xml:space="preserve">Guľová prírubová spätná klapka DN 80, PN 10                                                                             </t>
  </si>
  <si>
    <t>Univerzálna spojka pre spájanie potrubí s hladkým koncom z rôznych materiálov s max. osovou odchýlkou 8 stupňov , DN 100</t>
  </si>
  <si>
    <t>Univerzálna spojka pre spájanie potrubí s hladkým koncom z rôznych materiálov s max. osovou odchýlkou 8 stupňov , DN 80, PN 10</t>
  </si>
  <si>
    <t>Univerzálna spojka pre spájanie potrubí s hladkým koncom z rôznych materiálov s max. osovou odchýlkou 8 stupňov , DN 65, PN 10</t>
  </si>
  <si>
    <t xml:space="preserve">Gumový kompenzátor závitový DN 65, PN 10                                                                                </t>
  </si>
  <si>
    <t xml:space="preserve">Gumový kompenzátor prírubový DN 80, PN 10                                                                               </t>
  </si>
  <si>
    <t xml:space="preserve">Gumový kompenzátor prírubový DN 100, PN 10                                                                              </t>
  </si>
  <si>
    <t xml:space="preserve">Montáž kotevnej pätky pre žeriav                                                                                        </t>
  </si>
  <si>
    <t>Kotevná pätka pre otočný žeriav na demontáž a montáž čerpadiel o hmotnosti do 300 kg, vrátane chemického kotvenia, kotviacích šrúb a vlastného ukotvenia a presunu hmôt</t>
  </si>
  <si>
    <t xml:space="preserve">Montáž vyťahovac.hrablicového koša                                                                                      </t>
  </si>
  <si>
    <t>Ponorné kalové čerpadlo pre čerpanie splaškových odpadových vôd zabezpečujúcim prečerpanie všetkých nečistôt obsiahnutých vo vodách, vrátane monitorovacej jednotky a troch plavákových spínačov, s tepelnou ochranou motora, so sondou prieniku kvapaliny do motora, s lankom a reťazou na vyťahovanie čerpadla podľa PD</t>
  </si>
  <si>
    <t>Hrablicový kôš, vyťahovací, nerezový, vrátane kompletného príslušenstva (zvodiace tyče aj s ukotvením v dne a v stropnom otvore, zarážky pre osadenie hrablicového koša) podľa PD</t>
  </si>
  <si>
    <t xml:space="preserve">Montáž žeriava otočného                                                                                                 </t>
  </si>
  <si>
    <t>Otočný žeriav na vyťahovanie čerpadiel z šachty čerpacej stanice o hmotnosti do 300 kg, s vyložením 1700mm - 2000 mm - demontovateľný</t>
  </si>
  <si>
    <t>PS 02 - Elektrotechnické zariadenie a telemetria kanalizačných čerpacích staníc</t>
  </si>
  <si>
    <t xml:space="preserve">Odborná prehliadka a skúška elektrických zariadení                                                                      </t>
  </si>
  <si>
    <t xml:space="preserve">ks      </t>
  </si>
  <si>
    <t xml:space="preserve">Hmoždinka klasická 8 mm s nerezovou skrutkou (vrutom), nerez A4 (1.4401)                                                </t>
  </si>
  <si>
    <t xml:space="preserve">Pevná platová pancierová rúrka D=20mm                                                                                   </t>
  </si>
  <si>
    <t xml:space="preserve">CYKY 3x1,5    Kábel pre pevné uloženie, medený ČSN, STN                                                                 </t>
  </si>
  <si>
    <t xml:space="preserve">Vodič medený CY 16   žltozelený                                                                                         </t>
  </si>
  <si>
    <t xml:space="preserve">Vodič medený CY 4 žltozelený                                                                                            </t>
  </si>
  <si>
    <t>Rozvádzač R-ČS-M1, R-ČS-L1 - komplet dodávka rozvádzača s náplňou a parametrami a v zmysle dokumentácie, krytie min. IP5</t>
  </si>
  <si>
    <t xml:space="preserve">Anténa pre komunikáciu riadiaceho systému s centrálnym dispečingom, vonkajšia                                           </t>
  </si>
  <si>
    <t xml:space="preserve">Dverný spínač pre osadenie v šachte ČS, rozpínací kontakt, IP65                                                         </t>
  </si>
  <si>
    <t xml:space="preserve">Rúrka plastová ohybná pancierová D=16mm                                                                                 </t>
  </si>
  <si>
    <t xml:space="preserve">Príchytka kovová jednostranná jednoduchá  pre ohybné a pevné rúrky PVC                                                  </t>
  </si>
  <si>
    <t xml:space="preserve">HR-Svorka SJ 02                                                                                                         </t>
  </si>
  <si>
    <t xml:space="preserve">HR-Zemniaca tyč ZT PD 2 m                                                                                               </t>
  </si>
  <si>
    <t>Územňovací vodič  oceľový žiarovo zinkovaný  označenie  D 10</t>
  </si>
  <si>
    <t xml:space="preserve">Spínač plavákový s vlastným káblom 3x1,5 dĺžky 10m, prepínací kontakt 230V/15A, IP68                                    </t>
  </si>
  <si>
    <t xml:space="preserve">Uživateľské SW vybavenie s licenciou, vrátane naprogramovania systému                                                   </t>
  </si>
  <si>
    <t xml:space="preserve">Oživenie, funkčné a komplexné vyskúšanie riadiaceho systému                                                             </t>
  </si>
  <si>
    <t xml:space="preserve">Rúrka elektroinšt. pancierová ohybná plastová uložená pevne D=16 mm                                                     </t>
  </si>
  <si>
    <t xml:space="preserve">Rúrka ochranná plastová pevná, uložená pevne vnútorná do D 20,5 mm                                                      </t>
  </si>
  <si>
    <t xml:space="preserve">Ukončenie vodičov v rozvádzač. vrátane zapojenia a vodičovej koncovky do 2.5 mm2                                        </t>
  </si>
  <si>
    <t xml:space="preserve">Ukončenie vodičov v rozvádzač. vrátane zapojenia a vodičovej koncovky do 16 mm2                                         </t>
  </si>
  <si>
    <t xml:space="preserve">Ukončenie vodičov v rozvádzač. vrátane zapojenia a vodičovej koncovky do 25 mm2                                         </t>
  </si>
  <si>
    <t xml:space="preserve">Spínač koncový (dverový) vrátane zapojenia                                                                              </t>
  </si>
  <si>
    <t xml:space="preserve">Montáž vonkajšej rozvodnice do váhy 100 kg                                                                              </t>
  </si>
  <si>
    <t xml:space="preserve">Uzemňovacie vedenie v zemi FeZn                                                                                         </t>
  </si>
  <si>
    <t xml:space="preserve">Bleskozvodová svorka nad 2 skrutky (ST, SJ, SK, SZ, SR 01, 02)                                                          </t>
  </si>
  <si>
    <t xml:space="preserve">Tyčový uzemňovač zarazený do zeme a pripoj.vedenie do 2 m                                                               </t>
  </si>
  <si>
    <t xml:space="preserve">Ochranné pospájanie v práčovniach, kúpeľniach, pevne uložené Cu 4-16mm2                                                 </t>
  </si>
  <si>
    <t xml:space="preserve">Montáž motorického spotrebiča, elektromotora (s prenesením do vzdialenosti 5 m) do 3 kW                                 </t>
  </si>
  <si>
    <t xml:space="preserve">Montáž motorického spotrebiča, elektromotora (s prenesením do vzdialenosti 5 m) do 10 kW                                </t>
  </si>
  <si>
    <t xml:space="preserve">Montáž plavákového snímača                                                                                              </t>
  </si>
  <si>
    <t xml:space="preserve">Osadenie a zapojenie antény GSM                                                                                         </t>
  </si>
  <si>
    <t xml:space="preserve">Kábel medený uložený pevne CYKY 450/750 V 3x1,5                                                                         </t>
  </si>
  <si>
    <t xml:space="preserve">Osadenie polyamidovej príchytky do tehlového muriva HM 8                                                                </t>
  </si>
  <si>
    <t xml:space="preserve">Hĺbenie káblovej ryhy 35 cm širokej a 80 cm hlbokej, v zemine triedy 3                                                  </t>
  </si>
  <si>
    <t xml:space="preserve">Ručný zásyp nezap. káblovej ryhy bez zhutn. zeminy, 35 cm širokej, 80 cm hlbokej v zemine tr. 3                         </t>
  </si>
  <si>
    <t xml:space="preserve">Proviz. úprava terénu v zemine tr. 3, aby nerovnosti terénu neboli väčšie ako 2 cm od vodor.hladiny                     </t>
  </si>
  <si>
    <t xml:space="preserve">m2      </t>
  </si>
  <si>
    <t xml:space="preserve">Vybúranie otvoru 0,01-0,025m2, úpr. omietky, múr z betónu alebo z tvrdého kameňa hrúbky 15 cm                           </t>
  </si>
  <si>
    <t>SO 01 - Splašková kanalizácia Moravany</t>
  </si>
  <si>
    <t xml:space="preserve">m3      </t>
  </si>
  <si>
    <t xml:space="preserve">t       </t>
  </si>
  <si>
    <t>SO 03 - Čerpacie stanice Moravany</t>
  </si>
  <si>
    <t>SO 04 - Výtlačné potrubie Moravany</t>
  </si>
  <si>
    <t>SO 05 - NN prípojky k ČS</t>
  </si>
  <si>
    <t>Odberné elektrické zariadenie k ČS L1</t>
  </si>
  <si>
    <t xml:space="preserve">Drôt ťahaný nepatentovaný z neušlachtilých ocelí pozinkovaný mäkký ozn. STN 11 343 podľa EN S195T D 10.00mm             </t>
  </si>
  <si>
    <t xml:space="preserve">Fólia červená v m                                                                                                       </t>
  </si>
  <si>
    <t xml:space="preserve">Napínacie skrutky 16 x 140 mm  typ:  FSH 16130                                                                          </t>
  </si>
  <si>
    <t xml:space="preserve">Objímky kotevné OEG 348427 na stožiar, dĺžka  180 mm                                                                    </t>
  </si>
  <si>
    <t xml:space="preserve">Stožiar EPV 9/ 6                                                                                                        </t>
  </si>
  <si>
    <t xml:space="preserve">Kábel/vodič pre pevné uloženie - medený CYKY-J   5x 6                                                                   </t>
  </si>
  <si>
    <t xml:space="preserve">Kábel/vodič závesný a samonosný NN, VN s Al jadrom AYKYz-J 4x16                                                         </t>
  </si>
  <si>
    <t xml:space="preserve">Rúrka pancierová 6042 ZNM                                                                                               </t>
  </si>
  <si>
    <t xml:space="preserve">Koncovka EPKT 0015  4-35                                                                                                </t>
  </si>
  <si>
    <t xml:space="preserve">HR-Svorka SR 02                                                                                                         </t>
  </si>
  <si>
    <t xml:space="preserve">HR-Svorka SS                                                                                                            </t>
  </si>
  <si>
    <t xml:space="preserve">Páska uzemňovacia 30x4 mm                                                                                               </t>
  </si>
  <si>
    <t xml:space="preserve">Elektromerový rozvádzač RE 2.0 F403 W 25A P2                                                                            </t>
  </si>
  <si>
    <t xml:space="preserve">Štítok na označenie káblového vývodu                                                                                    </t>
  </si>
  <si>
    <t xml:space="preserve">Drvina vápencová zmes  0 - 4                                                                                            </t>
  </si>
  <si>
    <t xml:space="preserve">Rúrka elektroinšt. oceľová, závitová uložená voľne alebo pod omietkou typ 6042, 42 mm                                   </t>
  </si>
  <si>
    <t xml:space="preserve">Stožiar z predpätého betónu 9-15 m/3-45 kN jednoduchý - JB bez konzol a výzbroje                                        </t>
  </si>
  <si>
    <t>NN koncovky pre káble AYKY, CYKY, N(A)YC(W)Y, NA2X2Y, E-A2X2Y, CNKODY, ANKOY, ANKOPV a pod. s plastovou a papierovou izo</t>
  </si>
  <si>
    <t xml:space="preserve">Skriňa ER plastová TROJFÁZOVÝ, JEDNOTARIF, JEDEN ODBERATEĽ, prevedenie pre oblasť ZSE, SSE, VSE                         </t>
  </si>
  <si>
    <t xml:space="preserve">Uzemňovacie vedenie v zemi včít. svoriek, prepojenia, izolácie spojov FeZn do 120 mm2                                   </t>
  </si>
  <si>
    <t xml:space="preserve">Uzemňovacie vedenie v zemi včít. svoriek, prepojenia, izolácie spojov FeZn D 8 - 10 mm                                  </t>
  </si>
  <si>
    <t xml:space="preserve">Bezpečnostný bielo-oranžový závesných vodičov                                                                           </t>
  </si>
  <si>
    <t xml:space="preserve">Napínacia skrutka M 16, vrátane očnice                                                                                  </t>
  </si>
  <si>
    <t xml:space="preserve">Závesné káble Kábel AYKY vrátane rozvinutia, nahodenia, napnutia nosného lana a vyregulovania                           </t>
  </si>
  <si>
    <t xml:space="preserve">Označovací káblový štítok z PVC rozmer 4x8cm(15-22 znak.)                                                               </t>
  </si>
  <si>
    <t xml:space="preserve">Silový kábel medený 750 - 1000 V /mm2/ voľne uložený CYKY-CYKYm 750 V 5x4                                               </t>
  </si>
  <si>
    <t xml:space="preserve">Príplatok na zaťahovanie káblov, váha kábla do 4 kg                                                                     </t>
  </si>
  <si>
    <t xml:space="preserve">Výkop jamy pre stožiar, bet.základ, kotvu, príp. iné zar.,(vč.čerp.vody), ručný ,v zemine tr. 3 - 4                     </t>
  </si>
  <si>
    <t xml:space="preserve">Odvoz zeminy vrátane naloženia, rozhodenia a úpravy povrchu.                                                            </t>
  </si>
  <si>
    <t xml:space="preserve">Hĺbenie káblovej ryhy 35 cm širokej a 70 cm hlbokej, v zemine triedy 3                                                  </t>
  </si>
  <si>
    <t xml:space="preserve">Zriadenie, rekonšt. káblového lôžka z piesku bez zakrytia, v ryhe šír. do 65 cm, hrúbky vrstvy 10 cm                    </t>
  </si>
  <si>
    <t xml:space="preserve">Rozvinutie a uloženie výstražnej fólie z PVC do ryhy, šírka 33 cm                                                       </t>
  </si>
  <si>
    <t xml:space="preserve">Ručný zásyp nezap. káblovej ryhy bez zhutn. zeminy, 35 cm širokej, 70 cm hlbokej v zemine tr. 3                         </t>
  </si>
  <si>
    <t>Odberné elektrické zariadenie k ČS M1</t>
  </si>
  <si>
    <t xml:space="preserve">Rúrka hladká kruhová bežná bezšvová ozn. STN 11 353.0. vonkajší priemer D 102 mm, hrúbka steny 3,6mm                    </t>
  </si>
  <si>
    <t xml:space="preserve">Farba syntetická  suríková S 2005                                                                                       </t>
  </si>
  <si>
    <t xml:space="preserve">Riedidlo do olejovo-syntetickej farby S 6006                                                                            </t>
  </si>
  <si>
    <t xml:space="preserve">Kábel/vodič pre pevné uloženie - hliníkový AYKY-J 4x16                                                                  </t>
  </si>
  <si>
    <t xml:space="preserve">Kábel/vodič pre pevné uloženie - hliníkový AYKY-J 4x50                                                                  </t>
  </si>
  <si>
    <t xml:space="preserve">Koncovka EPKT 0031  25-70                                                                                               </t>
  </si>
  <si>
    <t xml:space="preserve">Elektromerový rozvádzač RE 2.0 F403 W 32A P2                                                                            </t>
  </si>
  <si>
    <t xml:space="preserve">Rúrka oceľová ochranná uložená voľne vrátane základného náteru D 100/2-4 mm                                             </t>
  </si>
  <si>
    <t xml:space="preserve">Silový kábel hliníkový 750-1000 V (v mm2) voľne uložený AYKY 750 V 4x16                                                 </t>
  </si>
  <si>
    <t xml:space="preserve">Hĺbenie káblovej ryhy 50 cm širokej a 120 cm hlbokej, v zemine triedy 3                                                 </t>
  </si>
  <si>
    <t xml:space="preserve">Ručný zásyp nezap. káblovej ryhy bez zhutn. zeminy, 50 cm širokej, 120 cm hlbokej v zemine tr. 3                        </t>
  </si>
  <si>
    <t>Odberné elektrické zariadenie k ČS M2</t>
  </si>
  <si>
    <t xml:space="preserve">Rúrka oceľová ochranná uložená voľne vrátane základného náteru 
D 100/2-4 mm                                             </t>
  </si>
  <si>
    <t>Odberné elektrické zariadenie k ČS M4</t>
  </si>
  <si>
    <t>Celkom:</t>
  </si>
  <si>
    <t>DPH:</t>
  </si>
  <si>
    <t>Celkom s DPH:</t>
  </si>
  <si>
    <t xml:space="preserve">Montáž prírubového spoja - pre spoj DN 65, PN 10                                                                                          </t>
  </si>
  <si>
    <t>Montáž prirubového spoja - pre spoj DN 80, PN 10</t>
  </si>
  <si>
    <t>Montáž prirubového spoja - pre spoj DN 100, PN 10</t>
  </si>
  <si>
    <t xml:space="preserve">Montáž medziprírubového nož.uzáveru DN 65 PN 10                                                                         </t>
  </si>
  <si>
    <t xml:space="preserve">Montáž medziprírubového nož.uzáveru DN 80 PN 10                                                                         </t>
  </si>
  <si>
    <t xml:space="preserve">Montáž guľovej spätnej klapky DN 50, PN 10                                                                                </t>
  </si>
  <si>
    <t xml:space="preserve">Montáž guľovej spätnej klapky DN 80, PN 10                                                                                </t>
  </si>
  <si>
    <t xml:space="preserve">Montáž príruby privar. Plochej tr. 17 DN 65, PN 10                                                                                </t>
  </si>
  <si>
    <t xml:space="preserve">Montáž príruby privar.plochej tr. 17 DN 80, PN 10                                                                                </t>
  </si>
  <si>
    <t xml:space="preserve">Montáž príruby privar.plochej tr17 DN 100, PN 10                                                                                </t>
  </si>
  <si>
    <t xml:space="preserve">Montáž tesnenia na prírubu DN 65, PN 10                                                                                </t>
  </si>
  <si>
    <t xml:space="preserve">Montáž tesnenia na prírubu DN 80, PN 10                                                                                </t>
  </si>
  <si>
    <t xml:space="preserve">Montáž tesnenia na prírubu DN 100, PN 10                                                                                </t>
  </si>
  <si>
    <t xml:space="preserve">Montáž oblúk 45st.z ocele DN 65                                             </t>
  </si>
  <si>
    <t xml:space="preserve">Montáž oblúk 45st.z ocele DN 80                                          </t>
  </si>
  <si>
    <t xml:space="preserve">Montáž oblúk 45st.z ocele DN 100                                  </t>
  </si>
  <si>
    <t xml:space="preserve">Montáž oblúk 90st. Z ocele DN 50                                                                           </t>
  </si>
  <si>
    <t xml:space="preserve">Montáž oblúk 90st. Z ocele DN 65                                                              </t>
  </si>
  <si>
    <t xml:space="preserve">Montáž oblúk 90st. Z ocele DN 80                                                          </t>
  </si>
  <si>
    <t xml:space="preserve">Montáž oblúk 90st. Z ocele DN 100                                                       </t>
  </si>
  <si>
    <t>Montáž kolena 90st z ocele DN 50, PN 10</t>
  </si>
  <si>
    <t>Montáž kompenzátora gum., závytový DN 65, PN 10</t>
  </si>
  <si>
    <t>Montáž kompenzátora gum., závytový DN 80, PN 10</t>
  </si>
  <si>
    <t>Montáž kompenzátora gum., závytový DN 100, PN 10</t>
  </si>
  <si>
    <t xml:space="preserve">Montáž redukcie z ocele tr 17 DN 100/65 z PN                                                                             </t>
  </si>
  <si>
    <t xml:space="preserve">Montáž redukcie z ocele tr 17 DN 100/80 z PN                                                                             </t>
  </si>
  <si>
    <t xml:space="preserve">Montáž prechod.vsuvky DN 50/G 2, PN 10                                     </t>
  </si>
  <si>
    <t>Montáž šrúbenia s vonkajšími závitmi DN 50, PN 10</t>
  </si>
  <si>
    <t xml:space="preserve">Montáž prechod.vsuvky DN 65/G 2, PN 10                                                                                </t>
  </si>
  <si>
    <t xml:space="preserve">Montáž univerzálnej spojky DN 65, PN 10                                                                                </t>
  </si>
  <si>
    <t xml:space="preserve">Montáž univerzálnej spojky DN 85, PN 10                                                                                </t>
  </si>
  <si>
    <t xml:space="preserve">Montáž ponor.kalového čerpadla                                                                   </t>
  </si>
  <si>
    <t xml:space="preserve">Rozvádzač R-ČS-M2 a M4 - komplet dodávka rozvádzača s náplňou a parametrami a v zmysle dokumentácie, krytie min. IP54, </t>
  </si>
  <si>
    <t>ks</t>
  </si>
  <si>
    <t>m2</t>
  </si>
  <si>
    <t>m</t>
  </si>
  <si>
    <t>Dočasné zaistenie podzemného potrubia DN do 200</t>
  </si>
  <si>
    <t>m3</t>
  </si>
  <si>
    <t>Rúra oceľová pozdĺžne alebo špirálovite zváraná d 530 mm, hr. steny 10 mm, ozn. 11 373.0 (EN S235JRG1)</t>
  </si>
  <si>
    <t>Odstránenie paženia rýh pre podzemné vedenie, príložné hĺbky do 4 m</t>
  </si>
  <si>
    <t>Odstránenie paženia stien príložné hĺbky do 8 m</t>
  </si>
  <si>
    <t>Odstránenie rozopretia stien paženia príložného hĺbky do 8 m</t>
  </si>
  <si>
    <t>Zásyp sypaninou so zhutnením jám, šachiet, rýh, zárezov alebo okolo objektov nad 1000 do 10000 m3</t>
  </si>
  <si>
    <t>Obsyp potrubia sypaninou z vhodných hornín 1 až 4 bez prehodenia sypaniny</t>
  </si>
  <si>
    <t>t</t>
  </si>
  <si>
    <t>Trativody z flexodrenážnych rúr DN 100 s obsypom štrkom</t>
  </si>
  <si>
    <t>Debnenie stien základových pásov, zhotovenie-dielce</t>
  </si>
  <si>
    <t>Lôžko pod potrubie, stoky a drobné objekty, v otvorenom výkope z piesku a štrkopiesku do 63 mm</t>
  </si>
  <si>
    <t>Postrek asfaltový spojovací bez posypu kamenivom z asfaltu cestného v množstve 0,50 kg/m2</t>
  </si>
  <si>
    <t>Obetónovanie potrubia alebo muriva stôk betónom  prostým tr. C 16/20 v otvorenom výkope</t>
  </si>
  <si>
    <t>Debnenie pre obetónovanie potrubia v otvorenom výkope</t>
  </si>
  <si>
    <t>Osadenie priekopového žľabu z betónových dosiek akejkoľvek veľkosti</t>
  </si>
  <si>
    <t>Odbočka 45°, DN 315/160 hladká pre gravitačnú kanalizáciu,</t>
  </si>
  <si>
    <t>Plastový poklop 425</t>
  </si>
  <si>
    <t>Odstránenie krytu asfaltového v ploche do 200 m2, hr. nad 50 do 100 mm,  -0,18100t</t>
  </si>
  <si>
    <t>Čerpanie vody na dopravnú výšku do 10 m s priemerným prítokom litrov za minútu nad 100 do 500 l</t>
  </si>
  <si>
    <t>hod</t>
  </si>
  <si>
    <t>Pohotovosť záložnej čerpacej súpravy pre výšku do 10 m, s prítokom litrov za minútu nad 100 do 500 l</t>
  </si>
  <si>
    <t>deň</t>
  </si>
  <si>
    <t>Výkop zapaženej jamy v hornine 1-2, nad 100 do 1000 m3</t>
  </si>
  <si>
    <t>Výkop zapaženej jamy v hornine 3, nad 100 do 1000 m3</t>
  </si>
  <si>
    <t>Trativody z flexodrenážnych rúr DN 65 s obsypom štrkom</t>
  </si>
  <si>
    <t>Osadenie plášťa vodárenskej studne z betónových skruží celokruhových DN 800</t>
  </si>
  <si>
    <t>Betón základových dosiek, železový (bez výstuže), tr. C 20/25</t>
  </si>
  <si>
    <t>Debnenie stien základových dosiek, odstránenie-dielce</t>
  </si>
  <si>
    <t>Debnenie v otvorenom výkope dosiek, sedlových lôžok a blokov pod potrubie,stoky a drobné objekty</t>
  </si>
  <si>
    <t>Osadenie poklopu liatinového posúvačového vrátane presunu</t>
  </si>
  <si>
    <t>Poklop plastový posúvačový voda</t>
  </si>
  <si>
    <t>Skúšky vodotesnosti betónovej nádrže akéhokoľvek druhu a tvaru, s obsahom do 1000 m3</t>
  </si>
  <si>
    <t>Voda pitná pre priemysel a služby</t>
  </si>
  <si>
    <t>Odstránenie ornice s premiestn. na hromady, so zložením na vzdialenosť do 100 m a do 10000 m3</t>
  </si>
  <si>
    <t>Príplatok k cenám za sťaženie výkopu v blízkosti podzemného vedenia alebo výbušbnín - pre všetky triedy</t>
  </si>
  <si>
    <t>Rúra oceľová bezšvová hladká kruhová d 219 mm, hr. steny 6,3 mm, ozn.11 353.0</t>
  </si>
  <si>
    <t>Lemový nákružok E PE 100 SDR 11 D 110 mm,</t>
  </si>
  <si>
    <t>Príruba točivá DN 100, PN16, D 110 mm</t>
  </si>
  <si>
    <t>Montáž oceľových chráničiek D 219x10 vrátane presunu</t>
  </si>
  <si>
    <t>km</t>
  </si>
  <si>
    <t>Vytýčenie trasy vodovodu, kanalizácie v rovine</t>
  </si>
  <si>
    <t>Čerpanie vody do 10 m do 500 l/min</t>
  </si>
  <si>
    <t>Dočasné zaistenie káblov do 3 káblov</t>
  </si>
  <si>
    <t>Hĺbenie rýh /Výkop rýhy šírky do 2 m v hornine tr.2 vrátane príplatku za lepivosť  (vrátane príplatkov,sťaž. výkop v blízosti podz. vedení)</t>
  </si>
  <si>
    <t>Hĺbenie rýh /Výkop rýhy šírky do 2 m v hornine tr.3 vrátane príplatku za lepivosť (vrátane príplatkov,sťaž. výkop v blízosti podz. vedení)</t>
  </si>
  <si>
    <t>Zhotovenie paženie a rozopretie stien rýh pre podzemné vedenie, príložné do 4 m</t>
  </si>
  <si>
    <t>Zásyp sypaninou so zhutnením jám, šachiet, rýh, zárezov alebo okolo objektov nad 100 do 10000 m3</t>
  </si>
  <si>
    <t>Skúška tesnosti kanalizácie D 300 vodou</t>
  </si>
  <si>
    <t>Vstupná šachta PP DN1000/315 - šachtové dno, predĺženie so zabudovanými stupačkami, vertikálne rebrovaný klenbový kónus, tesnenie, kĺbové hrdlo, priemernej hĺbky 2,95 m vrátane presunu</t>
  </si>
  <si>
    <t>Vstupná spádisková šachta PP DN1000/315 - šachtové dno, predĺženie so zabudovanými stupačkami, vertikálne rebrovaný klenbový kónus, tesnenie, kĺbové hrdlo, priemernej hĺbky 2,95 m vrátane presunu</t>
  </si>
  <si>
    <t>Osadenie poklopov z tvárnej liatiny s rámom vrátane presunu</t>
  </si>
  <si>
    <t>Poklop vstupný šachtový z tvárnej liatiny D 625, 250 kN s presunom</t>
  </si>
  <si>
    <t>Poklop vstupný šachtový z tvárnej liatiny D 625, 400 kN s presunom</t>
  </si>
  <si>
    <t>Osadenie a montáž plastovej revíznej kanalizačnej šachty 1000 PP, priemernej výškyx 2,95 m, vrátane roznášacieho prsteňa, vrátane presunu</t>
  </si>
  <si>
    <t>Dopravné značenie, vrátane všetkých súvisicích činnosti a nákladov</t>
  </si>
  <si>
    <t>Rúra betónová DN 400-600, vrátane presunu</t>
  </si>
  <si>
    <t>Zhotovenie priepustu z rúr betónových DN 400-600, vrátane zhotovenia čela priepustu z betónu prostého a všetkých súvisiacích činnosti a nákladov</t>
  </si>
  <si>
    <t xml:space="preserve">Prekládka vzdučného telekomunikačného vedenia - drevených stlpov a telekomunik. vedenia  aj s vedením, vrátane všetkých súvisiacích činnosti a nákladov </t>
  </si>
  <si>
    <t>SO 02 - Kanalizačné odbočky Moravany</t>
  </si>
  <si>
    <t>Výkop nezapaženej jamy v hornine tr. 1-3 vrátane príplatku za lepivosť</t>
  </si>
  <si>
    <t>Hĺbenie rýh / Výkop ryhy šírky do 2000 mm hornine tr. 2 nad 1000 do 10000 m3</t>
  </si>
  <si>
    <t>Hĺbenie rýh / Výkop ryhy šírky do 2000mm v hornine tr. 3 nad 1000 do 10000m3</t>
  </si>
  <si>
    <t>Potrubie DN 150 (D160 mm), kanalizačný systém HDPE, vrátane presunu</t>
  </si>
  <si>
    <t>Obsyp potrubia sypaninou z vhodných hornín 1 až 4 bez prehodenia sypaniny, vrátane presunu a všetkých súvisiacich príplatkov a nákladov</t>
  </si>
  <si>
    <t>Montáž tvarovky z kanalizačného potrubia z PP DN 300 - PP kolena DN 160 vrátane presunu</t>
  </si>
  <si>
    <t>Koleno  PP, DN 150 x 45° hladké pre gravitačnú kanalizáciu,</t>
  </si>
  <si>
    <t>Zatka z PP DN 150</t>
  </si>
  <si>
    <t xml:space="preserve">Montáž tvarovej odbočky na kanalizáciu DN 300 z PP </t>
  </si>
  <si>
    <t>Skúška tesnosti kanalizácie DN 150</t>
  </si>
  <si>
    <t xml:space="preserve">Šachta PP DN 400 - Šachtové dno  prietočné 160 x 0° + vlnovcové predlženie cca 3000 mm + gumové tesneia, vrátane presunu a všetkých súvisiacích nákaldov    </t>
  </si>
  <si>
    <t>Osadenie a montáž revíznej šachty z PVC, DN 400/160 (DN šachty/DN potr. ved.), tlak 12,5 t, hl. 1600 do 2000mm vrátane osadenia poklopu aj s rámom,  presunu hmôt a všetkých súvisiacích nákaldov</t>
  </si>
  <si>
    <t>Hĺbenie rýh v  horninách tr. 1 a 2 súdržných - ručným náradím mvrátane príplatku za lepivosť</t>
  </si>
  <si>
    <t>Hĺbenie rýh v  hornine tr.3 súdržných - ručným náradím vrátane príplatku za lepivosť</t>
  </si>
  <si>
    <t>Zhotovenie paženie stien bez rozopretia alebo vzopretia, príložné hĺbky do 8 m</t>
  </si>
  <si>
    <t>Zhotovenie vzopretia stien pri pažení hĺbky do 8 m</t>
  </si>
  <si>
    <t>Nakladanie výkopku v hornine tr.1-4</t>
  </si>
  <si>
    <t xml:space="preserve">Uloženie sypaniny na skládky, vratane presunu hmôm a všetkých súvisiacích činnosti, nákladov a poplatkov  </t>
  </si>
  <si>
    <t>Vodorovné premiestnenie výkopku po spevnenej ceste z horniny tr.1-4, nad 100 do 1000 m3 na vzdialenosť do 3000 m, vrátane presunu a vštkých súvisiacích nákladov</t>
  </si>
  <si>
    <t xml:space="preserve">Zásyp sypaninou so zhutnením jám, šachiet, rýh, zárezov alebo okolo objektov </t>
  </si>
  <si>
    <t>Štrkodrva frakcia 0-63 mm</t>
  </si>
  <si>
    <t>Skruž studňová kruhová DN 800, dĺžka 600, hr. steny 80 mm</t>
  </si>
  <si>
    <t>Vankúš pod základové konštrukcie so zhutnením z  kameniva hrubého drveného fr.16-32 mm</t>
  </si>
  <si>
    <t>Výstuž základových dosiek zo zvár. sietí KARI, priemer drôtu 8/8 mm, veľkosť oka 150x150 mm, vrátane  presunu hmôt</t>
  </si>
  <si>
    <t>Debnenie stien základových dosiek, zhotovenie-dielce s presunom hmôt</t>
  </si>
  <si>
    <t>Betón asfaltový betón vrstva obrusná AC 11 O v pruhu š. nad 3 m z nemodifik. asfaltu tr. II, po zhutnení hr. 50 mm - 90 mm</t>
  </si>
  <si>
    <t>Osadenie orientačného smerového stĺpika dl. 2,5 m vrátane zhorovenia betónovej pätky, dodávkz stlpíka a všetkých súvisiacích nákladov</t>
  </si>
  <si>
    <t>Dlažba šachiet kruhových z betónu C 16/20 s presunom hmôt</t>
  </si>
  <si>
    <t>Čerpanie vody do 10 do 500l/min</t>
  </si>
  <si>
    <t>Dočasné zaistenie podzemného potrubia do DN 400 mm</t>
  </si>
  <si>
    <t>Dočasné zaistenie káblov do 30 káblov</t>
  </si>
  <si>
    <t xml:space="preserve">Výkop zapaženej jamy v hornine tr. 1-3 </t>
  </si>
  <si>
    <t>Hĺbenie rýh šírky nad 600  do 1300 mm v  horninách tr. 1 a 2 súdržných - ručným náradím, vrátane všetkých príplatkov</t>
  </si>
  <si>
    <t xml:space="preserve">Hĺbenie/Výkop ryhy šírky do 2000mm horn. tr. 3 </t>
  </si>
  <si>
    <t xml:space="preserve">Hĺbenie/Výkop ryhy šírky do 2000mm hornine tr. 1-2 </t>
  </si>
  <si>
    <t>Výkop studne spúšťanej do 4 m2 v hornine tr. 1-4 do 10 m</t>
  </si>
  <si>
    <t xml:space="preserve">Vyčistenie nádrží, čistiarni, žľabov a kanálov </t>
  </si>
  <si>
    <t>Pretlačanie rúry / Riadené horizont. vŕtanie v hornine tr.1-4 pre pretláč. PE rúr, hĺbky do 6m, vonk. priem.cez 125 do 160mm aj s presunom hmôt, vrátane všetkých súvisiacích činnosti a nákladov</t>
  </si>
  <si>
    <t>Nasýpy z hornín súdržných yhutnených na 100 % - zemné hrádze prívodných a odpadných melioračných kanálov, z horniny 1-4</t>
  </si>
  <si>
    <t>Uloženie sypaniny na skládky nad 100 do 10000 m3 aj s presunom hmôt, , vrátane všetkých súvisiacích činností , nákladov a poplatkov</t>
  </si>
  <si>
    <t xml:space="preserve">Zásyp sypaninou so zhutnením jám, šachiet, rýh, zárezov alebo okolo objektov nad 100 do 10000 m3 aj s presunom hmôt,  vrátane všetkých súvisiacích činností a nákladov </t>
  </si>
  <si>
    <t>Obsyp potrubia sypaninou z vhodných hornín 1 až 4 - príplatok za prehodenie sypaniny</t>
  </si>
  <si>
    <t>Rozprestretie ornice v rovine, plocha nad 500 m2, hr. do 300 mm aj vrátane úprvy pláne a všetkých súvisiacích činností a nákladov</t>
  </si>
  <si>
    <t>Mostné opory zo ŽB tr. B25-B30 hr.nad 45 cm cem. portl. aj s presunom hmôt</t>
  </si>
  <si>
    <t>Debnenie mostových opor výšky do 20 m, zhotovenie-dielce</t>
  </si>
  <si>
    <t>Debnenie mostových opor výšky do 20 m, odstránenie-dielce</t>
  </si>
  <si>
    <t>Podkladné dosky, bloky, sedlá z betónu v otvorenom výkope tr. C 8/10 aj s presunom hmôt</t>
  </si>
  <si>
    <t>Vyhľadávací signalizačný vodič na potrubí PVC DN do 150 mm,s ukončením vrátane osadenia  aj presunu hmôt</t>
  </si>
  <si>
    <t>Montáž vývodu signalizačného vodiča</t>
  </si>
  <si>
    <t>Uloženie PE fólie na obsyp</t>
  </si>
  <si>
    <t>Stĺpik oriientačný plastový</t>
  </si>
  <si>
    <t>Montáž kanalizačného trojvrstvého potrubia z PE zváraného natupo D 110x10,0 mm vrátane presunu</t>
  </si>
  <si>
    <t>Betónový blok vrátane osadenia podľa PD vrátane presunu hmôt a všetkých súvisiacích nákladov</t>
  </si>
  <si>
    <t>Odvzdušňovací / zavzdušňovací ventil DN 50/PN6 pre kanalizáciu</t>
  </si>
  <si>
    <t>Posúvač DN 50 s plat. uzáv. a voľ. prírub. pre odpadovú vodu vrátane montáže a presunu hmôt</t>
  </si>
  <si>
    <t>Osadenie a zhotovenie šachty DN 1000 z betónových dielcov s obložením dna betónom tr. C 25/30, vrátane presunu hmôt</t>
  </si>
  <si>
    <t>Osadenie poklopu železobetónového vrátane rámu vrátane presunu hmôt</t>
  </si>
  <si>
    <t>Poklop vstupný šachtový betónový, DN 600 mm, hrúbka 80 mm</t>
  </si>
  <si>
    <t>Osadenie bet.dielca, priekopového žľabu z betónových dosiek akejkoľvek veľkosti</t>
  </si>
  <si>
    <t>Rezanie existujúceho asfaltového krytu alebo popdkladu hĺbky nad 100 mm do 150 mm</t>
  </si>
  <si>
    <t>Dopravné značenie vrátane všetkých súvisiacích nákladov</t>
  </si>
  <si>
    <t>Nakladanie na dopravné prostriedky pre dopravu sutiny</t>
  </si>
  <si>
    <t>Vodorovná doprava sutiny so zložením a hrubým urovnaním na vzdialenosť vrátane presunu hmôt a všetkých súvisiacích nákladov a poplatkov</t>
  </si>
  <si>
    <t>Výkop šachty nezapaženej, hopnina tr.3 vrátan epríplatku za lepivosť</t>
  </si>
  <si>
    <t>Murivo stôk spod. časti z prostého betónu vodostavebného  V4, hr.do 300 mm tr. B 25</t>
  </si>
  <si>
    <t xml:space="preserve">Odstránenie krytu v ploche nad 200 m2 z kameniva hrubého drveného, hr. 100 do 200 mm, -0,23500t                         </t>
  </si>
  <si>
    <t xml:space="preserve">Odstránenie krytu v ploche nad 200 m2 z kameniva hrubého drveného, hr. 400 do 500 mm, -0,72000t                         </t>
  </si>
  <si>
    <t xml:space="preserve">Odstránenie krytu  ploche nad 200 m2 z betonu prosteho, hr. 150 do 300 mm, -0,50000t                                   </t>
  </si>
  <si>
    <t xml:space="preserve">Odstránenie podkladu v plochce nad 200 m2 asfaltového, hr.vrstvy do 50 mm, -0,09800t                                    </t>
  </si>
  <si>
    <t>Obsyp potrubia príplatok za prehodenie sypaniny</t>
  </si>
  <si>
    <t>Štrkopiesok 8-16 s presunom</t>
  </si>
  <si>
    <t>Štrkopiesok 13-32 s presunom</t>
  </si>
  <si>
    <t>Lôžko pod dlažbu zo štropiesku (z lomového kameňa) bez preštrkovania z terénu, hmotnosti jednotlivých kameňov do 200 kg</t>
  </si>
  <si>
    <t>Podkaldové dosky z betónu, prostý tr. C 16/20</t>
  </si>
  <si>
    <t xml:space="preserve">Podklad z kameniva hrub. drveného 32-63 mm hr. 20 cm s presunom                                                         </t>
  </si>
  <si>
    <t xml:space="preserve">Vysprav. podkl. po prekop.  kamenivom hr. drveným hr. 17 cm                                                             </t>
  </si>
  <si>
    <t xml:space="preserve">Vysprav. podkl. po prekop.  kamenivom hr. drveným hr. 20 cm s presunom                                                  </t>
  </si>
  <si>
    <t xml:space="preserve">Vyspravenie podkladu po prekopoch kamenivom obalovaným asfaltom                                                         </t>
  </si>
  <si>
    <t>Rezanie existujúceho asfaltového krytu alebo podkladu hĺbky nad 50 do 150 mm</t>
  </si>
  <si>
    <t>Rezanie existujúceho asfaltového krytu alebo podkladu hĺbky nad 150 do 200 mm</t>
  </si>
  <si>
    <t xml:space="preserve">Odstránenie podkladu asfaltového  v ploche nad 200 m2, hr.nad 50 do 100 mm, -0,18100t vrátane príplatku k cenám výkopku </t>
  </si>
  <si>
    <t xml:space="preserve">Odstránenie podkladuv ploche nad 200 m2 asfaltového, hr. Vrstvy do 50 mm, 0,09800t                                     </t>
  </si>
  <si>
    <t xml:space="preserve">Výkop šachty nezapaženej, hornina 3 nad 100 m3 vr. príplatku za lepivosť                                                </t>
  </si>
  <si>
    <t xml:space="preserve">Obsyp potrubia príplatok za prehodenie sypaniny                                                                         </t>
  </si>
  <si>
    <t xml:space="preserve">Štrkopiesok 16 - 32 s presunom                                                                                          </t>
  </si>
  <si>
    <t xml:space="preserve">Postrek živ. infiltračný s posypom kam. z asfaltu 1 kg/m2 s presunom                                                    </t>
  </si>
  <si>
    <t xml:space="preserve">Postrek živičný spojovací z cestného asfaltu do 0,5 - 0,7 kg/m2 s presunom                                              </t>
  </si>
  <si>
    <t xml:space="preserve">Beton asfaltový po zhutnení tr.2 AC 11 hr. 50 cm                                                                        </t>
  </si>
  <si>
    <t>Potrubie  z PE alebo PP, SN 10, DN 150 - hladká pre gravitačnú kanalizáciu,</t>
  </si>
  <si>
    <t>Montáž kanalizačného z PE alebo PP potrubia hladkého plnostenného SN 10 DN 150 vrátane presunu</t>
  </si>
  <si>
    <t xml:space="preserve">Rezanie existujúceho asfaltového krytu alebo podkladu hĺbky nad 100 do 150 mm                                           </t>
  </si>
  <si>
    <t xml:space="preserve">Odstránenie podkladu v ploche nad 200 m2 asfaltového, hr. Vrstvy do 50 mm, 0,09800t                                     </t>
  </si>
  <si>
    <t xml:space="preserve">Uloženie sypaniny na skládku                                                                                            </t>
  </si>
  <si>
    <t>Vodorovné premiestnenie výkopku po spevnenej ceste z horniny tr.1-4, do 20 m, vrátane presunu a vštkých súvisiacích nákladov</t>
  </si>
  <si>
    <t xml:space="preserve">Montáž prefabrik. kanálov zo železobet. tvaru dosiek, krycie dosky do 2 t s presunom                                    </t>
  </si>
  <si>
    <t xml:space="preserve">Montáž prefabrik. kanálov zo železobet. tvaru U hmot.s presunom                                                         </t>
  </si>
  <si>
    <t xml:space="preserve">Nadrž ŽB kruhová - komplet  - DN 2000 - 2500 podľa PD, vrátane ŽB stropnej dosky hr.220 mm s plastovými poklopmi, s persunom hmôt </t>
  </si>
  <si>
    <t xml:space="preserve">Odstránenie krytu v ploche nad 200 m2 z betonu prosteho, hr. 150 do 300 mm, -0,50000t                                   </t>
  </si>
  <si>
    <t>Prevedenie/odvedenie vody potrubím pri priemere potrubia DN nad 300 do 600</t>
  </si>
  <si>
    <t xml:space="preserve">Vodorovné premiestnenie ornice do 20m                                                                                   </t>
  </si>
  <si>
    <t xml:space="preserve">Štrkopiesok 8 - 16 s presunom                                                                                           </t>
  </si>
  <si>
    <t xml:space="preserve">Lôžko pod dlažbu zo štrkopiesku hr. do 10 cm s presunom                                                                 </t>
  </si>
  <si>
    <t>Betón asfaltový vrstva obrusná AC 11 O v pruhu š. nad 3 m z nemodifik. asfaltu tr. II, po zhutnení hr. 50 mm</t>
  </si>
  <si>
    <t>Betón asfaltový vrstva ložná AC 22 L v pruhu š. nad 3 m z nemodifik. asfaltu tr. II, po zhutnení hr. 90 mm</t>
  </si>
  <si>
    <t>Potrubie trojvrstvé na tlakovú kanalizáciu PE SDR11, 110x10,0x12 m</t>
  </si>
  <si>
    <t>Montáž  ventilu odvzušňovacieho prírubového DN 50 vrátane presunu</t>
  </si>
  <si>
    <t xml:space="preserve">Zhotovenie priepustu z rúr betónových alebo železobetónových DN 40 cm s presunom                                        </t>
  </si>
  <si>
    <t xml:space="preserve">Bet.rura   400/1000 s presunom                                                                                          </t>
  </si>
  <si>
    <t xml:space="preserve">Zriadenie - dodávka a osadenie - preplachovacej šachty DN 800 podľa PD, v skaldbe: bet. zakrytová doska dvojdielna, šachtová skruž rovná DN 800, H=1000 mm, vratane presunu hmôt a všetkých súvisiacích činností a nákladov </t>
  </si>
  <si>
    <t>Tlaková skúška vodou potrubia DN 100 (d 110) vrátane predchádzajúcej skúšky tesnosti</t>
  </si>
  <si>
    <t>Vstupná vzdušniková kanalizačná šachta DN 1000 podľa PD,  vrátane presunu hmôt a všetkých súvisiacích nákladov</t>
  </si>
  <si>
    <t>Obetónovanie potrubia betónom  prostým tr. C 16/20 v otvorenom výkope, vrátane debnenia a zasypu ryhy lomovým kameňom a spätnej úpravy podľa PD</t>
  </si>
  <si>
    <t>Potrubie kanalizačné PP hladké, SN 10, DN 315x12,1 pre gravitačnú kanalizáciu,vrátane presunu</t>
  </si>
  <si>
    <t>Montáž kanalizačného PP potrubia hladkého plnostenného SN 10 DN 300,vrátane presunu a realizácie trativodu</t>
  </si>
  <si>
    <t>Výkop nezapaženej/zapaženej jamy v hornine 3, do 100 m3 vrátane príplatku za lepivosť</t>
  </si>
  <si>
    <t>Spevnenie krajníc alebo komunik. kamenivom ťaž. alebo štrkopieskom hr. 10 cm</t>
  </si>
  <si>
    <t xml:space="preserve">Postrek živ. infiltračný s posypom kam. z asfaltu 1 kg/m2 s presunom                                            </t>
  </si>
  <si>
    <t>Snímač hladiny kalu radarový, kontinuálne meranie hladiny vody v ČS, napájanie 24VDC, výstup 4-20mA, IP54, vrátane vodiča a signalizačného kábla, montáže a zapojenia</t>
  </si>
  <si>
    <t xml:space="preserve">Riadiaci automat pre ovládanie ČS, snímanie veličín, a komunikáciu s centrálnym dispečingom v zmysle dokumentácie a Telemetrický systém kompatibilný so systémom prevádzkovateľa, vrátane doporgramovania existujúceho telemetrického systému, pre jednu čerpaciu stanicu, vrátane montáže, presunu hmôt </t>
  </si>
  <si>
    <t>337a</t>
  </si>
  <si>
    <t>337b</t>
  </si>
  <si>
    <t>Nožový nerezový medziprírubový uzáver na splaškovú odpadovú vodu DN 80, PN 10 s vodiacou tyčou cca 1,95 m a teleskopickou ovládacou súpravou</t>
  </si>
  <si>
    <t>Prevedenie (odvedenie) vody potrubím pri priemere potrubia DN nad 300 do 600</t>
  </si>
  <si>
    <t>Pretláčanie rúry v hornina tr. 1-4 v hĺbky od 6 m dĺžky do 35 m vonkajšieho priemeru nad 500 do 800 mm, vrátane tesniacích manžét, zhotovenia a odstránenia podpernej konštrukcie zo ŽB panelov, presunu hmôt  a všetkých súvisiacích činnopstí a nákladov</t>
  </si>
  <si>
    <t>Tvárnica priekopová a melioračná, doska obkladová betónová TBM 2-50, rozmer 500x500x100 mm</t>
  </si>
  <si>
    <t>Montáž chráničky vrátane nasunutie potrubnej sekcie do oceľovej chráničky DN 500, vrátane oceľových klzných objímok RACI montovaných na potrubie a všetkých súvisiacích činností a nákladov</t>
  </si>
  <si>
    <t>Zhotovenie paženia a rozopretie stien rýh pre podzemné vedenie, príložné do 4 m</t>
  </si>
  <si>
    <t>Odstránenie podkladu v ploche do 200 m2 z betónu prostého, hr. vrstvy 150 do 300 mm,  -0,50000t</t>
  </si>
  <si>
    <t xml:space="preserve">Odstránenie podkladu asfaltového v ploche nad 200m2, hr.nad 50do 150 mm, -0,18100t vrátane príplatku                    </t>
  </si>
  <si>
    <t>Pretláčanie rúry v hornina tr. 1-4 v hĺbky od 6 m dĺžky do 35 m vonkajšieho priemeru do 200 mm, vrátane oceľových klzných objímok montovaných na potrubie, vrátane nasunutia potrubia a všetkých súvisiacích činností a nákladov</t>
  </si>
  <si>
    <t>Vodorovné premiestnenie výkopku z horniny tr.1-4 aj s presunom hmôt, vrátane všetkých súvisiacích činností , nákladov a poplatkov</t>
  </si>
  <si>
    <t>Geodetické práce v rámci časti kanalizácia (vytýčenie stavby, porealizačné geodetické zameranie stavby, geometrické plány, dokumentácia k majetkoprávnemu vysporiadaniu)</t>
  </si>
  <si>
    <t>Informačná tabuľa</t>
  </si>
  <si>
    <t>Pamätná tabuľa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</si>
  <si>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</si>
  <si>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stavby v časti kanalizácia</t>
  </si>
  <si>
    <t>Kanalizačný prevádzkový poriadok</t>
  </si>
  <si>
    <t>Individuálne a komplexné skúšky technologických zariadení kanalizácie</t>
  </si>
  <si>
    <t>Zhotovenie kanalizačnej prípojky v otvorenom výkope z potrubia PP DN 150</t>
  </si>
  <si>
    <t xml:space="preserve">Odstránenie krytu v ploche nad 200 m2 z kameniva hrubého drveného, hr. 200 do 300 mm, -0,23500t                         </t>
  </si>
  <si>
    <t>Odstránenie podkladu asfaltového v ploche nad 200 m2, hr. vrstvy nad 50 do 150 mm</t>
  </si>
  <si>
    <t xml:space="preserve">Spätná úprava povrchu - násypy z hornín súdržných + rozprestretie ornice                                                                      </t>
  </si>
  <si>
    <t xml:space="preserve">Podklad zo štrkodrvy 0-63 mm hr. 25 cm s presunom                                                         </t>
  </si>
  <si>
    <t xml:space="preserve">Podklad zo štrkodrvy 0-32 mm hr. 25 cm s presunom                                                         </t>
  </si>
  <si>
    <t xml:space="preserve">Vysprav. podkl. po prekop.  kamenivom hr. drveným hr. 17 cm s presunom                                                            </t>
  </si>
  <si>
    <t xml:space="preserve">Podklad z prostého betónu tr. C 16/20 hr. 20 cm                                                                         </t>
  </si>
  <si>
    <t>Postrek asfaltový spojovací bez posypu kamenivom z asfaltu cestného v množstve 0,3 - 0,5 kg/m2 s presunom</t>
  </si>
  <si>
    <t>Asfaltový betón vrstva obrusná AC 11 O z nemodifik. asfaltu tr. II, po zhutnení hr. 50 mm</t>
  </si>
  <si>
    <t>Asfaltový betón vrstva obrusná AC 11 O z nemodifik. asfaltu tr. II, po zhutnení hr. 60 mm</t>
  </si>
  <si>
    <t>Asfaltový betón vrstva ložná AC 22 L z nemodifik. asfaltu tr. II, po zhutnení hr. 90 mm</t>
  </si>
  <si>
    <t>Montáž rury oceľovej bezošvej DN 500</t>
  </si>
  <si>
    <t>Vodorovné premiestnenie výkopku po spevnenej ceste z horniny tr.1-4 na príslušnú vzdialenosť</t>
  </si>
  <si>
    <t xml:space="preserve">Uloženie sypaniny na skládky, vrátane presunu, poplatkov za uloženie a všetlých súvisiacich nákaldov </t>
  </si>
  <si>
    <t>Vodorovná doprava sutiny, betónových hmôt a asfaltu na príslušnú vzdialenosť do predmetnej skládky</t>
  </si>
  <si>
    <t xml:space="preserve">Nakladanie sute, betónových hmôt a asfaltu na dopravné prostriedky, vykladanie a uloženie na príslušnej skládke vrátane poplatkov za uloženie a všetkých súvisiacich nákladov                                             </t>
  </si>
  <si>
    <t xml:space="preserve">Vodorovné premiestnenie výkopku po spevnenej ceste z horniny tr.1-4 na príslušnú vzdialenosť </t>
  </si>
  <si>
    <t>Vyspravenie podkl. po prekop. zo štrkopiesku fr. 0-32 mm, s rozprestretím, vlhčením a zhutnením, po zhutnení hr. 250 mm</t>
  </si>
  <si>
    <t>Vysprav. podkl. po prekop.  zo štrkodrviny 0-63 mm, s rozprestretím a zhutnením, po zhutnení hr. 250 mm</t>
  </si>
  <si>
    <t>Podklad z podkladového betónu PB II tr. C 16/20 hr. 200 mm vrátane kari 10/10/8 mm</t>
  </si>
  <si>
    <t>Betón asfaltový vrstva obrusná AC 16 O v pruhu š. nad 3 m z nemodifik. asfaltu tr. II, po zhutnení hr. 60 mm</t>
  </si>
  <si>
    <t xml:space="preserve">Uloženie sypaniny na skládky, vrátane presunu, poplatkov za uloženie a všetlých súvisiacich nákladov </t>
  </si>
  <si>
    <t>ocelový</t>
  </si>
  <si>
    <t>oceľový</t>
  </si>
  <si>
    <t>Prenosný hliníový rebrík a ostatné kotviace príslušenstvo pre hliníkový rebrík</t>
  </si>
  <si>
    <t xml:space="preserve">Montáž hlíkového rebríka                                                                     </t>
  </si>
  <si>
    <t>Výkaz - výmer</t>
  </si>
  <si>
    <t>počet položiek s nesprávnou JC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</si>
</sst>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#,##0.00&quot; &quot;[$€-41B];[Red]&quot;-&quot;#,##0.00&quot; &quot;[$€-41B]"/>
  </numFmts>
  <fonts count="48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2"/>
      <name val="Arial Narrow"/>
      <family val="2"/>
      <charset val="238"/>
    </font>
    <font>
      <sz val="9"/>
      <color indexed="81"/>
      <name val="Segoe UI"/>
      <family val="2"/>
      <charset val="238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u/>
      <sz val="10"/>
      <name val="Arial Narrow"/>
      <family val="2"/>
      <charset val="238"/>
    </font>
    <font>
      <sz val="8"/>
      <name val="Trebuchet MS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8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19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5" fillId="0" borderId="0"/>
    <xf numFmtId="43" fontId="36" fillId="0" borderId="0" applyFont="0" applyFill="0" applyBorder="0" applyAlignment="0" applyProtection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38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38" fillId="0" borderId="0" applyAlignment="0">
      <alignment vertical="top" wrapText="1"/>
      <protection locked="0"/>
    </xf>
    <xf numFmtId="164" fontId="39" fillId="0" borderId="0"/>
    <xf numFmtId="0" fontId="40" fillId="0" borderId="0" applyNumberFormat="0" applyFill="0" applyBorder="0" applyAlignment="0" applyProtection="0"/>
    <xf numFmtId="0" fontId="41" fillId="0" borderId="0"/>
    <xf numFmtId="0" fontId="42" fillId="0" borderId="0"/>
    <xf numFmtId="0" fontId="43" fillId="0" borderId="0">
      <alignment horizontal="center"/>
    </xf>
    <xf numFmtId="0" fontId="43" fillId="0" borderId="0">
      <alignment horizontal="center" textRotation="90"/>
    </xf>
    <xf numFmtId="0" fontId="44" fillId="0" borderId="0"/>
    <xf numFmtId="170" fontId="44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35" fillId="0" borderId="0"/>
  </cellStyleXfs>
  <cellXfs count="17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0" fontId="47" fillId="0" borderId="0" xfId="0" applyFont="1" applyAlignment="1" applyProtection="1">
      <alignment horizontal="right" vertical="center" wrapText="1"/>
    </xf>
    <xf numFmtId="4" fontId="30" fillId="0" borderId="22" xfId="102" applyNumberFormat="1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1" fontId="29" fillId="12" borderId="20" xfId="0" applyNumberFormat="1" applyFont="1" applyFill="1" applyBorder="1" applyAlignment="1" applyProtection="1">
      <alignment horizontal="center" vertical="center"/>
    </xf>
    <xf numFmtId="1" fontId="29" fillId="12" borderId="5" xfId="0" applyNumberFormat="1" applyFont="1" applyFill="1" applyBorder="1" applyAlignment="1" applyProtection="1">
      <alignment horizontal="center" vertical="center" wrapText="1"/>
    </xf>
    <xf numFmtId="0" fontId="29" fillId="12" borderId="5" xfId="0" applyNumberFormat="1" applyFont="1" applyFill="1" applyBorder="1" applyAlignment="1" applyProtection="1">
      <alignment horizontal="center" vertical="center" wrapText="1"/>
    </xf>
    <xf numFmtId="168" fontId="29" fillId="12" borderId="5" xfId="0" applyNumberFormat="1" applyFont="1" applyFill="1" applyBorder="1" applyAlignment="1" applyProtection="1">
      <alignment horizontal="center" vertical="center" wrapText="1"/>
    </xf>
    <xf numFmtId="4" fontId="29" fillId="12" borderId="5" xfId="0" applyNumberFormat="1" applyFont="1" applyFill="1" applyBorder="1" applyAlignment="1" applyProtection="1">
      <alignment horizontal="center" vertical="center" wrapText="1"/>
    </xf>
    <xf numFmtId="4" fontId="29" fillId="12" borderId="21" xfId="0" applyNumberFormat="1" applyFont="1" applyFill="1" applyBorder="1" applyAlignment="1" applyProtection="1">
      <alignment horizontal="center" vertical="center" wrapText="1"/>
    </xf>
    <xf numFmtId="4" fontId="28" fillId="0" borderId="25" xfId="0" applyNumberFormat="1" applyFont="1" applyBorder="1" applyAlignment="1" applyProtection="1">
      <alignment horizontal="right" vertical="center"/>
    </xf>
    <xf numFmtId="4" fontId="31" fillId="0" borderId="0" xfId="0" applyNumberFormat="1" applyFont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46" fillId="0" borderId="0" xfId="0" applyFont="1" applyProtection="1"/>
    <xf numFmtId="0" fontId="32" fillId="0" borderId="0" xfId="0" applyFont="1" applyAlignment="1" applyProtection="1">
      <alignment vertical="center"/>
    </xf>
    <xf numFmtId="4" fontId="32" fillId="0" borderId="0" xfId="0" applyNumberFormat="1" applyFont="1" applyAlignment="1" applyProtection="1">
      <alignment vertical="center"/>
    </xf>
    <xf numFmtId="0" fontId="30" fillId="0" borderId="22" xfId="50" applyFont="1" applyFill="1" applyBorder="1" applyAlignment="1" applyProtection="1">
      <alignment horizontal="center" vertical="center" wrapText="1"/>
    </xf>
    <xf numFmtId="0" fontId="30" fillId="0" borderId="22" xfId="102" applyFont="1" applyBorder="1" applyAlignment="1" applyProtection="1">
      <alignment horizontal="left" vertical="center" wrapText="1"/>
    </xf>
    <xf numFmtId="0" fontId="30" fillId="0" borderId="22" xfId="102" applyFont="1" applyBorder="1" applyAlignment="1" applyProtection="1">
      <alignment horizontal="center" vertical="center" wrapText="1"/>
    </xf>
    <xf numFmtId="2" fontId="30" fillId="0" borderId="22" xfId="102" applyNumberFormat="1" applyFont="1" applyBorder="1" applyAlignment="1" applyProtection="1">
      <alignment horizontal="right" vertical="center" wrapText="1"/>
    </xf>
    <xf numFmtId="0" fontId="45" fillId="0" borderId="0" xfId="0" applyFont="1" applyAlignment="1" applyProtection="1">
      <alignment vertical="center"/>
    </xf>
    <xf numFmtId="2" fontId="45" fillId="0" borderId="0" xfId="0" applyNumberFormat="1" applyFont="1" applyAlignment="1" applyProtection="1">
      <alignment vertical="center"/>
    </xf>
    <xf numFmtId="0" fontId="33" fillId="0" borderId="22" xfId="102" applyFont="1" applyBorder="1" applyAlignment="1" applyProtection="1">
      <alignment horizontal="left" vertical="center" wrapText="1"/>
    </xf>
    <xf numFmtId="0" fontId="30" fillId="0" borderId="22" xfId="102" applyFont="1" applyFill="1" applyBorder="1" applyAlignment="1" applyProtection="1">
      <alignment horizontal="center" vertical="center" wrapText="1"/>
    </xf>
    <xf numFmtId="2" fontId="30" fillId="0" borderId="22" xfId="102" applyNumberFormat="1" applyFont="1" applyFill="1" applyBorder="1" applyAlignment="1" applyProtection="1">
      <alignment horizontal="right" vertical="center" wrapText="1"/>
    </xf>
    <xf numFmtId="43" fontId="45" fillId="0" borderId="0" xfId="84" applyNumberFormat="1" applyFont="1" applyAlignment="1" applyProtection="1">
      <alignment vertical="center"/>
    </xf>
    <xf numFmtId="169" fontId="32" fillId="0" borderId="0" xfId="0" applyNumberFormat="1" applyFont="1" applyAlignment="1" applyProtection="1">
      <alignment vertical="center"/>
    </xf>
    <xf numFmtId="4" fontId="30" fillId="0" borderId="22" xfId="102" applyNumberFormat="1" applyFont="1" applyFill="1" applyBorder="1" applyAlignment="1" applyProtection="1">
      <alignment horizontal="right" vertical="center" wrapText="1"/>
      <protection locked="0"/>
    </xf>
    <xf numFmtId="4" fontId="30" fillId="13" borderId="36" xfId="69" applyNumberFormat="1" applyFont="1" applyFill="1" applyBorder="1" applyAlignment="1" applyProtection="1">
      <alignment horizontal="right" vertical="center"/>
      <protection locked="0"/>
    </xf>
    <xf numFmtId="4" fontId="30" fillId="14" borderId="28" xfId="69" applyNumberFormat="1" applyFont="1" applyFill="1" applyBorder="1" applyAlignment="1" applyProtection="1">
      <alignment horizontal="right" vertical="center"/>
      <protection locked="0"/>
    </xf>
    <xf numFmtId="4" fontId="30" fillId="13" borderId="36" xfId="83" applyNumberFormat="1" applyFont="1" applyFill="1" applyBorder="1" applyAlignment="1" applyProtection="1">
      <alignment vertical="center"/>
      <protection locked="0"/>
    </xf>
    <xf numFmtId="4" fontId="30" fillId="13" borderId="22" xfId="69" applyNumberFormat="1" applyFont="1" applyFill="1" applyBorder="1" applyAlignment="1" applyProtection="1">
      <alignment horizontal="right" vertical="center"/>
      <protection locked="0"/>
    </xf>
    <xf numFmtId="4" fontId="30" fillId="13" borderId="22" xfId="83" applyNumberFormat="1" applyFont="1" applyFill="1" applyBorder="1" applyAlignment="1" applyProtection="1">
      <alignment vertical="center"/>
      <protection locked="0"/>
    </xf>
    <xf numFmtId="4" fontId="30" fillId="14" borderId="5" xfId="69" applyNumberFormat="1" applyFont="1" applyFill="1" applyBorder="1" applyAlignment="1" applyProtection="1">
      <alignment horizontal="right" vertical="center"/>
      <protection locked="0"/>
    </xf>
    <xf numFmtId="4" fontId="30" fillId="14" borderId="8" xfId="69" applyNumberFormat="1" applyFont="1" applyFill="1" applyBorder="1" applyAlignment="1" applyProtection="1">
      <alignment horizontal="right" vertical="center"/>
      <protection locked="0"/>
    </xf>
    <xf numFmtId="168" fontId="30" fillId="14" borderId="32" xfId="69" applyNumberFormat="1" applyFont="1" applyFill="1" applyBorder="1" applyAlignment="1" applyProtection="1">
      <alignment horizontal="right" vertical="center"/>
    </xf>
    <xf numFmtId="4" fontId="30" fillId="14" borderId="32" xfId="69" applyNumberFormat="1" applyFont="1" applyFill="1" applyBorder="1" applyAlignment="1" applyProtection="1">
      <alignment horizontal="right" vertical="center"/>
    </xf>
    <xf numFmtId="0" fontId="30" fillId="13" borderId="36" xfId="69" applyFont="1" applyFill="1" applyBorder="1" applyAlignment="1" applyProtection="1">
      <alignment horizontal="left" vertical="center" wrapText="1"/>
    </xf>
    <xf numFmtId="0" fontId="30" fillId="13" borderId="36" xfId="69" applyFont="1" applyFill="1" applyBorder="1" applyAlignment="1" applyProtection="1">
      <alignment horizontal="right" vertical="center"/>
    </xf>
    <xf numFmtId="168" fontId="30" fillId="13" borderId="36" xfId="69" applyNumberFormat="1" applyFont="1" applyFill="1" applyBorder="1" applyAlignment="1" applyProtection="1">
      <alignment horizontal="right" vertical="center"/>
    </xf>
    <xf numFmtId="4" fontId="30" fillId="13" borderId="19" xfId="0" applyNumberFormat="1" applyFont="1" applyFill="1" applyBorder="1" applyAlignment="1" applyProtection="1">
      <alignment vertical="justify" wrapText="1"/>
    </xf>
    <xf numFmtId="0" fontId="30" fillId="13" borderId="22" xfId="69" applyFont="1" applyFill="1" applyBorder="1" applyAlignment="1" applyProtection="1">
      <alignment horizontal="left" vertical="center" wrapText="1"/>
    </xf>
    <xf numFmtId="0" fontId="30" fillId="13" borderId="40" xfId="69" applyFont="1" applyFill="1" applyBorder="1" applyAlignment="1" applyProtection="1">
      <alignment horizontal="left" vertical="center" wrapText="1"/>
    </xf>
    <xf numFmtId="0" fontId="30" fillId="13" borderId="40" xfId="69" applyFont="1" applyFill="1" applyBorder="1" applyAlignment="1" applyProtection="1">
      <alignment horizontal="right" vertical="center"/>
    </xf>
    <xf numFmtId="168" fontId="30" fillId="13" borderId="40" xfId="69" applyNumberFormat="1" applyFont="1" applyFill="1" applyBorder="1" applyAlignment="1" applyProtection="1">
      <alignment horizontal="right" vertical="center"/>
    </xf>
    <xf numFmtId="168" fontId="30" fillId="14" borderId="28" xfId="69" applyNumberFormat="1" applyFont="1" applyFill="1" applyBorder="1" applyAlignment="1" applyProtection="1">
      <alignment horizontal="right" vertical="center"/>
    </xf>
    <xf numFmtId="168" fontId="30" fillId="14" borderId="5" xfId="69" applyNumberFormat="1" applyFont="1" applyFill="1" applyBorder="1" applyAlignment="1" applyProtection="1">
      <alignment horizontal="right" vertical="center"/>
    </xf>
    <xf numFmtId="0" fontId="30" fillId="13" borderId="8" xfId="69" applyFont="1" applyFill="1" applyBorder="1" applyAlignment="1" applyProtection="1">
      <alignment horizontal="left" vertical="center" wrapText="1"/>
    </xf>
    <xf numFmtId="0" fontId="30" fillId="13" borderId="8" xfId="69" applyFont="1" applyFill="1" applyBorder="1" applyAlignment="1" applyProtection="1">
      <alignment horizontal="right" vertical="center"/>
    </xf>
    <xf numFmtId="168" fontId="30" fillId="13" borderId="8" xfId="69" applyNumberFormat="1" applyFont="1" applyFill="1" applyBorder="1" applyAlignment="1" applyProtection="1">
      <alignment horizontal="right" vertical="center"/>
    </xf>
    <xf numFmtId="4" fontId="29" fillId="13" borderId="34" xfId="0" applyNumberFormat="1" applyFont="1" applyFill="1" applyBorder="1" applyAlignment="1" applyProtection="1">
      <alignment vertical="justify"/>
    </xf>
    <xf numFmtId="1" fontId="30" fillId="13" borderId="49" xfId="0" applyNumberFormat="1" applyFont="1" applyFill="1" applyBorder="1" applyAlignment="1" applyProtection="1">
      <alignment vertical="justify" wrapText="1"/>
    </xf>
    <xf numFmtId="4" fontId="29" fillId="13" borderId="0" xfId="0" applyNumberFormat="1" applyFont="1" applyFill="1" applyBorder="1" applyAlignment="1" applyProtection="1">
      <alignment vertical="justify"/>
    </xf>
    <xf numFmtId="4" fontId="30" fillId="13" borderId="0" xfId="0" applyNumberFormat="1" applyFont="1" applyFill="1" applyBorder="1" applyAlignment="1" applyProtection="1">
      <alignment vertical="justify" wrapText="1"/>
    </xf>
    <xf numFmtId="4" fontId="30" fillId="13" borderId="0" xfId="69" applyNumberFormat="1" applyFont="1" applyFill="1" applyBorder="1" applyAlignment="1" applyProtection="1">
      <alignment horizontal="right" vertical="center"/>
    </xf>
    <xf numFmtId="4" fontId="30" fillId="13" borderId="0" xfId="0" applyNumberFormat="1" applyFont="1" applyFill="1" applyBorder="1" applyAlignment="1" applyProtection="1">
      <alignment horizontal="center" vertical="center" wrapText="1"/>
    </xf>
    <xf numFmtId="4" fontId="30" fillId="13" borderId="0" xfId="0" applyNumberFormat="1" applyFont="1" applyFill="1" applyBorder="1" applyAlignment="1" applyProtection="1">
      <alignment horizontal="left" vertical="center" wrapText="1"/>
    </xf>
    <xf numFmtId="4" fontId="29" fillId="13" borderId="21" xfId="0" applyNumberFormat="1" applyFont="1" applyFill="1" applyBorder="1" applyAlignment="1" applyProtection="1">
      <alignment vertical="center" wrapText="1"/>
    </xf>
    <xf numFmtId="4" fontId="29" fillId="13" borderId="44" xfId="0" applyNumberFormat="1" applyFont="1" applyFill="1" applyBorder="1" applyAlignment="1" applyProtection="1">
      <alignment vertical="center" wrapText="1"/>
    </xf>
    <xf numFmtId="4" fontId="29" fillId="13" borderId="47" xfId="0" applyNumberFormat="1" applyFont="1" applyFill="1" applyBorder="1" applyAlignment="1" applyProtection="1">
      <alignment vertical="center" wrapText="1"/>
    </xf>
    <xf numFmtId="4" fontId="30" fillId="13" borderId="34" xfId="0" applyNumberFormat="1" applyFont="1" applyFill="1" applyBorder="1" applyAlignment="1" applyProtection="1">
      <alignment vertical="justify" wrapText="1"/>
    </xf>
    <xf numFmtId="168" fontId="30" fillId="13" borderId="22" xfId="0" applyNumberFormat="1" applyFont="1" applyFill="1" applyBorder="1" applyAlignment="1" applyProtection="1">
      <alignment horizontal="left" vertical="center" wrapText="1"/>
    </xf>
    <xf numFmtId="43" fontId="30" fillId="13" borderId="22" xfId="84" applyFont="1" applyFill="1" applyBorder="1" applyAlignment="1" applyProtection="1">
      <alignment horizontal="left" vertical="top" wrapText="1"/>
    </xf>
    <xf numFmtId="0" fontId="30" fillId="13" borderId="22" xfId="69" applyFont="1" applyFill="1" applyBorder="1" applyAlignment="1" applyProtection="1">
      <alignment horizontal="center" vertical="center"/>
    </xf>
    <xf numFmtId="0" fontId="30" fillId="13" borderId="22" xfId="69" applyFont="1" applyFill="1" applyBorder="1" applyAlignment="1" applyProtection="1">
      <alignment horizontal="right" vertical="center"/>
    </xf>
    <xf numFmtId="168" fontId="30" fillId="13" borderId="22" xfId="69" applyNumberFormat="1" applyFont="1" applyFill="1" applyBorder="1" applyAlignment="1" applyProtection="1">
      <alignment horizontal="right" vertical="center"/>
    </xf>
    <xf numFmtId="0" fontId="30" fillId="13" borderId="38" xfId="0" applyFont="1" applyFill="1" applyBorder="1" applyAlignment="1" applyProtection="1">
      <alignment horizontal="center" vertical="center" wrapText="1"/>
    </xf>
    <xf numFmtId="0" fontId="30" fillId="13" borderId="22" xfId="69" applyFont="1" applyFill="1" applyBorder="1" applyAlignment="1" applyProtection="1">
      <alignment horizontal="left" vertical="top" wrapText="1"/>
    </xf>
    <xf numFmtId="168" fontId="30" fillId="13" borderId="22" xfId="83" applyNumberFormat="1" applyFont="1" applyFill="1" applyBorder="1" applyAlignment="1" applyProtection="1">
      <alignment vertical="center"/>
    </xf>
    <xf numFmtId="0" fontId="30" fillId="13" borderId="22" xfId="83" applyFont="1" applyFill="1" applyBorder="1" applyAlignment="1" applyProtection="1">
      <alignment horizontal="center" vertical="center" wrapText="1"/>
    </xf>
    <xf numFmtId="0" fontId="30" fillId="13" borderId="22" xfId="83" applyFont="1" applyFill="1" applyBorder="1" applyAlignment="1" applyProtection="1">
      <alignment horizontal="left" vertical="center" wrapText="1"/>
    </xf>
    <xf numFmtId="4" fontId="30" fillId="13" borderId="0" xfId="0" applyNumberFormat="1" applyFont="1" applyFill="1" applyAlignment="1" applyProtection="1">
      <alignment horizontal="right" vertical="center"/>
    </xf>
    <xf numFmtId="4" fontId="30" fillId="13" borderId="0" xfId="0" applyNumberFormat="1" applyFont="1" applyFill="1" applyAlignment="1" applyProtection="1">
      <alignment horizontal="right"/>
    </xf>
    <xf numFmtId="9" fontId="30" fillId="13" borderId="0" xfId="0" applyNumberFormat="1" applyFont="1" applyFill="1" applyAlignment="1" applyProtection="1">
      <alignment horizontal="right"/>
    </xf>
    <xf numFmtId="0" fontId="30" fillId="13" borderId="0" xfId="0" applyFont="1" applyFill="1" applyBorder="1" applyProtection="1"/>
    <xf numFmtId="0" fontId="30" fillId="13" borderId="0" xfId="0" applyFont="1" applyFill="1" applyProtection="1"/>
    <xf numFmtId="1" fontId="29" fillId="14" borderId="27" xfId="0" applyNumberFormat="1" applyFont="1" applyFill="1" applyBorder="1" applyAlignment="1" applyProtection="1">
      <alignment horizontal="center" vertical="center"/>
    </xf>
    <xf numFmtId="1" fontId="29" fillId="14" borderId="28" xfId="0" applyNumberFormat="1" applyFont="1" applyFill="1" applyBorder="1" applyAlignment="1" applyProtection="1">
      <alignment horizontal="center" vertical="center" wrapText="1"/>
    </xf>
    <xf numFmtId="0" fontId="29" fillId="14" borderId="28" xfId="0" applyNumberFormat="1" applyFont="1" applyFill="1" applyBorder="1" applyAlignment="1" applyProtection="1">
      <alignment horizontal="center" vertical="center" wrapText="1"/>
    </xf>
    <xf numFmtId="168" fontId="29" fillId="14" borderId="28" xfId="0" applyNumberFormat="1" applyFont="1" applyFill="1" applyBorder="1" applyAlignment="1" applyProtection="1">
      <alignment horizontal="center" vertical="center" wrapText="1"/>
    </xf>
    <xf numFmtId="4" fontId="29" fillId="14" borderId="28" xfId="0" applyNumberFormat="1" applyFont="1" applyFill="1" applyBorder="1" applyAlignment="1" applyProtection="1">
      <alignment horizontal="center" vertical="center" wrapText="1"/>
    </xf>
    <xf numFmtId="4" fontId="29" fillId="14" borderId="29" xfId="0" applyNumberFormat="1" applyFont="1" applyFill="1" applyBorder="1" applyAlignment="1" applyProtection="1">
      <alignment horizontal="center" vertical="center" wrapText="1"/>
    </xf>
    <xf numFmtId="4" fontId="29" fillId="13" borderId="0" xfId="0" applyNumberFormat="1" applyFont="1" applyFill="1" applyBorder="1" applyAlignment="1" applyProtection="1">
      <alignment horizontal="center" vertical="center" wrapText="1"/>
    </xf>
    <xf numFmtId="0" fontId="30" fillId="13" borderId="0" xfId="0" applyFont="1" applyFill="1" applyBorder="1" applyAlignment="1" applyProtection="1">
      <alignment horizontal="center" vertical="center"/>
    </xf>
    <xf numFmtId="0" fontId="30" fillId="13" borderId="0" xfId="0" applyFont="1" applyFill="1" applyAlignment="1" applyProtection="1">
      <alignment horizontal="center" vertical="center"/>
    </xf>
    <xf numFmtId="0" fontId="30" fillId="14" borderId="30" xfId="0" applyFont="1" applyFill="1" applyBorder="1" applyAlignment="1" applyProtection="1">
      <alignment vertical="justify" wrapText="1"/>
    </xf>
    <xf numFmtId="0" fontId="31" fillId="14" borderId="28" xfId="0" applyFont="1" applyFill="1" applyBorder="1" applyAlignment="1" applyProtection="1">
      <alignment vertical="center" wrapText="1"/>
    </xf>
    <xf numFmtId="0" fontId="30" fillId="14" borderId="31" xfId="0" applyFont="1" applyFill="1" applyBorder="1" applyAlignment="1" applyProtection="1">
      <alignment vertical="justify" wrapText="1"/>
    </xf>
    <xf numFmtId="4" fontId="30" fillId="14" borderId="33" xfId="0" applyNumberFormat="1" applyFont="1" applyFill="1" applyBorder="1" applyAlignment="1" applyProtection="1">
      <alignment vertical="center" wrapText="1"/>
    </xf>
    <xf numFmtId="0" fontId="29" fillId="13" borderId="0" xfId="0" applyFont="1" applyFill="1" applyBorder="1" applyAlignment="1" applyProtection="1">
      <alignment vertical="justify"/>
    </xf>
    <xf numFmtId="0" fontId="29" fillId="13" borderId="37" xfId="0" applyFont="1" applyFill="1" applyBorder="1" applyAlignment="1" applyProtection="1">
      <alignment vertical="justify"/>
    </xf>
    <xf numFmtId="0" fontId="29" fillId="13" borderId="19" xfId="0" applyFont="1" applyFill="1" applyBorder="1" applyAlignment="1" applyProtection="1">
      <alignment vertical="justify"/>
    </xf>
    <xf numFmtId="0" fontId="30" fillId="13" borderId="35" xfId="0" applyFont="1" applyFill="1" applyBorder="1" applyAlignment="1" applyProtection="1">
      <alignment horizontal="center" vertical="center" wrapText="1"/>
    </xf>
    <xf numFmtId="4" fontId="30" fillId="13" borderId="45" xfId="0" applyNumberFormat="1" applyFont="1" applyFill="1" applyBorder="1" applyAlignment="1" applyProtection="1">
      <alignment vertical="center" wrapText="1"/>
    </xf>
    <xf numFmtId="0" fontId="30" fillId="13" borderId="0" xfId="0" applyFont="1" applyFill="1" applyBorder="1" applyAlignment="1" applyProtection="1">
      <alignment vertical="justify" wrapText="1"/>
    </xf>
    <xf numFmtId="0" fontId="30" fillId="13" borderId="37" xfId="0" applyFont="1" applyFill="1" applyBorder="1" applyAlignment="1" applyProtection="1">
      <alignment vertical="justify" wrapText="1"/>
    </xf>
    <xf numFmtId="0" fontId="30" fillId="13" borderId="19" xfId="0" applyFont="1" applyFill="1" applyBorder="1" applyAlignment="1" applyProtection="1">
      <alignment vertical="justify" wrapText="1"/>
    </xf>
    <xf numFmtId="0" fontId="30" fillId="13" borderId="39" xfId="0" applyFont="1" applyFill="1" applyBorder="1" applyAlignment="1" applyProtection="1">
      <alignment horizontal="center" vertical="center" wrapText="1"/>
    </xf>
    <xf numFmtId="0" fontId="30" fillId="14" borderId="27" xfId="0" applyFont="1" applyFill="1" applyBorder="1" applyAlignment="1" applyProtection="1">
      <alignment vertical="justify" wrapText="1"/>
    </xf>
    <xf numFmtId="0" fontId="30" fillId="14" borderId="41" xfId="0" applyFont="1" applyFill="1" applyBorder="1" applyAlignment="1" applyProtection="1">
      <alignment vertical="justify" wrapText="1"/>
    </xf>
    <xf numFmtId="4" fontId="30" fillId="14" borderId="29" xfId="0" applyNumberFormat="1" applyFont="1" applyFill="1" applyBorder="1" applyAlignment="1" applyProtection="1">
      <alignment vertical="center" wrapText="1"/>
    </xf>
    <xf numFmtId="4" fontId="30" fillId="13" borderId="44" xfId="0" applyNumberFormat="1" applyFont="1" applyFill="1" applyBorder="1" applyAlignment="1" applyProtection="1">
      <alignment vertical="center" wrapText="1"/>
    </xf>
    <xf numFmtId="4" fontId="30" fillId="13" borderId="46" xfId="0" applyNumberFormat="1" applyFont="1" applyFill="1" applyBorder="1" applyAlignment="1" applyProtection="1">
      <alignment vertical="center" wrapText="1"/>
    </xf>
    <xf numFmtId="0" fontId="30" fillId="13" borderId="36" xfId="83" applyFont="1" applyFill="1" applyBorder="1" applyAlignment="1" applyProtection="1">
      <alignment horizontal="left" vertical="center" wrapText="1"/>
    </xf>
    <xf numFmtId="0" fontId="30" fillId="13" borderId="36" xfId="83" applyFont="1" applyFill="1" applyBorder="1" applyAlignment="1" applyProtection="1">
      <alignment horizontal="center" vertical="center" wrapText="1"/>
    </xf>
    <xf numFmtId="168" fontId="30" fillId="13" borderId="36" xfId="83" applyNumberFormat="1" applyFont="1" applyFill="1" applyBorder="1" applyAlignment="1" applyProtection="1">
      <alignment vertical="center"/>
    </xf>
    <xf numFmtId="43" fontId="30" fillId="13" borderId="22" xfId="84" applyFont="1" applyFill="1" applyBorder="1" applyAlignment="1" applyProtection="1">
      <alignment horizontal="right" vertical="center"/>
    </xf>
    <xf numFmtId="43" fontId="30" fillId="13" borderId="22" xfId="84" applyFont="1" applyFill="1" applyBorder="1" applyAlignment="1" applyProtection="1">
      <alignment horizontal="center" vertical="center"/>
    </xf>
    <xf numFmtId="168" fontId="30" fillId="13" borderId="22" xfId="83" applyNumberFormat="1" applyFont="1" applyFill="1" applyBorder="1" applyAlignment="1" applyProtection="1">
      <alignment horizontal="right" vertical="center"/>
    </xf>
    <xf numFmtId="4" fontId="30" fillId="13" borderId="45" xfId="0" applyNumberFormat="1" applyFont="1" applyFill="1" applyBorder="1" applyAlignment="1" applyProtection="1">
      <alignment horizontal="right" vertical="center" wrapText="1"/>
    </xf>
    <xf numFmtId="0" fontId="30" fillId="14" borderId="20" xfId="0" applyFont="1" applyFill="1" applyBorder="1" applyAlignment="1" applyProtection="1">
      <alignment vertical="justify" wrapText="1"/>
    </xf>
    <xf numFmtId="0" fontId="31" fillId="14" borderId="5" xfId="0" applyFont="1" applyFill="1" applyBorder="1" applyAlignment="1" applyProtection="1">
      <alignment vertical="center" wrapText="1"/>
    </xf>
    <xf numFmtId="0" fontId="30" fillId="14" borderId="42" xfId="0" applyFont="1" applyFill="1" applyBorder="1" applyAlignment="1" applyProtection="1">
      <alignment vertical="justify" wrapText="1"/>
    </xf>
    <xf numFmtId="4" fontId="30" fillId="14" borderId="21" xfId="0" applyNumberFormat="1" applyFont="1" applyFill="1" applyBorder="1" applyAlignment="1" applyProtection="1">
      <alignment vertical="center" wrapText="1"/>
    </xf>
    <xf numFmtId="0" fontId="29" fillId="14" borderId="8" xfId="0" applyFont="1" applyFill="1" applyBorder="1" applyAlignment="1" applyProtection="1">
      <alignment vertical="center" wrapText="1"/>
    </xf>
    <xf numFmtId="0" fontId="29" fillId="14" borderId="28" xfId="0" applyFont="1" applyFill="1" applyBorder="1" applyAlignment="1" applyProtection="1">
      <alignment vertical="center" wrapText="1"/>
    </xf>
    <xf numFmtId="4" fontId="30" fillId="13" borderId="47" xfId="0" applyNumberFormat="1" applyFont="1" applyFill="1" applyBorder="1" applyAlignment="1" applyProtection="1">
      <alignment vertical="center" wrapText="1"/>
    </xf>
    <xf numFmtId="1" fontId="30" fillId="13" borderId="0" xfId="0" applyNumberFormat="1" applyFont="1" applyFill="1" applyAlignment="1" applyProtection="1">
      <alignment horizontal="center" vertical="center"/>
    </xf>
    <xf numFmtId="0" fontId="30" fillId="13" borderId="0" xfId="0" applyNumberFormat="1" applyFont="1" applyFill="1" applyAlignment="1" applyProtection="1">
      <alignment horizontal="right" vertical="center"/>
    </xf>
    <xf numFmtId="168" fontId="30" fillId="13" borderId="0" xfId="0" applyNumberFormat="1" applyFont="1" applyFill="1" applyAlignment="1" applyProtection="1">
      <alignment horizontal="right" vertical="center"/>
    </xf>
    <xf numFmtId="1" fontId="30" fillId="13" borderId="48" xfId="0" applyNumberFormat="1" applyFont="1" applyFill="1" applyBorder="1" applyAlignment="1" applyProtection="1">
      <alignment vertical="justify" wrapText="1"/>
    </xf>
    <xf numFmtId="0" fontId="30" fillId="13" borderId="0" xfId="0" applyFont="1" applyFill="1" applyAlignment="1" applyProtection="1">
      <alignment wrapText="1"/>
    </xf>
    <xf numFmtId="4" fontId="30" fillId="13" borderId="0" xfId="0" applyNumberFormat="1" applyFont="1" applyFill="1" applyAlignment="1" applyProtection="1">
      <alignment wrapText="1"/>
    </xf>
    <xf numFmtId="1" fontId="30" fillId="13" borderId="0" xfId="0" applyNumberFormat="1" applyFont="1" applyFill="1" applyAlignment="1" applyProtection="1">
      <alignment horizontal="left" vertical="center"/>
    </xf>
    <xf numFmtId="4" fontId="30" fillId="13" borderId="0" xfId="0" applyNumberFormat="1" applyFont="1" applyFill="1" applyAlignment="1" applyProtection="1">
      <alignment horizontal="left"/>
    </xf>
    <xf numFmtId="0" fontId="30" fillId="13" borderId="0" xfId="0" applyFont="1" applyFill="1" applyBorder="1" applyAlignment="1" applyProtection="1">
      <alignment horizontal="left"/>
    </xf>
    <xf numFmtId="1" fontId="30" fillId="13" borderId="49" xfId="0" applyNumberFormat="1" applyFont="1" applyFill="1" applyBorder="1" applyAlignment="1" applyProtection="1">
      <alignment vertical="center" wrapText="1"/>
    </xf>
    <xf numFmtId="4" fontId="30" fillId="13" borderId="0" xfId="0" applyNumberFormat="1" applyFont="1" applyFill="1" applyBorder="1" applyAlignment="1" applyProtection="1">
      <alignment vertical="center" wrapText="1"/>
    </xf>
    <xf numFmtId="4" fontId="30" fillId="13" borderId="22" xfId="102" applyNumberFormat="1" applyFont="1" applyFill="1" applyBorder="1" applyAlignment="1" applyProtection="1">
      <alignment horizontal="right" vertical="center" wrapText="1"/>
      <protection locked="0"/>
    </xf>
    <xf numFmtId="1" fontId="30" fillId="13" borderId="0" xfId="0" applyNumberFormat="1" applyFont="1" applyFill="1" applyAlignment="1" applyProtection="1">
      <alignment horizontal="right"/>
    </xf>
    <xf numFmtId="1" fontId="29" fillId="13" borderId="0" xfId="0" applyNumberFormat="1" applyFont="1" applyFill="1" applyBorder="1" applyAlignment="1" applyProtection="1">
      <alignment horizontal="center" vertical="center" wrapText="1"/>
    </xf>
    <xf numFmtId="1" fontId="29" fillId="13" borderId="48" xfId="0" applyNumberFormat="1" applyFont="1" applyFill="1" applyBorder="1" applyAlignment="1" applyProtection="1">
      <alignment vertical="justify"/>
    </xf>
    <xf numFmtId="1" fontId="30" fillId="13" borderId="0" xfId="0" applyNumberFormat="1" applyFont="1" applyFill="1" applyAlignment="1" applyProtection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8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Border="1" applyAlignment="1" applyProtection="1">
      <alignment horizontal="center" vertical="center"/>
    </xf>
    <xf numFmtId="0" fontId="28" fillId="12" borderId="23" xfId="0" applyFont="1" applyFill="1" applyBorder="1" applyAlignment="1" applyProtection="1">
      <alignment horizontal="right" vertical="center" wrapText="1"/>
    </xf>
    <xf numFmtId="0" fontId="28" fillId="12" borderId="24" xfId="0" applyFont="1" applyFill="1" applyBorder="1" applyAlignment="1" applyProtection="1">
      <alignment horizontal="right" vertical="center" wrapText="1"/>
    </xf>
    <xf numFmtId="4" fontId="30" fillId="13" borderId="0" xfId="0" applyNumberFormat="1" applyFont="1" applyFill="1" applyAlignment="1" applyProtection="1">
      <alignment horizontal="left"/>
    </xf>
    <xf numFmtId="1" fontId="30" fillId="13" borderId="0" xfId="0" applyNumberFormat="1" applyFont="1" applyFill="1" applyAlignment="1" applyProtection="1">
      <alignment horizontal="left" vertical="center"/>
    </xf>
    <xf numFmtId="1" fontId="33" fillId="13" borderId="0" xfId="0" applyNumberFormat="1" applyFont="1" applyFill="1" applyAlignment="1" applyProtection="1">
      <alignment horizontal="left" vertical="center"/>
    </xf>
    <xf numFmtId="1" fontId="28" fillId="13" borderId="0" xfId="0" applyNumberFormat="1" applyFont="1" applyFill="1" applyAlignment="1" applyProtection="1">
      <alignment horizontal="center"/>
    </xf>
    <xf numFmtId="1" fontId="30" fillId="13" borderId="26" xfId="0" applyNumberFormat="1" applyFont="1" applyFill="1" applyBorder="1" applyAlignment="1" applyProtection="1">
      <alignment horizontal="center"/>
    </xf>
    <xf numFmtId="1" fontId="30" fillId="13" borderId="0" xfId="0" applyNumberFormat="1" applyFont="1" applyFill="1" applyBorder="1" applyAlignment="1" applyProtection="1">
      <alignment horizontal="center"/>
    </xf>
    <xf numFmtId="0" fontId="30" fillId="13" borderId="0" xfId="0" applyFont="1" applyFill="1" applyBorder="1" applyAlignment="1" applyProtection="1"/>
    <xf numFmtId="1" fontId="29" fillId="14" borderId="20" xfId="0" applyNumberFormat="1" applyFont="1" applyFill="1" applyBorder="1" applyAlignment="1" applyProtection="1">
      <alignment horizontal="right" vertical="center" wrapText="1"/>
    </xf>
    <xf numFmtId="0" fontId="29" fillId="14" borderId="5" xfId="0" applyFont="1" applyFill="1" applyBorder="1" applyAlignment="1" applyProtection="1">
      <alignment horizontal="right" wrapText="1"/>
    </xf>
    <xf numFmtId="168" fontId="29" fillId="14" borderId="38" xfId="0" applyNumberFormat="1" applyFont="1" applyFill="1" applyBorder="1" applyAlignment="1" applyProtection="1">
      <alignment horizontal="right" vertical="center" wrapText="1"/>
    </xf>
    <xf numFmtId="0" fontId="29" fillId="14" borderId="22" xfId="0" applyFont="1" applyFill="1" applyBorder="1" applyAlignment="1" applyProtection="1">
      <alignment horizontal="right" wrapText="1"/>
    </xf>
    <xf numFmtId="168" fontId="29" fillId="14" borderId="43" xfId="0" applyNumberFormat="1" applyFont="1" applyFill="1" applyBorder="1" applyAlignment="1" applyProtection="1">
      <alignment horizontal="right" vertical="center" wrapText="1"/>
    </xf>
    <xf numFmtId="0" fontId="30" fillId="14" borderId="8" xfId="0" applyFont="1" applyFill="1" applyBorder="1" applyAlignment="1" applyProtection="1">
      <alignment horizontal="right" vertical="center" wrapText="1"/>
    </xf>
    <xf numFmtId="1" fontId="30" fillId="13" borderId="0" xfId="0" applyNumberFormat="1" applyFont="1" applyFill="1" applyAlignment="1" applyProtection="1">
      <alignment horizontal="left" wrapText="1"/>
    </xf>
    <xf numFmtId="0" fontId="30" fillId="13" borderId="0" xfId="0" applyFont="1" applyFill="1" applyAlignment="1" applyProtection="1">
      <alignment horizontal="left" wrapText="1"/>
    </xf>
    <xf numFmtId="1" fontId="37" fillId="13" borderId="0" xfId="0" applyNumberFormat="1" applyFont="1" applyFill="1" applyAlignment="1" applyProtection="1">
      <alignment horizontal="left" vertical="center"/>
    </xf>
  </cellXfs>
  <cellStyles count="119">
    <cellStyle name="1 000 Sk" xfId="2"/>
    <cellStyle name="1 000 Sk 2" xfId="3"/>
    <cellStyle name="1 000,-  Sk" xfId="4"/>
    <cellStyle name="1 000,-  Sk 2" xfId="5"/>
    <cellStyle name="1 000,- Kč" xfId="6"/>
    <cellStyle name="1 000,- Sk" xfId="7"/>
    <cellStyle name="1 000,- Sk 2" xfId="8"/>
    <cellStyle name="1000 Sk_fakturuj99" xfId="9"/>
    <cellStyle name="20 % – Zvýraznění1" xfId="10"/>
    <cellStyle name="20 % – Zvýraznění2" xfId="11"/>
    <cellStyle name="20 % – Zvýraznění3" xfId="12"/>
    <cellStyle name="20 % – Zvýraznění4" xfId="13"/>
    <cellStyle name="20 % – Zvýraznění5" xfId="14"/>
    <cellStyle name="20 % – Zvýraznění6" xfId="15"/>
    <cellStyle name="40 % – Zvýraznění1" xfId="16"/>
    <cellStyle name="40 % – Zvýraznění2" xfId="17"/>
    <cellStyle name="40 % – Zvýraznění3" xfId="18"/>
    <cellStyle name="40 % – Zvýraznění4" xfId="19"/>
    <cellStyle name="40 % – Zvýraznění5" xfId="20"/>
    <cellStyle name="40 % – Zvýraznění6" xfId="21"/>
    <cellStyle name="60 % – Zvýraznění1" xfId="22"/>
    <cellStyle name="60 % – Zvýraznění2" xfId="23"/>
    <cellStyle name="60 % – Zvýraznění3" xfId="24"/>
    <cellStyle name="60 % – Zvýraznění4" xfId="25"/>
    <cellStyle name="60 % – Zvýraznění5" xfId="26"/>
    <cellStyle name="60 % – Zvýraznění6" xfId="27"/>
    <cellStyle name="Celkem" xfId="28"/>
    <cellStyle name="Čiarka" xfId="84" builtinId="3"/>
    <cellStyle name="data" xfId="29"/>
    <cellStyle name="data 2" xfId="30"/>
    <cellStyle name="data 2 2" xfId="31"/>
    <cellStyle name="data 3" xfId="32"/>
    <cellStyle name="data 3 2" xfId="33"/>
    <cellStyle name="data 4" xfId="34"/>
    <cellStyle name="data 5" xfId="35"/>
    <cellStyle name="data_Vykaz B.2" xfId="36"/>
    <cellStyle name="Excel Built-in Comma" xfId="37"/>
    <cellStyle name="Excel Built-in Comma 2" xfId="38"/>
    <cellStyle name="Excel Built-in Comma 3" xfId="39"/>
    <cellStyle name="Excel Built-in Comma_Vykaz B.2" xfId="40"/>
    <cellStyle name="Excel Built-in Normal" xfId="41"/>
    <cellStyle name="Excel Built-in Normal 1" xfId="42"/>
    <cellStyle name="Excel Built-in Normal 1 2" xfId="43"/>
    <cellStyle name="Excel Built-in Normal 1 3" xfId="44"/>
    <cellStyle name="Excel Built-in Normal 1_Vykaz B.2" xfId="45"/>
    <cellStyle name="Excel Built-in Normal 2" xfId="107"/>
    <cellStyle name="Heading" xfId="111"/>
    <cellStyle name="Heading1" xfId="112"/>
    <cellStyle name="Hypertextové prepojenie 2" xfId="46"/>
    <cellStyle name="Hypertextové prepojenie 3" xfId="108"/>
    <cellStyle name="Název" xfId="47"/>
    <cellStyle name="Normálna" xfId="0" builtinId="0"/>
    <cellStyle name="Normálna 2" xfId="48"/>
    <cellStyle name="Normálna 2 2" xfId="49"/>
    <cellStyle name="Normálna 2 3" xfId="50"/>
    <cellStyle name="Normálna 2 4" xfId="105"/>
    <cellStyle name="Normálna 3" xfId="51"/>
    <cellStyle name="Normálna 3 2" xfId="52"/>
    <cellStyle name="Normálna 4" xfId="53"/>
    <cellStyle name="Normálna 5" xfId="54"/>
    <cellStyle name="Normálna 5 2" xfId="102"/>
    <cellStyle name="Normálna 5 3" xfId="116"/>
    <cellStyle name="Normálna 6" xfId="83"/>
    <cellStyle name="Normálna 6 2" xfId="115"/>
    <cellStyle name="Normálna 6 3" xfId="117"/>
    <cellStyle name="Normálna 6 4" xfId="103"/>
    <cellStyle name="Normálna 7" xfId="109"/>
    <cellStyle name="Normálna 8" xfId="118"/>
    <cellStyle name="normálne 10" xfId="55"/>
    <cellStyle name="normálne 10 2" xfId="56"/>
    <cellStyle name="normálne 11" xfId="57"/>
    <cellStyle name="normálne 2" xfId="58"/>
    <cellStyle name="Normálne 2 10" xfId="59"/>
    <cellStyle name="normálne 2 11" xfId="85"/>
    <cellStyle name="Normálne 2 11 2" xfId="104"/>
    <cellStyle name="normálne 2 12" xfId="90"/>
    <cellStyle name="normálne 2 13" xfId="92"/>
    <cellStyle name="normálne 2 14" xfId="97"/>
    <cellStyle name="normálne 2 15" xfId="87"/>
    <cellStyle name="normálne 2 16" xfId="99"/>
    <cellStyle name="normálne 2 17" xfId="100"/>
    <cellStyle name="normálne 2 18" xfId="101"/>
    <cellStyle name="normálne 2 19" xfId="95"/>
    <cellStyle name="Normálne 2 2" xfId="60"/>
    <cellStyle name="normálne 2 2 10" xfId="89"/>
    <cellStyle name="Normálne 2 2 2" xfId="61"/>
    <cellStyle name="normálne 2 2 3" xfId="62"/>
    <cellStyle name="normálne 2 2 4" xfId="63"/>
    <cellStyle name="normálne 2 2 5" xfId="91"/>
    <cellStyle name="normálne 2 2 6" xfId="98"/>
    <cellStyle name="normálne 2 2 7" xfId="86"/>
    <cellStyle name="normálne 2 2 8" xfId="94"/>
    <cellStyle name="normálne 2 2 9" xfId="96"/>
    <cellStyle name="normálne 2 20" xfId="88"/>
    <cellStyle name="normálne 2 21" xfId="93"/>
    <cellStyle name="normálne 2 3" xfId="64"/>
    <cellStyle name="normálne 2 4" xfId="65"/>
    <cellStyle name="normálne 2 5" xfId="66"/>
    <cellStyle name="normálne 2 6" xfId="67"/>
    <cellStyle name="normálne 2 7" xfId="68"/>
    <cellStyle name="normálne 2 8" xfId="69"/>
    <cellStyle name="normálne 2 9" xfId="70"/>
    <cellStyle name="normálne 3" xfId="71"/>
    <cellStyle name="Normálne 3 2" xfId="110"/>
    <cellStyle name="normálne 4" xfId="72"/>
    <cellStyle name="normálne 5" xfId="73"/>
    <cellStyle name="normálne 6" xfId="74"/>
    <cellStyle name="normálne 7" xfId="75"/>
    <cellStyle name="normálne 8" xfId="76"/>
    <cellStyle name="normálne 9" xfId="77"/>
    <cellStyle name="normálne_Hárok1" xfId="106"/>
    <cellStyle name="normálne_Template BoQ RL - DS, struktura VV" xfId="1"/>
    <cellStyle name="Result" xfId="113"/>
    <cellStyle name="Result2" xfId="114"/>
    <cellStyle name="TEXT" xfId="78"/>
    <cellStyle name="TEXT 2" xfId="79"/>
    <cellStyle name="Text upozornění" xfId="80"/>
    <cellStyle name="TEXT1" xfId="81"/>
    <cellStyle name="TEXT1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view="pageBreakPreview" zoomScaleSheetLayoutView="100" workbookViewId="0">
      <selection activeCell="C20" sqref="C20"/>
    </sheetView>
  </sheetViews>
  <sheetFormatPr defaultRowHeight="15"/>
  <cols>
    <col min="1" max="1" width="9.7109375" style="2" customWidth="1"/>
    <col min="2" max="2" width="24.7109375" style="2" customWidth="1"/>
    <col min="3" max="3" width="35" style="2" customWidth="1"/>
    <col min="4" max="4" width="24.7109375" style="2" customWidth="1"/>
    <col min="5" max="5" width="4.7109375" style="2" customWidth="1"/>
    <col min="6" max="6" width="9.140625" style="2"/>
    <col min="7" max="7" width="13.7109375" style="2" customWidth="1"/>
    <col min="8" max="8" width="12.5703125" style="2" bestFit="1" customWidth="1"/>
    <col min="9" max="16384" width="9.140625" style="2"/>
  </cols>
  <sheetData>
    <row r="1" spans="2:8" ht="15" customHeight="1">
      <c r="B1" s="1"/>
    </row>
    <row r="2" spans="2:8" ht="24.95" customHeight="1">
      <c r="B2" s="3" t="s">
        <v>0</v>
      </c>
    </row>
    <row r="3" spans="2:8" ht="15.75" thickBot="1">
      <c r="B3" s="4"/>
    </row>
    <row r="4" spans="2:8" ht="39.950000000000003" customHeight="1" thickTop="1" thickBot="1">
      <c r="B4" s="150" t="s">
        <v>1</v>
      </c>
      <c r="C4" s="151"/>
      <c r="D4" s="5" t="s">
        <v>2</v>
      </c>
    </row>
    <row r="5" spans="2:8" ht="39.950000000000003" customHeight="1">
      <c r="B5" s="152" t="s">
        <v>3</v>
      </c>
      <c r="C5" s="153"/>
      <c r="D5" s="6" t="str">
        <f>IF('Všeobecné položky'!H12=0, 'Všeobecné položky'!F12, "nesprávne zadané jednotkové ceny vo výkaze")</f>
        <v>nesprávne zadané jednotkové ceny vo výkaze</v>
      </c>
      <c r="G5" s="7"/>
      <c r="H5" s="7"/>
    </row>
    <row r="6" spans="2:8" ht="39.950000000000003" customHeight="1" thickBot="1">
      <c r="B6" s="154" t="s">
        <v>4</v>
      </c>
      <c r="C6" s="155"/>
      <c r="D6" s="8" t="str">
        <f>IF('vykaz-vymer'!H527=0,'vykaz-vymer'!F527,"nesprávne zadané jednotkové ceny vo výkaze")</f>
        <v>nesprávne zadané jednotkové ceny vo výkaze</v>
      </c>
      <c r="G6" s="7"/>
      <c r="H6" s="7"/>
    </row>
    <row r="7" spans="2:8" s="10" customFormat="1" ht="45.75" thickBot="1">
      <c r="B7" s="156" t="s">
        <v>5</v>
      </c>
      <c r="C7" s="157"/>
      <c r="D7" s="9" t="str">
        <f>IF('Všeobecné položky'!H12+'vykaz-vymer'!H527=0,SUM(D5:D6),"nesprávne zadané jednotkové ceny v jednom resp. v oboch výkazoch")</f>
        <v>nesprávne zadané jednotkové ceny v jednom resp. v oboch výkazoch</v>
      </c>
      <c r="G7" s="11"/>
      <c r="H7" s="11"/>
    </row>
    <row r="8" spans="2:8" ht="15.75" thickTop="1"/>
    <row r="9" spans="2:8" ht="15.75" thickBot="1"/>
    <row r="10" spans="2:8" ht="39.950000000000003" customHeight="1" thickTop="1" thickBot="1">
      <c r="B10" s="12" t="s">
        <v>6</v>
      </c>
      <c r="C10" s="13" t="e">
        <f>ROUND(D7*20%, 2)</f>
        <v>#VALUE!</v>
      </c>
    </row>
    <row r="11" spans="2:8" ht="60" customHeight="1" thickTop="1" thickBot="1">
      <c r="B11" s="14" t="s">
        <v>7</v>
      </c>
      <c r="C11" s="15" t="e">
        <f>C10+D7</f>
        <v>#VALUE!</v>
      </c>
      <c r="G11" s="7"/>
    </row>
    <row r="12" spans="2:8" ht="15.75" thickTop="1"/>
    <row r="25" spans="2:5">
      <c r="B25" s="1"/>
      <c r="C25" s="16"/>
    </row>
    <row r="26" spans="2:5">
      <c r="B26" s="1"/>
      <c r="D26" s="158"/>
      <c r="E26" s="158"/>
    </row>
  </sheetData>
  <sheetProtection algorithmName="SHA-512" hashValue="A5CW/KvlskMe63/AwIjPKfK4YX2tv8HaqAvaQXpWxXCTR4eFvYHSO+wEkIXDODsSbhiq2AmXdfpSeW/mNHwcQA==" saltValue="XvBFq0UCeXr6pNf6wUV59A==" spinCount="100000" sheet="1" objects="1" scenarios="1" selectLockedCells="1"/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BreakPreview" zoomScaleSheetLayoutView="100" workbookViewId="0">
      <selection activeCell="E8" sqref="E8"/>
    </sheetView>
  </sheetViews>
  <sheetFormatPr defaultRowHeight="16.5"/>
  <cols>
    <col min="1" max="1" width="6.7109375" style="31" customWidth="1"/>
    <col min="2" max="2" width="57.42578125" style="31" customWidth="1"/>
    <col min="3" max="3" width="8.140625" style="31" customWidth="1"/>
    <col min="4" max="5" width="9.85546875" style="31" customWidth="1"/>
    <col min="6" max="6" width="15.140625" style="32" customWidth="1"/>
    <col min="7" max="7" width="18.42578125" style="31" customWidth="1"/>
    <col min="8" max="9" width="9.140625" style="31"/>
    <col min="10" max="10" width="29.7109375" style="31" customWidth="1"/>
    <col min="11" max="256" width="9.140625" style="31"/>
    <col min="257" max="257" width="6.7109375" style="31" customWidth="1"/>
    <col min="258" max="258" width="57.42578125" style="31" customWidth="1"/>
    <col min="259" max="259" width="5.7109375" style="31" customWidth="1"/>
    <col min="260" max="261" width="9.85546875" style="31" customWidth="1"/>
    <col min="262" max="262" width="15.140625" style="31" customWidth="1"/>
    <col min="263" max="263" width="11.5703125" style="31" customWidth="1"/>
    <col min="264" max="512" width="9.140625" style="31"/>
    <col min="513" max="513" width="6.7109375" style="31" customWidth="1"/>
    <col min="514" max="514" width="57.42578125" style="31" customWidth="1"/>
    <col min="515" max="515" width="5.7109375" style="31" customWidth="1"/>
    <col min="516" max="517" width="9.85546875" style="31" customWidth="1"/>
    <col min="518" max="518" width="15.140625" style="31" customWidth="1"/>
    <col min="519" max="519" width="11.5703125" style="31" customWidth="1"/>
    <col min="520" max="768" width="9.140625" style="31"/>
    <col min="769" max="769" width="6.7109375" style="31" customWidth="1"/>
    <col min="770" max="770" width="57.42578125" style="31" customWidth="1"/>
    <col min="771" max="771" width="5.7109375" style="31" customWidth="1"/>
    <col min="772" max="773" width="9.85546875" style="31" customWidth="1"/>
    <col min="774" max="774" width="15.140625" style="31" customWidth="1"/>
    <col min="775" max="775" width="11.5703125" style="31" customWidth="1"/>
    <col min="776" max="1024" width="9.140625" style="31"/>
    <col min="1025" max="1025" width="6.7109375" style="31" customWidth="1"/>
    <col min="1026" max="1026" width="57.42578125" style="31" customWidth="1"/>
    <col min="1027" max="1027" width="5.7109375" style="31" customWidth="1"/>
    <col min="1028" max="1029" width="9.85546875" style="31" customWidth="1"/>
    <col min="1030" max="1030" width="15.140625" style="31" customWidth="1"/>
    <col min="1031" max="1031" width="11.5703125" style="31" customWidth="1"/>
    <col min="1032" max="1280" width="9.140625" style="31"/>
    <col min="1281" max="1281" width="6.7109375" style="31" customWidth="1"/>
    <col min="1282" max="1282" width="57.42578125" style="31" customWidth="1"/>
    <col min="1283" max="1283" width="5.7109375" style="31" customWidth="1"/>
    <col min="1284" max="1285" width="9.85546875" style="31" customWidth="1"/>
    <col min="1286" max="1286" width="15.140625" style="31" customWidth="1"/>
    <col min="1287" max="1287" width="11.5703125" style="31" customWidth="1"/>
    <col min="1288" max="1536" width="9.140625" style="31"/>
    <col min="1537" max="1537" width="6.7109375" style="31" customWidth="1"/>
    <col min="1538" max="1538" width="57.42578125" style="31" customWidth="1"/>
    <col min="1539" max="1539" width="5.7109375" style="31" customWidth="1"/>
    <col min="1540" max="1541" width="9.85546875" style="31" customWidth="1"/>
    <col min="1542" max="1542" width="15.140625" style="31" customWidth="1"/>
    <col min="1543" max="1543" width="11.5703125" style="31" customWidth="1"/>
    <col min="1544" max="1792" width="9.140625" style="31"/>
    <col min="1793" max="1793" width="6.7109375" style="31" customWidth="1"/>
    <col min="1794" max="1794" width="57.42578125" style="31" customWidth="1"/>
    <col min="1795" max="1795" width="5.7109375" style="31" customWidth="1"/>
    <col min="1796" max="1797" width="9.85546875" style="31" customWidth="1"/>
    <col min="1798" max="1798" width="15.140625" style="31" customWidth="1"/>
    <col min="1799" max="1799" width="11.5703125" style="31" customWidth="1"/>
    <col min="1800" max="2048" width="9.140625" style="31"/>
    <col min="2049" max="2049" width="6.7109375" style="31" customWidth="1"/>
    <col min="2050" max="2050" width="57.42578125" style="31" customWidth="1"/>
    <col min="2051" max="2051" width="5.7109375" style="31" customWidth="1"/>
    <col min="2052" max="2053" width="9.85546875" style="31" customWidth="1"/>
    <col min="2054" max="2054" width="15.140625" style="31" customWidth="1"/>
    <col min="2055" max="2055" width="11.5703125" style="31" customWidth="1"/>
    <col min="2056" max="2304" width="9.140625" style="31"/>
    <col min="2305" max="2305" width="6.7109375" style="31" customWidth="1"/>
    <col min="2306" max="2306" width="57.42578125" style="31" customWidth="1"/>
    <col min="2307" max="2307" width="5.7109375" style="31" customWidth="1"/>
    <col min="2308" max="2309" width="9.85546875" style="31" customWidth="1"/>
    <col min="2310" max="2310" width="15.140625" style="31" customWidth="1"/>
    <col min="2311" max="2311" width="11.5703125" style="31" customWidth="1"/>
    <col min="2312" max="2560" width="9.140625" style="31"/>
    <col min="2561" max="2561" width="6.7109375" style="31" customWidth="1"/>
    <col min="2562" max="2562" width="57.42578125" style="31" customWidth="1"/>
    <col min="2563" max="2563" width="5.7109375" style="31" customWidth="1"/>
    <col min="2564" max="2565" width="9.85546875" style="31" customWidth="1"/>
    <col min="2566" max="2566" width="15.140625" style="31" customWidth="1"/>
    <col min="2567" max="2567" width="11.5703125" style="31" customWidth="1"/>
    <col min="2568" max="2816" width="9.140625" style="31"/>
    <col min="2817" max="2817" width="6.7109375" style="31" customWidth="1"/>
    <col min="2818" max="2818" width="57.42578125" style="31" customWidth="1"/>
    <col min="2819" max="2819" width="5.7109375" style="31" customWidth="1"/>
    <col min="2820" max="2821" width="9.85546875" style="31" customWidth="1"/>
    <col min="2822" max="2822" width="15.140625" style="31" customWidth="1"/>
    <col min="2823" max="2823" width="11.5703125" style="31" customWidth="1"/>
    <col min="2824" max="3072" width="9.140625" style="31"/>
    <col min="3073" max="3073" width="6.7109375" style="31" customWidth="1"/>
    <col min="3074" max="3074" width="57.42578125" style="31" customWidth="1"/>
    <col min="3075" max="3075" width="5.7109375" style="31" customWidth="1"/>
    <col min="3076" max="3077" width="9.85546875" style="31" customWidth="1"/>
    <col min="3078" max="3078" width="15.140625" style="31" customWidth="1"/>
    <col min="3079" max="3079" width="11.5703125" style="31" customWidth="1"/>
    <col min="3080" max="3328" width="9.140625" style="31"/>
    <col min="3329" max="3329" width="6.7109375" style="31" customWidth="1"/>
    <col min="3330" max="3330" width="57.42578125" style="31" customWidth="1"/>
    <col min="3331" max="3331" width="5.7109375" style="31" customWidth="1"/>
    <col min="3332" max="3333" width="9.85546875" style="31" customWidth="1"/>
    <col min="3334" max="3334" width="15.140625" style="31" customWidth="1"/>
    <col min="3335" max="3335" width="11.5703125" style="31" customWidth="1"/>
    <col min="3336" max="3584" width="9.140625" style="31"/>
    <col min="3585" max="3585" width="6.7109375" style="31" customWidth="1"/>
    <col min="3586" max="3586" width="57.42578125" style="31" customWidth="1"/>
    <col min="3587" max="3587" width="5.7109375" style="31" customWidth="1"/>
    <col min="3588" max="3589" width="9.85546875" style="31" customWidth="1"/>
    <col min="3590" max="3590" width="15.140625" style="31" customWidth="1"/>
    <col min="3591" max="3591" width="11.5703125" style="31" customWidth="1"/>
    <col min="3592" max="3840" width="9.140625" style="31"/>
    <col min="3841" max="3841" width="6.7109375" style="31" customWidth="1"/>
    <col min="3842" max="3842" width="57.42578125" style="31" customWidth="1"/>
    <col min="3843" max="3843" width="5.7109375" style="31" customWidth="1"/>
    <col min="3844" max="3845" width="9.85546875" style="31" customWidth="1"/>
    <col min="3846" max="3846" width="15.140625" style="31" customWidth="1"/>
    <col min="3847" max="3847" width="11.5703125" style="31" customWidth="1"/>
    <col min="3848" max="4096" width="9.140625" style="31"/>
    <col min="4097" max="4097" width="6.7109375" style="31" customWidth="1"/>
    <col min="4098" max="4098" width="57.42578125" style="31" customWidth="1"/>
    <col min="4099" max="4099" width="5.7109375" style="31" customWidth="1"/>
    <col min="4100" max="4101" width="9.85546875" style="31" customWidth="1"/>
    <col min="4102" max="4102" width="15.140625" style="31" customWidth="1"/>
    <col min="4103" max="4103" width="11.5703125" style="31" customWidth="1"/>
    <col min="4104" max="4352" width="9.140625" style="31"/>
    <col min="4353" max="4353" width="6.7109375" style="31" customWidth="1"/>
    <col min="4354" max="4354" width="57.42578125" style="31" customWidth="1"/>
    <col min="4355" max="4355" width="5.7109375" style="31" customWidth="1"/>
    <col min="4356" max="4357" width="9.85546875" style="31" customWidth="1"/>
    <col min="4358" max="4358" width="15.140625" style="31" customWidth="1"/>
    <col min="4359" max="4359" width="11.5703125" style="31" customWidth="1"/>
    <col min="4360" max="4608" width="9.140625" style="31"/>
    <col min="4609" max="4609" width="6.7109375" style="31" customWidth="1"/>
    <col min="4610" max="4610" width="57.42578125" style="31" customWidth="1"/>
    <col min="4611" max="4611" width="5.7109375" style="31" customWidth="1"/>
    <col min="4612" max="4613" width="9.85546875" style="31" customWidth="1"/>
    <col min="4614" max="4614" width="15.140625" style="31" customWidth="1"/>
    <col min="4615" max="4615" width="11.5703125" style="31" customWidth="1"/>
    <col min="4616" max="4864" width="9.140625" style="31"/>
    <col min="4865" max="4865" width="6.7109375" style="31" customWidth="1"/>
    <col min="4866" max="4866" width="57.42578125" style="31" customWidth="1"/>
    <col min="4867" max="4867" width="5.7109375" style="31" customWidth="1"/>
    <col min="4868" max="4869" width="9.85546875" style="31" customWidth="1"/>
    <col min="4870" max="4870" width="15.140625" style="31" customWidth="1"/>
    <col min="4871" max="4871" width="11.5703125" style="31" customWidth="1"/>
    <col min="4872" max="5120" width="9.140625" style="31"/>
    <col min="5121" max="5121" width="6.7109375" style="31" customWidth="1"/>
    <col min="5122" max="5122" width="57.42578125" style="31" customWidth="1"/>
    <col min="5123" max="5123" width="5.7109375" style="31" customWidth="1"/>
    <col min="5124" max="5125" width="9.85546875" style="31" customWidth="1"/>
    <col min="5126" max="5126" width="15.140625" style="31" customWidth="1"/>
    <col min="5127" max="5127" width="11.5703125" style="31" customWidth="1"/>
    <col min="5128" max="5376" width="9.140625" style="31"/>
    <col min="5377" max="5377" width="6.7109375" style="31" customWidth="1"/>
    <col min="5378" max="5378" width="57.42578125" style="31" customWidth="1"/>
    <col min="5379" max="5379" width="5.7109375" style="31" customWidth="1"/>
    <col min="5380" max="5381" width="9.85546875" style="31" customWidth="1"/>
    <col min="5382" max="5382" width="15.140625" style="31" customWidth="1"/>
    <col min="5383" max="5383" width="11.5703125" style="31" customWidth="1"/>
    <col min="5384" max="5632" width="9.140625" style="31"/>
    <col min="5633" max="5633" width="6.7109375" style="31" customWidth="1"/>
    <col min="5634" max="5634" width="57.42578125" style="31" customWidth="1"/>
    <col min="5635" max="5635" width="5.7109375" style="31" customWidth="1"/>
    <col min="5636" max="5637" width="9.85546875" style="31" customWidth="1"/>
    <col min="5638" max="5638" width="15.140625" style="31" customWidth="1"/>
    <col min="5639" max="5639" width="11.5703125" style="31" customWidth="1"/>
    <col min="5640" max="5888" width="9.140625" style="31"/>
    <col min="5889" max="5889" width="6.7109375" style="31" customWidth="1"/>
    <col min="5890" max="5890" width="57.42578125" style="31" customWidth="1"/>
    <col min="5891" max="5891" width="5.7109375" style="31" customWidth="1"/>
    <col min="5892" max="5893" width="9.85546875" style="31" customWidth="1"/>
    <col min="5894" max="5894" width="15.140625" style="31" customWidth="1"/>
    <col min="5895" max="5895" width="11.5703125" style="31" customWidth="1"/>
    <col min="5896" max="6144" width="9.140625" style="31"/>
    <col min="6145" max="6145" width="6.7109375" style="31" customWidth="1"/>
    <col min="6146" max="6146" width="57.42578125" style="31" customWidth="1"/>
    <col min="6147" max="6147" width="5.7109375" style="31" customWidth="1"/>
    <col min="6148" max="6149" width="9.85546875" style="31" customWidth="1"/>
    <col min="6150" max="6150" width="15.140625" style="31" customWidth="1"/>
    <col min="6151" max="6151" width="11.5703125" style="31" customWidth="1"/>
    <col min="6152" max="6400" width="9.140625" style="31"/>
    <col min="6401" max="6401" width="6.7109375" style="31" customWidth="1"/>
    <col min="6402" max="6402" width="57.42578125" style="31" customWidth="1"/>
    <col min="6403" max="6403" width="5.7109375" style="31" customWidth="1"/>
    <col min="6404" max="6405" width="9.85546875" style="31" customWidth="1"/>
    <col min="6406" max="6406" width="15.140625" style="31" customWidth="1"/>
    <col min="6407" max="6407" width="11.5703125" style="31" customWidth="1"/>
    <col min="6408" max="6656" width="9.140625" style="31"/>
    <col min="6657" max="6657" width="6.7109375" style="31" customWidth="1"/>
    <col min="6658" max="6658" width="57.42578125" style="31" customWidth="1"/>
    <col min="6659" max="6659" width="5.7109375" style="31" customWidth="1"/>
    <col min="6660" max="6661" width="9.85546875" style="31" customWidth="1"/>
    <col min="6662" max="6662" width="15.140625" style="31" customWidth="1"/>
    <col min="6663" max="6663" width="11.5703125" style="31" customWidth="1"/>
    <col min="6664" max="6912" width="9.140625" style="31"/>
    <col min="6913" max="6913" width="6.7109375" style="31" customWidth="1"/>
    <col min="6914" max="6914" width="57.42578125" style="31" customWidth="1"/>
    <col min="6915" max="6915" width="5.7109375" style="31" customWidth="1"/>
    <col min="6916" max="6917" width="9.85546875" style="31" customWidth="1"/>
    <col min="6918" max="6918" width="15.140625" style="31" customWidth="1"/>
    <col min="6919" max="6919" width="11.5703125" style="31" customWidth="1"/>
    <col min="6920" max="7168" width="9.140625" style="31"/>
    <col min="7169" max="7169" width="6.7109375" style="31" customWidth="1"/>
    <col min="7170" max="7170" width="57.42578125" style="31" customWidth="1"/>
    <col min="7171" max="7171" width="5.7109375" style="31" customWidth="1"/>
    <col min="7172" max="7173" width="9.85546875" style="31" customWidth="1"/>
    <col min="7174" max="7174" width="15.140625" style="31" customWidth="1"/>
    <col min="7175" max="7175" width="11.5703125" style="31" customWidth="1"/>
    <col min="7176" max="7424" width="9.140625" style="31"/>
    <col min="7425" max="7425" width="6.7109375" style="31" customWidth="1"/>
    <col min="7426" max="7426" width="57.42578125" style="31" customWidth="1"/>
    <col min="7427" max="7427" width="5.7109375" style="31" customWidth="1"/>
    <col min="7428" max="7429" width="9.85546875" style="31" customWidth="1"/>
    <col min="7430" max="7430" width="15.140625" style="31" customWidth="1"/>
    <col min="7431" max="7431" width="11.5703125" style="31" customWidth="1"/>
    <col min="7432" max="7680" width="9.140625" style="31"/>
    <col min="7681" max="7681" width="6.7109375" style="31" customWidth="1"/>
    <col min="7682" max="7682" width="57.42578125" style="31" customWidth="1"/>
    <col min="7683" max="7683" width="5.7109375" style="31" customWidth="1"/>
    <col min="7684" max="7685" width="9.85546875" style="31" customWidth="1"/>
    <col min="7686" max="7686" width="15.140625" style="31" customWidth="1"/>
    <col min="7687" max="7687" width="11.5703125" style="31" customWidth="1"/>
    <col min="7688" max="7936" width="9.140625" style="31"/>
    <col min="7937" max="7937" width="6.7109375" style="31" customWidth="1"/>
    <col min="7938" max="7938" width="57.42578125" style="31" customWidth="1"/>
    <col min="7939" max="7939" width="5.7109375" style="31" customWidth="1"/>
    <col min="7940" max="7941" width="9.85546875" style="31" customWidth="1"/>
    <col min="7942" max="7942" width="15.140625" style="31" customWidth="1"/>
    <col min="7943" max="7943" width="11.5703125" style="31" customWidth="1"/>
    <col min="7944" max="8192" width="9.140625" style="31"/>
    <col min="8193" max="8193" width="6.7109375" style="31" customWidth="1"/>
    <col min="8194" max="8194" width="57.42578125" style="31" customWidth="1"/>
    <col min="8195" max="8195" width="5.7109375" style="31" customWidth="1"/>
    <col min="8196" max="8197" width="9.85546875" style="31" customWidth="1"/>
    <col min="8198" max="8198" width="15.140625" style="31" customWidth="1"/>
    <col min="8199" max="8199" width="11.5703125" style="31" customWidth="1"/>
    <col min="8200" max="8448" width="9.140625" style="31"/>
    <col min="8449" max="8449" width="6.7109375" style="31" customWidth="1"/>
    <col min="8450" max="8450" width="57.42578125" style="31" customWidth="1"/>
    <col min="8451" max="8451" width="5.7109375" style="31" customWidth="1"/>
    <col min="8452" max="8453" width="9.85546875" style="31" customWidth="1"/>
    <col min="8454" max="8454" width="15.140625" style="31" customWidth="1"/>
    <col min="8455" max="8455" width="11.5703125" style="31" customWidth="1"/>
    <col min="8456" max="8704" width="9.140625" style="31"/>
    <col min="8705" max="8705" width="6.7109375" style="31" customWidth="1"/>
    <col min="8706" max="8706" width="57.42578125" style="31" customWidth="1"/>
    <col min="8707" max="8707" width="5.7109375" style="31" customWidth="1"/>
    <col min="8708" max="8709" width="9.85546875" style="31" customWidth="1"/>
    <col min="8710" max="8710" width="15.140625" style="31" customWidth="1"/>
    <col min="8711" max="8711" width="11.5703125" style="31" customWidth="1"/>
    <col min="8712" max="8960" width="9.140625" style="31"/>
    <col min="8961" max="8961" width="6.7109375" style="31" customWidth="1"/>
    <col min="8962" max="8962" width="57.42578125" style="31" customWidth="1"/>
    <col min="8963" max="8963" width="5.7109375" style="31" customWidth="1"/>
    <col min="8964" max="8965" width="9.85546875" style="31" customWidth="1"/>
    <col min="8966" max="8966" width="15.140625" style="31" customWidth="1"/>
    <col min="8967" max="8967" width="11.5703125" style="31" customWidth="1"/>
    <col min="8968" max="9216" width="9.140625" style="31"/>
    <col min="9217" max="9217" width="6.7109375" style="31" customWidth="1"/>
    <col min="9218" max="9218" width="57.42578125" style="31" customWidth="1"/>
    <col min="9219" max="9219" width="5.7109375" style="31" customWidth="1"/>
    <col min="9220" max="9221" width="9.85546875" style="31" customWidth="1"/>
    <col min="9222" max="9222" width="15.140625" style="31" customWidth="1"/>
    <col min="9223" max="9223" width="11.5703125" style="31" customWidth="1"/>
    <col min="9224" max="9472" width="9.140625" style="31"/>
    <col min="9473" max="9473" width="6.7109375" style="31" customWidth="1"/>
    <col min="9474" max="9474" width="57.42578125" style="31" customWidth="1"/>
    <col min="9475" max="9475" width="5.7109375" style="31" customWidth="1"/>
    <col min="9476" max="9477" width="9.85546875" style="31" customWidth="1"/>
    <col min="9478" max="9478" width="15.140625" style="31" customWidth="1"/>
    <col min="9479" max="9479" width="11.5703125" style="31" customWidth="1"/>
    <col min="9480" max="9728" width="9.140625" style="31"/>
    <col min="9729" max="9729" width="6.7109375" style="31" customWidth="1"/>
    <col min="9730" max="9730" width="57.42578125" style="31" customWidth="1"/>
    <col min="9731" max="9731" width="5.7109375" style="31" customWidth="1"/>
    <col min="9732" max="9733" width="9.85546875" style="31" customWidth="1"/>
    <col min="9734" max="9734" width="15.140625" style="31" customWidth="1"/>
    <col min="9735" max="9735" width="11.5703125" style="31" customWidth="1"/>
    <col min="9736" max="9984" width="9.140625" style="31"/>
    <col min="9985" max="9985" width="6.7109375" style="31" customWidth="1"/>
    <col min="9986" max="9986" width="57.42578125" style="31" customWidth="1"/>
    <col min="9987" max="9987" width="5.7109375" style="31" customWidth="1"/>
    <col min="9988" max="9989" width="9.85546875" style="31" customWidth="1"/>
    <col min="9990" max="9990" width="15.140625" style="31" customWidth="1"/>
    <col min="9991" max="9991" width="11.5703125" style="31" customWidth="1"/>
    <col min="9992" max="10240" width="9.140625" style="31"/>
    <col min="10241" max="10241" width="6.7109375" style="31" customWidth="1"/>
    <col min="10242" max="10242" width="57.42578125" style="31" customWidth="1"/>
    <col min="10243" max="10243" width="5.7109375" style="31" customWidth="1"/>
    <col min="10244" max="10245" width="9.85546875" style="31" customWidth="1"/>
    <col min="10246" max="10246" width="15.140625" style="31" customWidth="1"/>
    <col min="10247" max="10247" width="11.5703125" style="31" customWidth="1"/>
    <col min="10248" max="10496" width="9.140625" style="31"/>
    <col min="10497" max="10497" width="6.7109375" style="31" customWidth="1"/>
    <col min="10498" max="10498" width="57.42578125" style="31" customWidth="1"/>
    <col min="10499" max="10499" width="5.7109375" style="31" customWidth="1"/>
    <col min="10500" max="10501" width="9.85546875" style="31" customWidth="1"/>
    <col min="10502" max="10502" width="15.140625" style="31" customWidth="1"/>
    <col min="10503" max="10503" width="11.5703125" style="31" customWidth="1"/>
    <col min="10504" max="10752" width="9.140625" style="31"/>
    <col min="10753" max="10753" width="6.7109375" style="31" customWidth="1"/>
    <col min="10754" max="10754" width="57.42578125" style="31" customWidth="1"/>
    <col min="10755" max="10755" width="5.7109375" style="31" customWidth="1"/>
    <col min="10756" max="10757" width="9.85546875" style="31" customWidth="1"/>
    <col min="10758" max="10758" width="15.140625" style="31" customWidth="1"/>
    <col min="10759" max="10759" width="11.5703125" style="31" customWidth="1"/>
    <col min="10760" max="11008" width="9.140625" style="31"/>
    <col min="11009" max="11009" width="6.7109375" style="31" customWidth="1"/>
    <col min="11010" max="11010" width="57.42578125" style="31" customWidth="1"/>
    <col min="11011" max="11011" width="5.7109375" style="31" customWidth="1"/>
    <col min="11012" max="11013" width="9.85546875" style="31" customWidth="1"/>
    <col min="11014" max="11014" width="15.140625" style="31" customWidth="1"/>
    <col min="11015" max="11015" width="11.5703125" style="31" customWidth="1"/>
    <col min="11016" max="11264" width="9.140625" style="31"/>
    <col min="11265" max="11265" width="6.7109375" style="31" customWidth="1"/>
    <col min="11266" max="11266" width="57.42578125" style="31" customWidth="1"/>
    <col min="11267" max="11267" width="5.7109375" style="31" customWidth="1"/>
    <col min="11268" max="11269" width="9.85546875" style="31" customWidth="1"/>
    <col min="11270" max="11270" width="15.140625" style="31" customWidth="1"/>
    <col min="11271" max="11271" width="11.5703125" style="31" customWidth="1"/>
    <col min="11272" max="11520" width="9.140625" style="31"/>
    <col min="11521" max="11521" width="6.7109375" style="31" customWidth="1"/>
    <col min="11522" max="11522" width="57.42578125" style="31" customWidth="1"/>
    <col min="11523" max="11523" width="5.7109375" style="31" customWidth="1"/>
    <col min="11524" max="11525" width="9.85546875" style="31" customWidth="1"/>
    <col min="11526" max="11526" width="15.140625" style="31" customWidth="1"/>
    <col min="11527" max="11527" width="11.5703125" style="31" customWidth="1"/>
    <col min="11528" max="11776" width="9.140625" style="31"/>
    <col min="11777" max="11777" width="6.7109375" style="31" customWidth="1"/>
    <col min="11778" max="11778" width="57.42578125" style="31" customWidth="1"/>
    <col min="11779" max="11779" width="5.7109375" style="31" customWidth="1"/>
    <col min="11780" max="11781" width="9.85546875" style="31" customWidth="1"/>
    <col min="11782" max="11782" width="15.140625" style="31" customWidth="1"/>
    <col min="11783" max="11783" width="11.5703125" style="31" customWidth="1"/>
    <col min="11784" max="12032" width="9.140625" style="31"/>
    <col min="12033" max="12033" width="6.7109375" style="31" customWidth="1"/>
    <col min="12034" max="12034" width="57.42578125" style="31" customWidth="1"/>
    <col min="12035" max="12035" width="5.7109375" style="31" customWidth="1"/>
    <col min="12036" max="12037" width="9.85546875" style="31" customWidth="1"/>
    <col min="12038" max="12038" width="15.140625" style="31" customWidth="1"/>
    <col min="12039" max="12039" width="11.5703125" style="31" customWidth="1"/>
    <col min="12040" max="12288" width="9.140625" style="31"/>
    <col min="12289" max="12289" width="6.7109375" style="31" customWidth="1"/>
    <col min="12290" max="12290" width="57.42578125" style="31" customWidth="1"/>
    <col min="12291" max="12291" width="5.7109375" style="31" customWidth="1"/>
    <col min="12292" max="12293" width="9.85546875" style="31" customWidth="1"/>
    <col min="12294" max="12294" width="15.140625" style="31" customWidth="1"/>
    <col min="12295" max="12295" width="11.5703125" style="31" customWidth="1"/>
    <col min="12296" max="12544" width="9.140625" style="31"/>
    <col min="12545" max="12545" width="6.7109375" style="31" customWidth="1"/>
    <col min="12546" max="12546" width="57.42578125" style="31" customWidth="1"/>
    <col min="12547" max="12547" width="5.7109375" style="31" customWidth="1"/>
    <col min="12548" max="12549" width="9.85546875" style="31" customWidth="1"/>
    <col min="12550" max="12550" width="15.140625" style="31" customWidth="1"/>
    <col min="12551" max="12551" width="11.5703125" style="31" customWidth="1"/>
    <col min="12552" max="12800" width="9.140625" style="31"/>
    <col min="12801" max="12801" width="6.7109375" style="31" customWidth="1"/>
    <col min="12802" max="12802" width="57.42578125" style="31" customWidth="1"/>
    <col min="12803" max="12803" width="5.7109375" style="31" customWidth="1"/>
    <col min="12804" max="12805" width="9.85546875" style="31" customWidth="1"/>
    <col min="12806" max="12806" width="15.140625" style="31" customWidth="1"/>
    <col min="12807" max="12807" width="11.5703125" style="31" customWidth="1"/>
    <col min="12808" max="13056" width="9.140625" style="31"/>
    <col min="13057" max="13057" width="6.7109375" style="31" customWidth="1"/>
    <col min="13058" max="13058" width="57.42578125" style="31" customWidth="1"/>
    <col min="13059" max="13059" width="5.7109375" style="31" customWidth="1"/>
    <col min="13060" max="13061" width="9.85546875" style="31" customWidth="1"/>
    <col min="13062" max="13062" width="15.140625" style="31" customWidth="1"/>
    <col min="13063" max="13063" width="11.5703125" style="31" customWidth="1"/>
    <col min="13064" max="13312" width="9.140625" style="31"/>
    <col min="13313" max="13313" width="6.7109375" style="31" customWidth="1"/>
    <col min="13314" max="13314" width="57.42578125" style="31" customWidth="1"/>
    <col min="13315" max="13315" width="5.7109375" style="31" customWidth="1"/>
    <col min="13316" max="13317" width="9.85546875" style="31" customWidth="1"/>
    <col min="13318" max="13318" width="15.140625" style="31" customWidth="1"/>
    <col min="13319" max="13319" width="11.5703125" style="31" customWidth="1"/>
    <col min="13320" max="13568" width="9.140625" style="31"/>
    <col min="13569" max="13569" width="6.7109375" style="31" customWidth="1"/>
    <col min="13570" max="13570" width="57.42578125" style="31" customWidth="1"/>
    <col min="13571" max="13571" width="5.7109375" style="31" customWidth="1"/>
    <col min="13572" max="13573" width="9.85546875" style="31" customWidth="1"/>
    <col min="13574" max="13574" width="15.140625" style="31" customWidth="1"/>
    <col min="13575" max="13575" width="11.5703125" style="31" customWidth="1"/>
    <col min="13576" max="13824" width="9.140625" style="31"/>
    <col min="13825" max="13825" width="6.7109375" style="31" customWidth="1"/>
    <col min="13826" max="13826" width="57.42578125" style="31" customWidth="1"/>
    <col min="13827" max="13827" width="5.7109375" style="31" customWidth="1"/>
    <col min="13828" max="13829" width="9.85546875" style="31" customWidth="1"/>
    <col min="13830" max="13830" width="15.140625" style="31" customWidth="1"/>
    <col min="13831" max="13831" width="11.5703125" style="31" customWidth="1"/>
    <col min="13832" max="14080" width="9.140625" style="31"/>
    <col min="14081" max="14081" width="6.7109375" style="31" customWidth="1"/>
    <col min="14082" max="14082" width="57.42578125" style="31" customWidth="1"/>
    <col min="14083" max="14083" width="5.7109375" style="31" customWidth="1"/>
    <col min="14084" max="14085" width="9.85546875" style="31" customWidth="1"/>
    <col min="14086" max="14086" width="15.140625" style="31" customWidth="1"/>
    <col min="14087" max="14087" width="11.5703125" style="31" customWidth="1"/>
    <col min="14088" max="14336" width="9.140625" style="31"/>
    <col min="14337" max="14337" width="6.7109375" style="31" customWidth="1"/>
    <col min="14338" max="14338" width="57.42578125" style="31" customWidth="1"/>
    <col min="14339" max="14339" width="5.7109375" style="31" customWidth="1"/>
    <col min="14340" max="14341" width="9.85546875" style="31" customWidth="1"/>
    <col min="14342" max="14342" width="15.140625" style="31" customWidth="1"/>
    <col min="14343" max="14343" width="11.5703125" style="31" customWidth="1"/>
    <col min="14344" max="14592" width="9.140625" style="31"/>
    <col min="14593" max="14593" width="6.7109375" style="31" customWidth="1"/>
    <col min="14594" max="14594" width="57.42578125" style="31" customWidth="1"/>
    <col min="14595" max="14595" width="5.7109375" style="31" customWidth="1"/>
    <col min="14596" max="14597" width="9.85546875" style="31" customWidth="1"/>
    <col min="14598" max="14598" width="15.140625" style="31" customWidth="1"/>
    <col min="14599" max="14599" width="11.5703125" style="31" customWidth="1"/>
    <col min="14600" max="14848" width="9.140625" style="31"/>
    <col min="14849" max="14849" width="6.7109375" style="31" customWidth="1"/>
    <col min="14850" max="14850" width="57.42578125" style="31" customWidth="1"/>
    <col min="14851" max="14851" width="5.7109375" style="31" customWidth="1"/>
    <col min="14852" max="14853" width="9.85546875" style="31" customWidth="1"/>
    <col min="14854" max="14854" width="15.140625" style="31" customWidth="1"/>
    <col min="14855" max="14855" width="11.5703125" style="31" customWidth="1"/>
    <col min="14856" max="15104" width="9.140625" style="31"/>
    <col min="15105" max="15105" width="6.7109375" style="31" customWidth="1"/>
    <col min="15106" max="15106" width="57.42578125" style="31" customWidth="1"/>
    <col min="15107" max="15107" width="5.7109375" style="31" customWidth="1"/>
    <col min="15108" max="15109" width="9.85546875" style="31" customWidth="1"/>
    <col min="15110" max="15110" width="15.140625" style="31" customWidth="1"/>
    <col min="15111" max="15111" width="11.5703125" style="31" customWidth="1"/>
    <col min="15112" max="15360" width="9.140625" style="31"/>
    <col min="15361" max="15361" width="6.7109375" style="31" customWidth="1"/>
    <col min="15362" max="15362" width="57.42578125" style="31" customWidth="1"/>
    <col min="15363" max="15363" width="5.7109375" style="31" customWidth="1"/>
    <col min="15364" max="15365" width="9.85546875" style="31" customWidth="1"/>
    <col min="15366" max="15366" width="15.140625" style="31" customWidth="1"/>
    <col min="15367" max="15367" width="11.5703125" style="31" customWidth="1"/>
    <col min="15368" max="15616" width="9.140625" style="31"/>
    <col min="15617" max="15617" width="6.7109375" style="31" customWidth="1"/>
    <col min="15618" max="15618" width="57.42578125" style="31" customWidth="1"/>
    <col min="15619" max="15619" width="5.7109375" style="31" customWidth="1"/>
    <col min="15620" max="15621" width="9.85546875" style="31" customWidth="1"/>
    <col min="15622" max="15622" width="15.140625" style="31" customWidth="1"/>
    <col min="15623" max="15623" width="11.5703125" style="31" customWidth="1"/>
    <col min="15624" max="15872" width="9.140625" style="31"/>
    <col min="15873" max="15873" width="6.7109375" style="31" customWidth="1"/>
    <col min="15874" max="15874" width="57.42578125" style="31" customWidth="1"/>
    <col min="15875" max="15875" width="5.7109375" style="31" customWidth="1"/>
    <col min="15876" max="15877" width="9.85546875" style="31" customWidth="1"/>
    <col min="15878" max="15878" width="15.140625" style="31" customWidth="1"/>
    <col min="15879" max="15879" width="11.5703125" style="31" customWidth="1"/>
    <col min="15880" max="16128" width="9.140625" style="31"/>
    <col min="16129" max="16129" width="6.7109375" style="31" customWidth="1"/>
    <col min="16130" max="16130" width="57.42578125" style="31" customWidth="1"/>
    <col min="16131" max="16131" width="5.7109375" style="31" customWidth="1"/>
    <col min="16132" max="16133" width="9.85546875" style="31" customWidth="1"/>
    <col min="16134" max="16134" width="15.140625" style="31" customWidth="1"/>
    <col min="16135" max="16135" width="11.5703125" style="31" customWidth="1"/>
    <col min="16136" max="16384" width="9.140625" style="31"/>
  </cols>
  <sheetData>
    <row r="1" spans="1:13" s="29" customFormat="1">
      <c r="A1" s="19"/>
      <c r="B1" s="20"/>
      <c r="C1" s="20"/>
      <c r="D1" s="20"/>
      <c r="E1" s="20"/>
      <c r="F1" s="20"/>
      <c r="G1" s="20"/>
    </row>
    <row r="2" spans="1:13" s="30" customFormat="1">
      <c r="A2" s="159" t="s">
        <v>3</v>
      </c>
      <c r="B2" s="160"/>
      <c r="C2" s="160"/>
      <c r="D2" s="160"/>
      <c r="E2" s="160"/>
      <c r="F2" s="160"/>
    </row>
    <row r="3" spans="1:13" ht="17.25" thickBot="1"/>
    <row r="4" spans="1:13" s="30" customFormat="1" ht="51">
      <c r="A4" s="21" t="s">
        <v>8</v>
      </c>
      <c r="B4" s="22" t="s">
        <v>9</v>
      </c>
      <c r="C4" s="23" t="s">
        <v>10</v>
      </c>
      <c r="D4" s="24" t="s">
        <v>11</v>
      </c>
      <c r="E4" s="25" t="s">
        <v>12</v>
      </c>
      <c r="F4" s="26" t="s">
        <v>13</v>
      </c>
    </row>
    <row r="5" spans="1:13" s="37" customFormat="1" ht="78.75">
      <c r="A5" s="33">
        <v>1</v>
      </c>
      <c r="B5" s="34" t="s">
        <v>405</v>
      </c>
      <c r="C5" s="35" t="s">
        <v>14</v>
      </c>
      <c r="D5" s="36">
        <v>1</v>
      </c>
      <c r="E5" s="145"/>
      <c r="F5" s="18">
        <f>D5*E5</f>
        <v>0</v>
      </c>
      <c r="G5" s="17" t="str">
        <f>IF(E5="", "zadajte jednotkovú cenu", IF(E5=0, "jednotková cena nemôže byť nulová!!!", IF(E5&lt;0, "jednotková cena nemôže byť záporná!!!", "")))</f>
        <v>zadajte jednotkovú cenu</v>
      </c>
      <c r="H5" s="37">
        <f>IF(G5="", "", 1)</f>
        <v>1</v>
      </c>
      <c r="M5" s="38"/>
    </row>
    <row r="6" spans="1:13" s="37" customFormat="1" ht="31.5">
      <c r="A6" s="33">
        <v>2</v>
      </c>
      <c r="B6" s="39" t="s">
        <v>406</v>
      </c>
      <c r="C6" s="40" t="s">
        <v>14</v>
      </c>
      <c r="D6" s="41">
        <v>1</v>
      </c>
      <c r="E6" s="44"/>
      <c r="F6" s="18">
        <f t="shared" ref="F6:F11" si="0">D6*E6</f>
        <v>0</v>
      </c>
      <c r="G6" s="17" t="str">
        <f t="shared" ref="G6:G11" si="1">IF(E6="", "zadajte jednotkovú cenu", IF(E6=0, "jednotková cena nemôže byť nulová!!!", IF(E6&lt;0, "jednotková cena nemôže byť záporná!!!", "")))</f>
        <v>zadajte jednotkovú cenu</v>
      </c>
      <c r="H6" s="37">
        <f t="shared" ref="H6:H11" si="2">IF(G6="", "", 1)</f>
        <v>1</v>
      </c>
      <c r="M6" s="38"/>
    </row>
    <row r="7" spans="1:13" s="37" customFormat="1" ht="47.25">
      <c r="A7" s="33">
        <v>3</v>
      </c>
      <c r="B7" s="39" t="s">
        <v>402</v>
      </c>
      <c r="C7" s="40" t="s">
        <v>14</v>
      </c>
      <c r="D7" s="41">
        <v>1</v>
      </c>
      <c r="E7" s="44"/>
      <c r="F7" s="18">
        <f t="shared" si="0"/>
        <v>0</v>
      </c>
      <c r="G7" s="17" t="str">
        <f t="shared" si="1"/>
        <v>zadajte jednotkovú cenu</v>
      </c>
      <c r="H7" s="37">
        <f t="shared" si="2"/>
        <v>1</v>
      </c>
      <c r="M7" s="42"/>
    </row>
    <row r="8" spans="1:13" s="37" customFormat="1" ht="15.75">
      <c r="A8" s="33">
        <v>4</v>
      </c>
      <c r="B8" s="39" t="s">
        <v>407</v>
      </c>
      <c r="C8" s="40" t="s">
        <v>14</v>
      </c>
      <c r="D8" s="41">
        <v>1</v>
      </c>
      <c r="E8" s="44"/>
      <c r="F8" s="18">
        <f t="shared" si="0"/>
        <v>0</v>
      </c>
      <c r="G8" s="17" t="str">
        <f t="shared" si="1"/>
        <v>zadajte jednotkovú cenu</v>
      </c>
      <c r="H8" s="37">
        <f t="shared" si="2"/>
        <v>1</v>
      </c>
    </row>
    <row r="9" spans="1:13" s="37" customFormat="1" ht="31.5">
      <c r="A9" s="33">
        <v>5</v>
      </c>
      <c r="B9" s="39" t="s">
        <v>408</v>
      </c>
      <c r="C9" s="40" t="s">
        <v>14</v>
      </c>
      <c r="D9" s="41">
        <v>1</v>
      </c>
      <c r="E9" s="44"/>
      <c r="F9" s="18">
        <f t="shared" si="0"/>
        <v>0</v>
      </c>
      <c r="G9" s="17" t="str">
        <f t="shared" si="1"/>
        <v>zadajte jednotkovú cenu</v>
      </c>
      <c r="H9" s="37">
        <f t="shared" si="2"/>
        <v>1</v>
      </c>
    </row>
    <row r="10" spans="1:13" s="29" customFormat="1">
      <c r="A10" s="33">
        <v>6</v>
      </c>
      <c r="B10" s="39" t="s">
        <v>403</v>
      </c>
      <c r="C10" s="40" t="s">
        <v>14</v>
      </c>
      <c r="D10" s="41">
        <v>1</v>
      </c>
      <c r="E10" s="44"/>
      <c r="F10" s="18">
        <f t="shared" si="0"/>
        <v>0</v>
      </c>
      <c r="G10" s="17" t="str">
        <f t="shared" si="1"/>
        <v>zadajte jednotkovú cenu</v>
      </c>
      <c r="H10" s="37">
        <f t="shared" si="2"/>
        <v>1</v>
      </c>
      <c r="I10" s="37"/>
      <c r="J10" s="37"/>
      <c r="K10" s="37"/>
      <c r="L10" s="37"/>
      <c r="M10" s="37"/>
    </row>
    <row r="11" spans="1:13">
      <c r="A11" s="33">
        <v>7</v>
      </c>
      <c r="B11" s="39" t="s">
        <v>404</v>
      </c>
      <c r="C11" s="40" t="s">
        <v>14</v>
      </c>
      <c r="D11" s="41">
        <v>1</v>
      </c>
      <c r="E11" s="44"/>
      <c r="F11" s="18">
        <f t="shared" si="0"/>
        <v>0</v>
      </c>
      <c r="G11" s="17" t="str">
        <f t="shared" si="1"/>
        <v>zadajte jednotkovú cenu</v>
      </c>
      <c r="H11" s="37">
        <f t="shared" si="2"/>
        <v>1</v>
      </c>
    </row>
    <row r="12" spans="1:13" ht="17.25" thickBot="1">
      <c r="A12" s="161" t="s">
        <v>15</v>
      </c>
      <c r="B12" s="162"/>
      <c r="C12" s="162"/>
      <c r="D12" s="162"/>
      <c r="E12" s="162"/>
      <c r="F12" s="27">
        <f>SUM(F5:F11)</f>
        <v>0</v>
      </c>
      <c r="G12" s="28"/>
      <c r="H12" s="31">
        <f>SUM(H5:H11)</f>
        <v>7</v>
      </c>
      <c r="I12" s="31" t="s">
        <v>437</v>
      </c>
    </row>
    <row r="13" spans="1:13">
      <c r="G13" s="43"/>
    </row>
  </sheetData>
  <sheetProtection algorithmName="SHA-512" hashValue="Nrh6aUOacp4Wo01/2l32WREqAtSDKxSrDbjbP0rIBuJggpaHtnoPRm8FMXP/E9SosZfrD4NvNoQgSO+5cEN+Eg==" saltValue="70QLNTqpY3FPZOw7m/8MOQ==" spinCount="100000" sheet="1" objects="1" scenarios="1" selectLockedCells="1"/>
  <mergeCells count="2">
    <mergeCell ref="A2:F2"/>
    <mergeCell ref="A12:E12"/>
  </mergeCells>
  <pageMargins left="0.7" right="0.7" top="0.75" bottom="0.75" header="0.3" footer="0.3"/>
  <pageSetup paperSize="9" scale="57" orientation="portrait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542"/>
  <sheetViews>
    <sheetView tabSelected="1" view="pageBreakPreview" zoomScale="130" zoomScaleNormal="100" zoomScaleSheetLayoutView="130" workbookViewId="0">
      <selection activeCell="E98" sqref="E98"/>
    </sheetView>
  </sheetViews>
  <sheetFormatPr defaultColWidth="0" defaultRowHeight="12.75"/>
  <cols>
    <col min="1" max="1" width="6.42578125" style="134" customWidth="1"/>
    <col min="2" max="2" width="49.7109375" style="134" customWidth="1"/>
    <col min="3" max="3" width="10.140625" style="135" customWidth="1"/>
    <col min="4" max="4" width="12.7109375" style="136" customWidth="1"/>
    <col min="5" max="5" width="17" style="88" customWidth="1"/>
    <col min="6" max="6" width="15.7109375" style="88" customWidth="1"/>
    <col min="7" max="7" width="22.7109375" style="89" customWidth="1"/>
    <col min="8" max="8" width="11.7109375" style="146" customWidth="1"/>
    <col min="9" max="9" width="32.85546875" style="91" hidden="1" customWidth="1"/>
    <col min="10" max="10" width="10.140625" style="91" hidden="1" customWidth="1"/>
    <col min="11" max="11" width="15" style="91" hidden="1" customWidth="1"/>
    <col min="12" max="12" width="25" style="91" customWidth="1"/>
    <col min="13" max="43" width="9.140625" style="91" customWidth="1"/>
    <col min="44" max="244" width="9.140625" style="92" customWidth="1"/>
    <col min="245" max="245" width="9.5703125" style="92" customWidth="1"/>
    <col min="246" max="248" width="11.5703125" style="92" customWidth="1"/>
    <col min="249" max="249" width="12.140625" style="92" bestFit="1" customWidth="1"/>
    <col min="250" max="250" width="8.85546875" style="92" bestFit="1" customWidth="1"/>
    <col min="251" max="251" width="12.7109375" style="92" customWidth="1"/>
    <col min="252" max="253" width="17.85546875" style="92" customWidth="1"/>
    <col min="254" max="254" width="13.85546875" style="92" customWidth="1"/>
    <col min="255" max="255" width="12.7109375" style="92" customWidth="1"/>
    <col min="256" max="267" width="0" style="92" hidden="1" customWidth="1"/>
    <col min="268" max="500" width="0" style="92" hidden="1"/>
    <col min="501" max="501" width="9.5703125" style="92" customWidth="1"/>
    <col min="502" max="504" width="11.5703125" style="92" customWidth="1"/>
    <col min="505" max="505" width="12.140625" style="92" bestFit="1" customWidth="1"/>
    <col min="506" max="506" width="8.85546875" style="92" bestFit="1" customWidth="1"/>
    <col min="507" max="507" width="12.7109375" style="92" customWidth="1"/>
    <col min="508" max="509" width="17.85546875" style="92" customWidth="1"/>
    <col min="510" max="510" width="13.85546875" style="92" customWidth="1"/>
    <col min="511" max="511" width="12.7109375" style="92" customWidth="1"/>
    <col min="512" max="523" width="0" style="92" hidden="1" customWidth="1"/>
    <col min="524" max="756" width="0" style="92" hidden="1"/>
    <col min="757" max="757" width="9.5703125" style="92" customWidth="1"/>
    <col min="758" max="760" width="11.5703125" style="92" customWidth="1"/>
    <col min="761" max="761" width="12.140625" style="92" bestFit="1" customWidth="1"/>
    <col min="762" max="762" width="8.85546875" style="92" bestFit="1" customWidth="1"/>
    <col min="763" max="763" width="12.7109375" style="92" customWidth="1"/>
    <col min="764" max="765" width="17.85546875" style="92" customWidth="1"/>
    <col min="766" max="766" width="13.85546875" style="92" customWidth="1"/>
    <col min="767" max="767" width="12.7109375" style="92" customWidth="1"/>
    <col min="768" max="779" width="0" style="92" hidden="1" customWidth="1"/>
    <col min="780" max="1012" width="0" style="92" hidden="1"/>
    <col min="1013" max="1013" width="9.5703125" style="92" customWidth="1"/>
    <col min="1014" max="1016" width="11.5703125" style="92" customWidth="1"/>
    <col min="1017" max="1017" width="12.140625" style="92" bestFit="1" customWidth="1"/>
    <col min="1018" max="1018" width="8.85546875" style="92" bestFit="1" customWidth="1"/>
    <col min="1019" max="1019" width="12.7109375" style="92" customWidth="1"/>
    <col min="1020" max="1021" width="17.85546875" style="92" customWidth="1"/>
    <col min="1022" max="1022" width="13.85546875" style="92" customWidth="1"/>
    <col min="1023" max="1023" width="12.7109375" style="92" customWidth="1"/>
    <col min="1024" max="1035" width="0" style="92" hidden="1" customWidth="1"/>
    <col min="1036" max="1268" width="0" style="92" hidden="1"/>
    <col min="1269" max="1269" width="9.5703125" style="92" customWidth="1"/>
    <col min="1270" max="1272" width="11.5703125" style="92" customWidth="1"/>
    <col min="1273" max="1273" width="12.140625" style="92" bestFit="1" customWidth="1"/>
    <col min="1274" max="1274" width="8.85546875" style="92" bestFit="1" customWidth="1"/>
    <col min="1275" max="1275" width="12.7109375" style="92" customWidth="1"/>
    <col min="1276" max="1277" width="17.85546875" style="92" customWidth="1"/>
    <col min="1278" max="1278" width="13.85546875" style="92" customWidth="1"/>
    <col min="1279" max="1279" width="12.7109375" style="92" customWidth="1"/>
    <col min="1280" max="1291" width="0" style="92" hidden="1" customWidth="1"/>
    <col min="1292" max="1524" width="0" style="92" hidden="1"/>
    <col min="1525" max="1525" width="9.5703125" style="92" customWidth="1"/>
    <col min="1526" max="1528" width="11.5703125" style="92" customWidth="1"/>
    <col min="1529" max="1529" width="12.140625" style="92" bestFit="1" customWidth="1"/>
    <col min="1530" max="1530" width="8.85546875" style="92" bestFit="1" customWidth="1"/>
    <col min="1531" max="1531" width="12.7109375" style="92" customWidth="1"/>
    <col min="1532" max="1533" width="17.85546875" style="92" customWidth="1"/>
    <col min="1534" max="1534" width="13.85546875" style="92" customWidth="1"/>
    <col min="1535" max="1535" width="12.7109375" style="92" customWidth="1"/>
    <col min="1536" max="1547" width="0" style="92" hidden="1" customWidth="1"/>
    <col min="1548" max="1780" width="0" style="92" hidden="1"/>
    <col min="1781" max="1781" width="9.5703125" style="92" customWidth="1"/>
    <col min="1782" max="1784" width="11.5703125" style="92" customWidth="1"/>
    <col min="1785" max="1785" width="12.140625" style="92" bestFit="1" customWidth="1"/>
    <col min="1786" max="1786" width="8.85546875" style="92" bestFit="1" customWidth="1"/>
    <col min="1787" max="1787" width="12.7109375" style="92" customWidth="1"/>
    <col min="1788" max="1789" width="17.85546875" style="92" customWidth="1"/>
    <col min="1790" max="1790" width="13.85546875" style="92" customWidth="1"/>
    <col min="1791" max="1791" width="12.7109375" style="92" customWidth="1"/>
    <col min="1792" max="1803" width="0" style="92" hidden="1" customWidth="1"/>
    <col min="1804" max="2036" width="0" style="92" hidden="1"/>
    <col min="2037" max="2037" width="9.5703125" style="92" customWidth="1"/>
    <col min="2038" max="2040" width="11.5703125" style="92" customWidth="1"/>
    <col min="2041" max="2041" width="12.140625" style="92" bestFit="1" customWidth="1"/>
    <col min="2042" max="2042" width="8.85546875" style="92" bestFit="1" customWidth="1"/>
    <col min="2043" max="2043" width="12.7109375" style="92" customWidth="1"/>
    <col min="2044" max="2045" width="17.85546875" style="92" customWidth="1"/>
    <col min="2046" max="2046" width="13.85546875" style="92" customWidth="1"/>
    <col min="2047" max="2047" width="12.7109375" style="92" customWidth="1"/>
    <col min="2048" max="2059" width="0" style="92" hidden="1" customWidth="1"/>
    <col min="2060" max="2292" width="0" style="92" hidden="1"/>
    <col min="2293" max="2293" width="9.5703125" style="92" customWidth="1"/>
    <col min="2294" max="2296" width="11.5703125" style="92" customWidth="1"/>
    <col min="2297" max="2297" width="12.140625" style="92" bestFit="1" customWidth="1"/>
    <col min="2298" max="2298" width="8.85546875" style="92" bestFit="1" customWidth="1"/>
    <col min="2299" max="2299" width="12.7109375" style="92" customWidth="1"/>
    <col min="2300" max="2301" width="17.85546875" style="92" customWidth="1"/>
    <col min="2302" max="2302" width="13.85546875" style="92" customWidth="1"/>
    <col min="2303" max="2303" width="12.7109375" style="92" customWidth="1"/>
    <col min="2304" max="2315" width="0" style="92" hidden="1" customWidth="1"/>
    <col min="2316" max="2548" width="0" style="92" hidden="1"/>
    <col min="2549" max="2549" width="9.5703125" style="92" customWidth="1"/>
    <col min="2550" max="2552" width="11.5703125" style="92" customWidth="1"/>
    <col min="2553" max="2553" width="12.140625" style="92" bestFit="1" customWidth="1"/>
    <col min="2554" max="2554" width="8.85546875" style="92" bestFit="1" customWidth="1"/>
    <col min="2555" max="2555" width="12.7109375" style="92" customWidth="1"/>
    <col min="2556" max="2557" width="17.85546875" style="92" customWidth="1"/>
    <col min="2558" max="2558" width="13.85546875" style="92" customWidth="1"/>
    <col min="2559" max="2559" width="12.7109375" style="92" customWidth="1"/>
    <col min="2560" max="2571" width="0" style="92" hidden="1" customWidth="1"/>
    <col min="2572" max="2804" width="0" style="92" hidden="1"/>
    <col min="2805" max="2805" width="9.5703125" style="92" customWidth="1"/>
    <col min="2806" max="2808" width="11.5703125" style="92" customWidth="1"/>
    <col min="2809" max="2809" width="12.140625" style="92" bestFit="1" customWidth="1"/>
    <col min="2810" max="2810" width="8.85546875" style="92" bestFit="1" customWidth="1"/>
    <col min="2811" max="2811" width="12.7109375" style="92" customWidth="1"/>
    <col min="2812" max="2813" width="17.85546875" style="92" customWidth="1"/>
    <col min="2814" max="2814" width="13.85546875" style="92" customWidth="1"/>
    <col min="2815" max="2815" width="12.7109375" style="92" customWidth="1"/>
    <col min="2816" max="2827" width="0" style="92" hidden="1" customWidth="1"/>
    <col min="2828" max="3060" width="0" style="92" hidden="1"/>
    <col min="3061" max="3061" width="9.5703125" style="92" customWidth="1"/>
    <col min="3062" max="3064" width="11.5703125" style="92" customWidth="1"/>
    <col min="3065" max="3065" width="12.140625" style="92" bestFit="1" customWidth="1"/>
    <col min="3066" max="3066" width="8.85546875" style="92" bestFit="1" customWidth="1"/>
    <col min="3067" max="3067" width="12.7109375" style="92" customWidth="1"/>
    <col min="3068" max="3069" width="17.85546875" style="92" customWidth="1"/>
    <col min="3070" max="3070" width="13.85546875" style="92" customWidth="1"/>
    <col min="3071" max="3071" width="12.7109375" style="92" customWidth="1"/>
    <col min="3072" max="3083" width="0" style="92" hidden="1" customWidth="1"/>
    <col min="3084" max="3316" width="0" style="92" hidden="1"/>
    <col min="3317" max="3317" width="9.5703125" style="92" customWidth="1"/>
    <col min="3318" max="3320" width="11.5703125" style="92" customWidth="1"/>
    <col min="3321" max="3321" width="12.140625" style="92" bestFit="1" customWidth="1"/>
    <col min="3322" max="3322" width="8.85546875" style="92" bestFit="1" customWidth="1"/>
    <col min="3323" max="3323" width="12.7109375" style="92" customWidth="1"/>
    <col min="3324" max="3325" width="17.85546875" style="92" customWidth="1"/>
    <col min="3326" max="3326" width="13.85546875" style="92" customWidth="1"/>
    <col min="3327" max="3327" width="12.7109375" style="92" customWidth="1"/>
    <col min="3328" max="3339" width="0" style="92" hidden="1" customWidth="1"/>
    <col min="3340" max="3572" width="0" style="92" hidden="1"/>
    <col min="3573" max="3573" width="9.5703125" style="92" customWidth="1"/>
    <col min="3574" max="3576" width="11.5703125" style="92" customWidth="1"/>
    <col min="3577" max="3577" width="12.140625" style="92" bestFit="1" customWidth="1"/>
    <col min="3578" max="3578" width="8.85546875" style="92" bestFit="1" customWidth="1"/>
    <col min="3579" max="3579" width="12.7109375" style="92" customWidth="1"/>
    <col min="3580" max="3581" width="17.85546875" style="92" customWidth="1"/>
    <col min="3582" max="3582" width="13.85546875" style="92" customWidth="1"/>
    <col min="3583" max="3583" width="12.7109375" style="92" customWidth="1"/>
    <col min="3584" max="3595" width="0" style="92" hidden="1" customWidth="1"/>
    <col min="3596" max="3828" width="0" style="92" hidden="1"/>
    <col min="3829" max="3829" width="9.5703125" style="92" customWidth="1"/>
    <col min="3830" max="3832" width="11.5703125" style="92" customWidth="1"/>
    <col min="3833" max="3833" width="12.140625" style="92" bestFit="1" customWidth="1"/>
    <col min="3834" max="3834" width="8.85546875" style="92" bestFit="1" customWidth="1"/>
    <col min="3835" max="3835" width="12.7109375" style="92" customWidth="1"/>
    <col min="3836" max="3837" width="17.85546875" style="92" customWidth="1"/>
    <col min="3838" max="3838" width="13.85546875" style="92" customWidth="1"/>
    <col min="3839" max="3839" width="12.7109375" style="92" customWidth="1"/>
    <col min="3840" max="3851" width="0" style="92" hidden="1" customWidth="1"/>
    <col min="3852" max="4084" width="0" style="92" hidden="1"/>
    <col min="4085" max="4085" width="9.5703125" style="92" customWidth="1"/>
    <col min="4086" max="4088" width="11.5703125" style="92" customWidth="1"/>
    <col min="4089" max="4089" width="12.140625" style="92" bestFit="1" customWidth="1"/>
    <col min="4090" max="4090" width="8.85546875" style="92" bestFit="1" customWidth="1"/>
    <col min="4091" max="4091" width="12.7109375" style="92" customWidth="1"/>
    <col min="4092" max="4093" width="17.85546875" style="92" customWidth="1"/>
    <col min="4094" max="4094" width="13.85546875" style="92" customWidth="1"/>
    <col min="4095" max="4095" width="12.7109375" style="92" customWidth="1"/>
    <col min="4096" max="4107" width="0" style="92" hidden="1" customWidth="1"/>
    <col min="4108" max="4340" width="0" style="92" hidden="1"/>
    <col min="4341" max="4341" width="9.5703125" style="92" customWidth="1"/>
    <col min="4342" max="4344" width="11.5703125" style="92" customWidth="1"/>
    <col min="4345" max="4345" width="12.140625" style="92" bestFit="1" customWidth="1"/>
    <col min="4346" max="4346" width="8.85546875" style="92" bestFit="1" customWidth="1"/>
    <col min="4347" max="4347" width="12.7109375" style="92" customWidth="1"/>
    <col min="4348" max="4349" width="17.85546875" style="92" customWidth="1"/>
    <col min="4350" max="4350" width="13.85546875" style="92" customWidth="1"/>
    <col min="4351" max="4351" width="12.7109375" style="92" customWidth="1"/>
    <col min="4352" max="4363" width="0" style="92" hidden="1" customWidth="1"/>
    <col min="4364" max="4596" width="0" style="92" hidden="1"/>
    <col min="4597" max="4597" width="9.5703125" style="92" customWidth="1"/>
    <col min="4598" max="4600" width="11.5703125" style="92" customWidth="1"/>
    <col min="4601" max="4601" width="12.140625" style="92" bestFit="1" customWidth="1"/>
    <col min="4602" max="4602" width="8.85546875" style="92" bestFit="1" customWidth="1"/>
    <col min="4603" max="4603" width="12.7109375" style="92" customWidth="1"/>
    <col min="4604" max="4605" width="17.85546875" style="92" customWidth="1"/>
    <col min="4606" max="4606" width="13.85546875" style="92" customWidth="1"/>
    <col min="4607" max="4607" width="12.7109375" style="92" customWidth="1"/>
    <col min="4608" max="4619" width="0" style="92" hidden="1" customWidth="1"/>
    <col min="4620" max="4852" width="0" style="92" hidden="1"/>
    <col min="4853" max="4853" width="9.5703125" style="92" customWidth="1"/>
    <col min="4854" max="4856" width="11.5703125" style="92" customWidth="1"/>
    <col min="4857" max="4857" width="12.140625" style="92" bestFit="1" customWidth="1"/>
    <col min="4858" max="4858" width="8.85546875" style="92" bestFit="1" customWidth="1"/>
    <col min="4859" max="4859" width="12.7109375" style="92" customWidth="1"/>
    <col min="4860" max="4861" width="17.85546875" style="92" customWidth="1"/>
    <col min="4862" max="4862" width="13.85546875" style="92" customWidth="1"/>
    <col min="4863" max="4863" width="12.7109375" style="92" customWidth="1"/>
    <col min="4864" max="4875" width="0" style="92" hidden="1" customWidth="1"/>
    <col min="4876" max="5108" width="0" style="92" hidden="1"/>
    <col min="5109" max="5109" width="9.5703125" style="92" customWidth="1"/>
    <col min="5110" max="5112" width="11.5703125" style="92" customWidth="1"/>
    <col min="5113" max="5113" width="12.140625" style="92" bestFit="1" customWidth="1"/>
    <col min="5114" max="5114" width="8.85546875" style="92" bestFit="1" customWidth="1"/>
    <col min="5115" max="5115" width="12.7109375" style="92" customWidth="1"/>
    <col min="5116" max="5117" width="17.85546875" style="92" customWidth="1"/>
    <col min="5118" max="5118" width="13.85546875" style="92" customWidth="1"/>
    <col min="5119" max="5119" width="12.7109375" style="92" customWidth="1"/>
    <col min="5120" max="5131" width="0" style="92" hidden="1" customWidth="1"/>
    <col min="5132" max="5364" width="0" style="92" hidden="1"/>
    <col min="5365" max="5365" width="9.5703125" style="92" customWidth="1"/>
    <col min="5366" max="5368" width="11.5703125" style="92" customWidth="1"/>
    <col min="5369" max="5369" width="12.140625" style="92" bestFit="1" customWidth="1"/>
    <col min="5370" max="5370" width="8.85546875" style="92" bestFit="1" customWidth="1"/>
    <col min="5371" max="5371" width="12.7109375" style="92" customWidth="1"/>
    <col min="5372" max="5373" width="17.85546875" style="92" customWidth="1"/>
    <col min="5374" max="5374" width="13.85546875" style="92" customWidth="1"/>
    <col min="5375" max="5375" width="12.7109375" style="92" customWidth="1"/>
    <col min="5376" max="5387" width="0" style="92" hidden="1" customWidth="1"/>
    <col min="5388" max="5620" width="0" style="92" hidden="1"/>
    <col min="5621" max="5621" width="9.5703125" style="92" customWidth="1"/>
    <col min="5622" max="5624" width="11.5703125" style="92" customWidth="1"/>
    <col min="5625" max="5625" width="12.140625" style="92" bestFit="1" customWidth="1"/>
    <col min="5626" max="5626" width="8.85546875" style="92" bestFit="1" customWidth="1"/>
    <col min="5627" max="5627" width="12.7109375" style="92" customWidth="1"/>
    <col min="5628" max="5629" width="17.85546875" style="92" customWidth="1"/>
    <col min="5630" max="5630" width="13.85546875" style="92" customWidth="1"/>
    <col min="5631" max="5631" width="12.7109375" style="92" customWidth="1"/>
    <col min="5632" max="5643" width="0" style="92" hidden="1" customWidth="1"/>
    <col min="5644" max="5876" width="0" style="92" hidden="1"/>
    <col min="5877" max="5877" width="9.5703125" style="92" customWidth="1"/>
    <col min="5878" max="5880" width="11.5703125" style="92" customWidth="1"/>
    <col min="5881" max="5881" width="12.140625" style="92" bestFit="1" customWidth="1"/>
    <col min="5882" max="5882" width="8.85546875" style="92" bestFit="1" customWidth="1"/>
    <col min="5883" max="5883" width="12.7109375" style="92" customWidth="1"/>
    <col min="5884" max="5885" width="17.85546875" style="92" customWidth="1"/>
    <col min="5886" max="5886" width="13.85546875" style="92" customWidth="1"/>
    <col min="5887" max="5887" width="12.7109375" style="92" customWidth="1"/>
    <col min="5888" max="5899" width="0" style="92" hidden="1" customWidth="1"/>
    <col min="5900" max="6132" width="0" style="92" hidden="1"/>
    <col min="6133" max="6133" width="9.5703125" style="92" customWidth="1"/>
    <col min="6134" max="6136" width="11.5703125" style="92" customWidth="1"/>
    <col min="6137" max="6137" width="12.140625" style="92" bestFit="1" customWidth="1"/>
    <col min="6138" max="6138" width="8.85546875" style="92" bestFit="1" customWidth="1"/>
    <col min="6139" max="6139" width="12.7109375" style="92" customWidth="1"/>
    <col min="6140" max="6141" width="17.85546875" style="92" customWidth="1"/>
    <col min="6142" max="6142" width="13.85546875" style="92" customWidth="1"/>
    <col min="6143" max="6143" width="12.7109375" style="92" customWidth="1"/>
    <col min="6144" max="6155" width="0" style="92" hidden="1" customWidth="1"/>
    <col min="6156" max="6388" width="0" style="92" hidden="1"/>
    <col min="6389" max="6389" width="9.5703125" style="92" customWidth="1"/>
    <col min="6390" max="6392" width="11.5703125" style="92" customWidth="1"/>
    <col min="6393" max="6393" width="12.140625" style="92" bestFit="1" customWidth="1"/>
    <col min="6394" max="6394" width="8.85546875" style="92" bestFit="1" customWidth="1"/>
    <col min="6395" max="6395" width="12.7109375" style="92" customWidth="1"/>
    <col min="6396" max="6397" width="17.85546875" style="92" customWidth="1"/>
    <col min="6398" max="6398" width="13.85546875" style="92" customWidth="1"/>
    <col min="6399" max="6399" width="12.7109375" style="92" customWidth="1"/>
    <col min="6400" max="6411" width="0" style="92" hidden="1" customWidth="1"/>
    <col min="6412" max="6644" width="0" style="92" hidden="1"/>
    <col min="6645" max="6645" width="9.5703125" style="92" customWidth="1"/>
    <col min="6646" max="6648" width="11.5703125" style="92" customWidth="1"/>
    <col min="6649" max="6649" width="12.140625" style="92" bestFit="1" customWidth="1"/>
    <col min="6650" max="6650" width="8.85546875" style="92" bestFit="1" customWidth="1"/>
    <col min="6651" max="6651" width="12.7109375" style="92" customWidth="1"/>
    <col min="6652" max="6653" width="17.85546875" style="92" customWidth="1"/>
    <col min="6654" max="6654" width="13.85546875" style="92" customWidth="1"/>
    <col min="6655" max="6655" width="12.7109375" style="92" customWidth="1"/>
    <col min="6656" max="6667" width="0" style="92" hidden="1" customWidth="1"/>
    <col min="6668" max="6900" width="0" style="92" hidden="1"/>
    <col min="6901" max="6901" width="9.5703125" style="92" customWidth="1"/>
    <col min="6902" max="6904" width="11.5703125" style="92" customWidth="1"/>
    <col min="6905" max="6905" width="12.140625" style="92" bestFit="1" customWidth="1"/>
    <col min="6906" max="6906" width="8.85546875" style="92" bestFit="1" customWidth="1"/>
    <col min="6907" max="6907" width="12.7109375" style="92" customWidth="1"/>
    <col min="6908" max="6909" width="17.85546875" style="92" customWidth="1"/>
    <col min="6910" max="6910" width="13.85546875" style="92" customWidth="1"/>
    <col min="6911" max="6911" width="12.7109375" style="92" customWidth="1"/>
    <col min="6912" max="6923" width="0" style="92" hidden="1" customWidth="1"/>
    <col min="6924" max="7156" width="0" style="92" hidden="1"/>
    <col min="7157" max="7157" width="9.5703125" style="92" customWidth="1"/>
    <col min="7158" max="7160" width="11.5703125" style="92" customWidth="1"/>
    <col min="7161" max="7161" width="12.140625" style="92" bestFit="1" customWidth="1"/>
    <col min="7162" max="7162" width="8.85546875" style="92" bestFit="1" customWidth="1"/>
    <col min="7163" max="7163" width="12.7109375" style="92" customWidth="1"/>
    <col min="7164" max="7165" width="17.85546875" style="92" customWidth="1"/>
    <col min="7166" max="7166" width="13.85546875" style="92" customWidth="1"/>
    <col min="7167" max="7167" width="12.7109375" style="92" customWidth="1"/>
    <col min="7168" max="7179" width="0" style="92" hidden="1" customWidth="1"/>
    <col min="7180" max="7412" width="0" style="92" hidden="1"/>
    <col min="7413" max="7413" width="9.5703125" style="92" customWidth="1"/>
    <col min="7414" max="7416" width="11.5703125" style="92" customWidth="1"/>
    <col min="7417" max="7417" width="12.140625" style="92" bestFit="1" customWidth="1"/>
    <col min="7418" max="7418" width="8.85546875" style="92" bestFit="1" customWidth="1"/>
    <col min="7419" max="7419" width="12.7109375" style="92" customWidth="1"/>
    <col min="7420" max="7421" width="17.85546875" style="92" customWidth="1"/>
    <col min="7422" max="7422" width="13.85546875" style="92" customWidth="1"/>
    <col min="7423" max="7423" width="12.7109375" style="92" customWidth="1"/>
    <col min="7424" max="7435" width="0" style="92" hidden="1" customWidth="1"/>
    <col min="7436" max="7668" width="0" style="92" hidden="1"/>
    <col min="7669" max="7669" width="9.5703125" style="92" customWidth="1"/>
    <col min="7670" max="7672" width="11.5703125" style="92" customWidth="1"/>
    <col min="7673" max="7673" width="12.140625" style="92" bestFit="1" customWidth="1"/>
    <col min="7674" max="7674" width="8.85546875" style="92" bestFit="1" customWidth="1"/>
    <col min="7675" max="7675" width="12.7109375" style="92" customWidth="1"/>
    <col min="7676" max="7677" width="17.85546875" style="92" customWidth="1"/>
    <col min="7678" max="7678" width="13.85546875" style="92" customWidth="1"/>
    <col min="7679" max="7679" width="12.7109375" style="92" customWidth="1"/>
    <col min="7680" max="7691" width="0" style="92" hidden="1" customWidth="1"/>
    <col min="7692" max="7924" width="0" style="92" hidden="1"/>
    <col min="7925" max="7925" width="9.5703125" style="92" customWidth="1"/>
    <col min="7926" max="7928" width="11.5703125" style="92" customWidth="1"/>
    <col min="7929" max="7929" width="12.140625" style="92" bestFit="1" customWidth="1"/>
    <col min="7930" max="7930" width="8.85546875" style="92" bestFit="1" customWidth="1"/>
    <col min="7931" max="7931" width="12.7109375" style="92" customWidth="1"/>
    <col min="7932" max="7933" width="17.85546875" style="92" customWidth="1"/>
    <col min="7934" max="7934" width="13.85546875" style="92" customWidth="1"/>
    <col min="7935" max="7935" width="12.7109375" style="92" customWidth="1"/>
    <col min="7936" max="7947" width="0" style="92" hidden="1" customWidth="1"/>
    <col min="7948" max="8180" width="0" style="92" hidden="1"/>
    <col min="8181" max="8181" width="9.5703125" style="92" customWidth="1"/>
    <col min="8182" max="8184" width="11.5703125" style="92" customWidth="1"/>
    <col min="8185" max="8185" width="12.140625" style="92" bestFit="1" customWidth="1"/>
    <col min="8186" max="8186" width="8.85546875" style="92" bestFit="1" customWidth="1"/>
    <col min="8187" max="8187" width="12.7109375" style="92" customWidth="1"/>
    <col min="8188" max="8189" width="17.85546875" style="92" customWidth="1"/>
    <col min="8190" max="8190" width="13.85546875" style="92" customWidth="1"/>
    <col min="8191" max="8191" width="12.7109375" style="92" customWidth="1"/>
    <col min="8192" max="8203" width="0" style="92" hidden="1" customWidth="1"/>
    <col min="8204" max="8436" width="0" style="92" hidden="1"/>
    <col min="8437" max="8437" width="9.5703125" style="92" customWidth="1"/>
    <col min="8438" max="8440" width="11.5703125" style="92" customWidth="1"/>
    <col min="8441" max="8441" width="12.140625" style="92" bestFit="1" customWidth="1"/>
    <col min="8442" max="8442" width="8.85546875" style="92" bestFit="1" customWidth="1"/>
    <col min="8443" max="8443" width="12.7109375" style="92" customWidth="1"/>
    <col min="8444" max="8445" width="17.85546875" style="92" customWidth="1"/>
    <col min="8446" max="8446" width="13.85546875" style="92" customWidth="1"/>
    <col min="8447" max="8447" width="12.7109375" style="92" customWidth="1"/>
    <col min="8448" max="8459" width="0" style="92" hidden="1" customWidth="1"/>
    <col min="8460" max="8692" width="0" style="92" hidden="1"/>
    <col min="8693" max="8693" width="9.5703125" style="92" customWidth="1"/>
    <col min="8694" max="8696" width="11.5703125" style="92" customWidth="1"/>
    <col min="8697" max="8697" width="12.140625" style="92" bestFit="1" customWidth="1"/>
    <col min="8698" max="8698" width="8.85546875" style="92" bestFit="1" customWidth="1"/>
    <col min="8699" max="8699" width="12.7109375" style="92" customWidth="1"/>
    <col min="8700" max="8701" width="17.85546875" style="92" customWidth="1"/>
    <col min="8702" max="8702" width="13.85546875" style="92" customWidth="1"/>
    <col min="8703" max="8703" width="12.7109375" style="92" customWidth="1"/>
    <col min="8704" max="8715" width="0" style="92" hidden="1" customWidth="1"/>
    <col min="8716" max="8948" width="0" style="92" hidden="1"/>
    <col min="8949" max="8949" width="9.5703125" style="92" customWidth="1"/>
    <col min="8950" max="8952" width="11.5703125" style="92" customWidth="1"/>
    <col min="8953" max="8953" width="12.140625" style="92" bestFit="1" customWidth="1"/>
    <col min="8954" max="8954" width="8.85546875" style="92" bestFit="1" customWidth="1"/>
    <col min="8955" max="8955" width="12.7109375" style="92" customWidth="1"/>
    <col min="8956" max="8957" width="17.85546875" style="92" customWidth="1"/>
    <col min="8958" max="8958" width="13.85546875" style="92" customWidth="1"/>
    <col min="8959" max="8959" width="12.7109375" style="92" customWidth="1"/>
    <col min="8960" max="8971" width="0" style="92" hidden="1" customWidth="1"/>
    <col min="8972" max="9204" width="0" style="92" hidden="1"/>
    <col min="9205" max="9205" width="9.5703125" style="92" customWidth="1"/>
    <col min="9206" max="9208" width="11.5703125" style="92" customWidth="1"/>
    <col min="9209" max="9209" width="12.140625" style="92" bestFit="1" customWidth="1"/>
    <col min="9210" max="9210" width="8.85546875" style="92" bestFit="1" customWidth="1"/>
    <col min="9211" max="9211" width="12.7109375" style="92" customWidth="1"/>
    <col min="9212" max="9213" width="17.85546875" style="92" customWidth="1"/>
    <col min="9214" max="9214" width="13.85546875" style="92" customWidth="1"/>
    <col min="9215" max="9215" width="12.7109375" style="92" customWidth="1"/>
    <col min="9216" max="9227" width="0" style="92" hidden="1" customWidth="1"/>
    <col min="9228" max="9460" width="0" style="92" hidden="1"/>
    <col min="9461" max="9461" width="9.5703125" style="92" customWidth="1"/>
    <col min="9462" max="9464" width="11.5703125" style="92" customWidth="1"/>
    <col min="9465" max="9465" width="12.140625" style="92" bestFit="1" customWidth="1"/>
    <col min="9466" max="9466" width="8.85546875" style="92" bestFit="1" customWidth="1"/>
    <col min="9467" max="9467" width="12.7109375" style="92" customWidth="1"/>
    <col min="9468" max="9469" width="17.85546875" style="92" customWidth="1"/>
    <col min="9470" max="9470" width="13.85546875" style="92" customWidth="1"/>
    <col min="9471" max="9471" width="12.7109375" style="92" customWidth="1"/>
    <col min="9472" max="9483" width="0" style="92" hidden="1" customWidth="1"/>
    <col min="9484" max="9716" width="0" style="92" hidden="1"/>
    <col min="9717" max="9717" width="9.5703125" style="92" customWidth="1"/>
    <col min="9718" max="9720" width="11.5703125" style="92" customWidth="1"/>
    <col min="9721" max="9721" width="12.140625" style="92" bestFit="1" customWidth="1"/>
    <col min="9722" max="9722" width="8.85546875" style="92" bestFit="1" customWidth="1"/>
    <col min="9723" max="9723" width="12.7109375" style="92" customWidth="1"/>
    <col min="9724" max="9725" width="17.85546875" style="92" customWidth="1"/>
    <col min="9726" max="9726" width="13.85546875" style="92" customWidth="1"/>
    <col min="9727" max="9727" width="12.7109375" style="92" customWidth="1"/>
    <col min="9728" max="9739" width="0" style="92" hidden="1" customWidth="1"/>
    <col min="9740" max="9972" width="0" style="92" hidden="1"/>
    <col min="9973" max="9973" width="9.5703125" style="92" customWidth="1"/>
    <col min="9974" max="9976" width="11.5703125" style="92" customWidth="1"/>
    <col min="9977" max="9977" width="12.140625" style="92" bestFit="1" customWidth="1"/>
    <col min="9978" max="9978" width="8.85546875" style="92" bestFit="1" customWidth="1"/>
    <col min="9979" max="9979" width="12.7109375" style="92" customWidth="1"/>
    <col min="9980" max="9981" width="17.85546875" style="92" customWidth="1"/>
    <col min="9982" max="9982" width="13.85546875" style="92" customWidth="1"/>
    <col min="9983" max="9983" width="12.7109375" style="92" customWidth="1"/>
    <col min="9984" max="9995" width="0" style="92" hidden="1" customWidth="1"/>
    <col min="9996" max="10228" width="0" style="92" hidden="1"/>
    <col min="10229" max="10229" width="9.5703125" style="92" customWidth="1"/>
    <col min="10230" max="10232" width="11.5703125" style="92" customWidth="1"/>
    <col min="10233" max="10233" width="12.140625" style="92" bestFit="1" customWidth="1"/>
    <col min="10234" max="10234" width="8.85546875" style="92" bestFit="1" customWidth="1"/>
    <col min="10235" max="10235" width="12.7109375" style="92" customWidth="1"/>
    <col min="10236" max="10237" width="17.85546875" style="92" customWidth="1"/>
    <col min="10238" max="10238" width="13.85546875" style="92" customWidth="1"/>
    <col min="10239" max="10239" width="12.7109375" style="92" customWidth="1"/>
    <col min="10240" max="10251" width="0" style="92" hidden="1" customWidth="1"/>
    <col min="10252" max="10484" width="0" style="92" hidden="1"/>
    <col min="10485" max="10485" width="9.5703125" style="92" customWidth="1"/>
    <col min="10486" max="10488" width="11.5703125" style="92" customWidth="1"/>
    <col min="10489" max="10489" width="12.140625" style="92" bestFit="1" customWidth="1"/>
    <col min="10490" max="10490" width="8.85546875" style="92" bestFit="1" customWidth="1"/>
    <col min="10491" max="10491" width="12.7109375" style="92" customWidth="1"/>
    <col min="10492" max="10493" width="17.85546875" style="92" customWidth="1"/>
    <col min="10494" max="10494" width="13.85546875" style="92" customWidth="1"/>
    <col min="10495" max="10495" width="12.7109375" style="92" customWidth="1"/>
    <col min="10496" max="10507" width="0" style="92" hidden="1" customWidth="1"/>
    <col min="10508" max="10740" width="0" style="92" hidden="1"/>
    <col min="10741" max="10741" width="9.5703125" style="92" customWidth="1"/>
    <col min="10742" max="10744" width="11.5703125" style="92" customWidth="1"/>
    <col min="10745" max="10745" width="12.140625" style="92" bestFit="1" customWidth="1"/>
    <col min="10746" max="10746" width="8.85546875" style="92" bestFit="1" customWidth="1"/>
    <col min="10747" max="10747" width="12.7109375" style="92" customWidth="1"/>
    <col min="10748" max="10749" width="17.85546875" style="92" customWidth="1"/>
    <col min="10750" max="10750" width="13.85546875" style="92" customWidth="1"/>
    <col min="10751" max="10751" width="12.7109375" style="92" customWidth="1"/>
    <col min="10752" max="10763" width="0" style="92" hidden="1" customWidth="1"/>
    <col min="10764" max="10996" width="0" style="92" hidden="1"/>
    <col min="10997" max="10997" width="9.5703125" style="92" customWidth="1"/>
    <col min="10998" max="11000" width="11.5703125" style="92" customWidth="1"/>
    <col min="11001" max="11001" width="12.140625" style="92" bestFit="1" customWidth="1"/>
    <col min="11002" max="11002" width="8.85546875" style="92" bestFit="1" customWidth="1"/>
    <col min="11003" max="11003" width="12.7109375" style="92" customWidth="1"/>
    <col min="11004" max="11005" width="17.85546875" style="92" customWidth="1"/>
    <col min="11006" max="11006" width="13.85546875" style="92" customWidth="1"/>
    <col min="11007" max="11007" width="12.7109375" style="92" customWidth="1"/>
    <col min="11008" max="11019" width="0" style="92" hidden="1" customWidth="1"/>
    <col min="11020" max="11252" width="0" style="92" hidden="1"/>
    <col min="11253" max="11253" width="9.5703125" style="92" customWidth="1"/>
    <col min="11254" max="11256" width="11.5703125" style="92" customWidth="1"/>
    <col min="11257" max="11257" width="12.140625" style="92" bestFit="1" customWidth="1"/>
    <col min="11258" max="11258" width="8.85546875" style="92" bestFit="1" customWidth="1"/>
    <col min="11259" max="11259" width="12.7109375" style="92" customWidth="1"/>
    <col min="11260" max="11261" width="17.85546875" style="92" customWidth="1"/>
    <col min="11262" max="11262" width="13.85546875" style="92" customWidth="1"/>
    <col min="11263" max="11263" width="12.7109375" style="92" customWidth="1"/>
    <col min="11264" max="11275" width="0" style="92" hidden="1" customWidth="1"/>
    <col min="11276" max="11508" width="0" style="92" hidden="1"/>
    <col min="11509" max="11509" width="9.5703125" style="92" customWidth="1"/>
    <col min="11510" max="11512" width="11.5703125" style="92" customWidth="1"/>
    <col min="11513" max="11513" width="12.140625" style="92" bestFit="1" customWidth="1"/>
    <col min="11514" max="11514" width="8.85546875" style="92" bestFit="1" customWidth="1"/>
    <col min="11515" max="11515" width="12.7109375" style="92" customWidth="1"/>
    <col min="11516" max="11517" width="17.85546875" style="92" customWidth="1"/>
    <col min="11518" max="11518" width="13.85546875" style="92" customWidth="1"/>
    <col min="11519" max="11519" width="12.7109375" style="92" customWidth="1"/>
    <col min="11520" max="11531" width="0" style="92" hidden="1" customWidth="1"/>
    <col min="11532" max="11764" width="0" style="92" hidden="1"/>
    <col min="11765" max="11765" width="9.5703125" style="92" customWidth="1"/>
    <col min="11766" max="11768" width="11.5703125" style="92" customWidth="1"/>
    <col min="11769" max="11769" width="12.140625" style="92" bestFit="1" customWidth="1"/>
    <col min="11770" max="11770" width="8.85546875" style="92" bestFit="1" customWidth="1"/>
    <col min="11771" max="11771" width="12.7109375" style="92" customWidth="1"/>
    <col min="11772" max="11773" width="17.85546875" style="92" customWidth="1"/>
    <col min="11774" max="11774" width="13.85546875" style="92" customWidth="1"/>
    <col min="11775" max="11775" width="12.7109375" style="92" customWidth="1"/>
    <col min="11776" max="11787" width="0" style="92" hidden="1" customWidth="1"/>
    <col min="11788" max="12020" width="0" style="92" hidden="1"/>
    <col min="12021" max="12021" width="9.5703125" style="92" customWidth="1"/>
    <col min="12022" max="12024" width="11.5703125" style="92" customWidth="1"/>
    <col min="12025" max="12025" width="12.140625" style="92" bestFit="1" customWidth="1"/>
    <col min="12026" max="12026" width="8.85546875" style="92" bestFit="1" customWidth="1"/>
    <col min="12027" max="12027" width="12.7109375" style="92" customWidth="1"/>
    <col min="12028" max="12029" width="17.85546875" style="92" customWidth="1"/>
    <col min="12030" max="12030" width="13.85546875" style="92" customWidth="1"/>
    <col min="12031" max="12031" width="12.7109375" style="92" customWidth="1"/>
    <col min="12032" max="12043" width="0" style="92" hidden="1" customWidth="1"/>
    <col min="12044" max="12276" width="0" style="92" hidden="1"/>
    <col min="12277" max="12277" width="9.5703125" style="92" customWidth="1"/>
    <col min="12278" max="12280" width="11.5703125" style="92" customWidth="1"/>
    <col min="12281" max="12281" width="12.140625" style="92" bestFit="1" customWidth="1"/>
    <col min="12282" max="12282" width="8.85546875" style="92" bestFit="1" customWidth="1"/>
    <col min="12283" max="12283" width="12.7109375" style="92" customWidth="1"/>
    <col min="12284" max="12285" width="17.85546875" style="92" customWidth="1"/>
    <col min="12286" max="12286" width="13.85546875" style="92" customWidth="1"/>
    <col min="12287" max="12287" width="12.7109375" style="92" customWidth="1"/>
    <col min="12288" max="12299" width="0" style="92" hidden="1" customWidth="1"/>
    <col min="12300" max="12532" width="0" style="92" hidden="1"/>
    <col min="12533" max="12533" width="9.5703125" style="92" customWidth="1"/>
    <col min="12534" max="12536" width="11.5703125" style="92" customWidth="1"/>
    <col min="12537" max="12537" width="12.140625" style="92" bestFit="1" customWidth="1"/>
    <col min="12538" max="12538" width="8.85546875" style="92" bestFit="1" customWidth="1"/>
    <col min="12539" max="12539" width="12.7109375" style="92" customWidth="1"/>
    <col min="12540" max="12541" width="17.85546875" style="92" customWidth="1"/>
    <col min="12542" max="12542" width="13.85546875" style="92" customWidth="1"/>
    <col min="12543" max="12543" width="12.7109375" style="92" customWidth="1"/>
    <col min="12544" max="12555" width="0" style="92" hidden="1" customWidth="1"/>
    <col min="12556" max="12788" width="0" style="92" hidden="1"/>
    <col min="12789" max="12789" width="9.5703125" style="92" customWidth="1"/>
    <col min="12790" max="12792" width="11.5703125" style="92" customWidth="1"/>
    <col min="12793" max="12793" width="12.140625" style="92" bestFit="1" customWidth="1"/>
    <col min="12794" max="12794" width="8.85546875" style="92" bestFit="1" customWidth="1"/>
    <col min="12795" max="12795" width="12.7109375" style="92" customWidth="1"/>
    <col min="12796" max="12797" width="17.85546875" style="92" customWidth="1"/>
    <col min="12798" max="12798" width="13.85546875" style="92" customWidth="1"/>
    <col min="12799" max="12799" width="12.7109375" style="92" customWidth="1"/>
    <col min="12800" max="12811" width="0" style="92" hidden="1" customWidth="1"/>
    <col min="12812" max="13044" width="0" style="92" hidden="1"/>
    <col min="13045" max="13045" width="9.5703125" style="92" customWidth="1"/>
    <col min="13046" max="13048" width="11.5703125" style="92" customWidth="1"/>
    <col min="13049" max="13049" width="12.140625" style="92" bestFit="1" customWidth="1"/>
    <col min="13050" max="13050" width="8.85546875" style="92" bestFit="1" customWidth="1"/>
    <col min="13051" max="13051" width="12.7109375" style="92" customWidth="1"/>
    <col min="13052" max="13053" width="17.85546875" style="92" customWidth="1"/>
    <col min="13054" max="13054" width="13.85546875" style="92" customWidth="1"/>
    <col min="13055" max="13055" width="12.7109375" style="92" customWidth="1"/>
    <col min="13056" max="13067" width="0" style="92" hidden="1" customWidth="1"/>
    <col min="13068" max="13300" width="0" style="92" hidden="1"/>
    <col min="13301" max="13301" width="9.5703125" style="92" customWidth="1"/>
    <col min="13302" max="13304" width="11.5703125" style="92" customWidth="1"/>
    <col min="13305" max="13305" width="12.140625" style="92" bestFit="1" customWidth="1"/>
    <col min="13306" max="13306" width="8.85546875" style="92" bestFit="1" customWidth="1"/>
    <col min="13307" max="13307" width="12.7109375" style="92" customWidth="1"/>
    <col min="13308" max="13309" width="17.85546875" style="92" customWidth="1"/>
    <col min="13310" max="13310" width="13.85546875" style="92" customWidth="1"/>
    <col min="13311" max="13311" width="12.7109375" style="92" customWidth="1"/>
    <col min="13312" max="13323" width="0" style="92" hidden="1" customWidth="1"/>
    <col min="13324" max="13556" width="0" style="92" hidden="1"/>
    <col min="13557" max="13557" width="9.5703125" style="92" customWidth="1"/>
    <col min="13558" max="13560" width="11.5703125" style="92" customWidth="1"/>
    <col min="13561" max="13561" width="12.140625" style="92" bestFit="1" customWidth="1"/>
    <col min="13562" max="13562" width="8.85546875" style="92" bestFit="1" customWidth="1"/>
    <col min="13563" max="13563" width="12.7109375" style="92" customWidth="1"/>
    <col min="13564" max="13565" width="17.85546875" style="92" customWidth="1"/>
    <col min="13566" max="13566" width="13.85546875" style="92" customWidth="1"/>
    <col min="13567" max="13567" width="12.7109375" style="92" customWidth="1"/>
    <col min="13568" max="13579" width="0" style="92" hidden="1" customWidth="1"/>
    <col min="13580" max="13812" width="0" style="92" hidden="1"/>
    <col min="13813" max="13813" width="9.5703125" style="92" customWidth="1"/>
    <col min="13814" max="13816" width="11.5703125" style="92" customWidth="1"/>
    <col min="13817" max="13817" width="12.140625" style="92" bestFit="1" customWidth="1"/>
    <col min="13818" max="13818" width="8.85546875" style="92" bestFit="1" customWidth="1"/>
    <col min="13819" max="13819" width="12.7109375" style="92" customWidth="1"/>
    <col min="13820" max="13821" width="17.85546875" style="92" customWidth="1"/>
    <col min="13822" max="13822" width="13.85546875" style="92" customWidth="1"/>
    <col min="13823" max="13823" width="12.7109375" style="92" customWidth="1"/>
    <col min="13824" max="13835" width="0" style="92" hidden="1" customWidth="1"/>
    <col min="13836" max="14068" width="0" style="92" hidden="1"/>
    <col min="14069" max="14069" width="9.5703125" style="92" customWidth="1"/>
    <col min="14070" max="14072" width="11.5703125" style="92" customWidth="1"/>
    <col min="14073" max="14073" width="12.140625" style="92" bestFit="1" customWidth="1"/>
    <col min="14074" max="14074" width="8.85546875" style="92" bestFit="1" customWidth="1"/>
    <col min="14075" max="14075" width="12.7109375" style="92" customWidth="1"/>
    <col min="14076" max="14077" width="17.85546875" style="92" customWidth="1"/>
    <col min="14078" max="14078" width="13.85546875" style="92" customWidth="1"/>
    <col min="14079" max="14079" width="12.7109375" style="92" customWidth="1"/>
    <col min="14080" max="14091" width="0" style="92" hidden="1" customWidth="1"/>
    <col min="14092" max="14324" width="0" style="92" hidden="1"/>
    <col min="14325" max="14325" width="9.5703125" style="92" customWidth="1"/>
    <col min="14326" max="14328" width="11.5703125" style="92" customWidth="1"/>
    <col min="14329" max="14329" width="12.140625" style="92" bestFit="1" customWidth="1"/>
    <col min="14330" max="14330" width="8.85546875" style="92" bestFit="1" customWidth="1"/>
    <col min="14331" max="14331" width="12.7109375" style="92" customWidth="1"/>
    <col min="14332" max="14333" width="17.85546875" style="92" customWidth="1"/>
    <col min="14334" max="14334" width="13.85546875" style="92" customWidth="1"/>
    <col min="14335" max="14335" width="12.7109375" style="92" customWidth="1"/>
    <col min="14336" max="14347" width="0" style="92" hidden="1" customWidth="1"/>
    <col min="14348" max="14580" width="0" style="92" hidden="1"/>
    <col min="14581" max="14581" width="9.5703125" style="92" customWidth="1"/>
    <col min="14582" max="14584" width="11.5703125" style="92" customWidth="1"/>
    <col min="14585" max="14585" width="12.140625" style="92" bestFit="1" customWidth="1"/>
    <col min="14586" max="14586" width="8.85546875" style="92" bestFit="1" customWidth="1"/>
    <col min="14587" max="14587" width="12.7109375" style="92" customWidth="1"/>
    <col min="14588" max="14589" width="17.85546875" style="92" customWidth="1"/>
    <col min="14590" max="14590" width="13.85546875" style="92" customWidth="1"/>
    <col min="14591" max="14591" width="12.7109375" style="92" customWidth="1"/>
    <col min="14592" max="14603" width="0" style="92" hidden="1" customWidth="1"/>
    <col min="14604" max="14836" width="0" style="92" hidden="1"/>
    <col min="14837" max="14837" width="9.5703125" style="92" customWidth="1"/>
    <col min="14838" max="14840" width="11.5703125" style="92" customWidth="1"/>
    <col min="14841" max="14841" width="12.140625" style="92" bestFit="1" customWidth="1"/>
    <col min="14842" max="14842" width="8.85546875" style="92" bestFit="1" customWidth="1"/>
    <col min="14843" max="14843" width="12.7109375" style="92" customWidth="1"/>
    <col min="14844" max="14845" width="17.85546875" style="92" customWidth="1"/>
    <col min="14846" max="14846" width="13.85546875" style="92" customWidth="1"/>
    <col min="14847" max="14847" width="12.7109375" style="92" customWidth="1"/>
    <col min="14848" max="14859" width="0" style="92" hidden="1" customWidth="1"/>
    <col min="14860" max="15092" width="0" style="92" hidden="1"/>
    <col min="15093" max="15093" width="9.5703125" style="92" customWidth="1"/>
    <col min="15094" max="15096" width="11.5703125" style="92" customWidth="1"/>
    <col min="15097" max="15097" width="12.140625" style="92" bestFit="1" customWidth="1"/>
    <col min="15098" max="15098" width="8.85546875" style="92" bestFit="1" customWidth="1"/>
    <col min="15099" max="15099" width="12.7109375" style="92" customWidth="1"/>
    <col min="15100" max="15101" width="17.85546875" style="92" customWidth="1"/>
    <col min="15102" max="15102" width="13.85546875" style="92" customWidth="1"/>
    <col min="15103" max="15103" width="12.7109375" style="92" customWidth="1"/>
    <col min="15104" max="15115" width="0" style="92" hidden="1" customWidth="1"/>
    <col min="15116" max="15348" width="0" style="92" hidden="1"/>
    <col min="15349" max="15349" width="9.5703125" style="92" customWidth="1"/>
    <col min="15350" max="15352" width="11.5703125" style="92" customWidth="1"/>
    <col min="15353" max="15353" width="12.140625" style="92" bestFit="1" customWidth="1"/>
    <col min="15354" max="15354" width="8.85546875" style="92" bestFit="1" customWidth="1"/>
    <col min="15355" max="15355" width="12.7109375" style="92" customWidth="1"/>
    <col min="15356" max="15357" width="17.85546875" style="92" customWidth="1"/>
    <col min="15358" max="15358" width="13.85546875" style="92" customWidth="1"/>
    <col min="15359" max="15359" width="12.7109375" style="92" customWidth="1"/>
    <col min="15360" max="15371" width="0" style="92" hidden="1" customWidth="1"/>
    <col min="15372" max="15604" width="0" style="92" hidden="1"/>
    <col min="15605" max="15605" width="9.5703125" style="92" customWidth="1"/>
    <col min="15606" max="15608" width="11.5703125" style="92" customWidth="1"/>
    <col min="15609" max="15609" width="12.140625" style="92" bestFit="1" customWidth="1"/>
    <col min="15610" max="15610" width="8.85546875" style="92" bestFit="1" customWidth="1"/>
    <col min="15611" max="15611" width="12.7109375" style="92" customWidth="1"/>
    <col min="15612" max="15613" width="17.85546875" style="92" customWidth="1"/>
    <col min="15614" max="15614" width="13.85546875" style="92" customWidth="1"/>
    <col min="15615" max="15615" width="12.7109375" style="92" customWidth="1"/>
    <col min="15616" max="15627" width="0" style="92" hidden="1" customWidth="1"/>
    <col min="15628" max="15860" width="0" style="92" hidden="1"/>
    <col min="15861" max="15861" width="9.5703125" style="92" customWidth="1"/>
    <col min="15862" max="15864" width="11.5703125" style="92" customWidth="1"/>
    <col min="15865" max="15865" width="12.140625" style="92" bestFit="1" customWidth="1"/>
    <col min="15866" max="15866" width="8.85546875" style="92" bestFit="1" customWidth="1"/>
    <col min="15867" max="15867" width="12.7109375" style="92" customWidth="1"/>
    <col min="15868" max="15869" width="17.85546875" style="92" customWidth="1"/>
    <col min="15870" max="15870" width="13.85546875" style="92" customWidth="1"/>
    <col min="15871" max="15871" width="12.7109375" style="92" customWidth="1"/>
    <col min="15872" max="15883" width="0" style="92" hidden="1" customWidth="1"/>
    <col min="15884" max="16116" width="0" style="92" hidden="1"/>
    <col min="16117" max="16117" width="9.5703125" style="92" customWidth="1"/>
    <col min="16118" max="16120" width="11.5703125" style="92" customWidth="1"/>
    <col min="16121" max="16121" width="12.140625" style="92" bestFit="1" customWidth="1"/>
    <col min="16122" max="16122" width="8.85546875" style="92" bestFit="1" customWidth="1"/>
    <col min="16123" max="16123" width="12.7109375" style="92" customWidth="1"/>
    <col min="16124" max="16125" width="17.85546875" style="92" customWidth="1"/>
    <col min="16126" max="16126" width="13.85546875" style="92" customWidth="1"/>
    <col min="16127" max="16127" width="12.7109375" style="92" customWidth="1"/>
    <col min="16128" max="16139" width="0" style="92" hidden="1" customWidth="1"/>
    <col min="16140" max="16384" width="0" style="92" hidden="1"/>
  </cols>
  <sheetData>
    <row r="1" spans="1:44" ht="15.75">
      <c r="A1" s="165" t="s">
        <v>16</v>
      </c>
      <c r="B1" s="165"/>
      <c r="C1" s="165"/>
      <c r="D1" s="165"/>
    </row>
    <row r="3" spans="1:44" ht="15.75">
      <c r="A3" s="166" t="s">
        <v>436</v>
      </c>
      <c r="B3" s="166"/>
      <c r="C3" s="166"/>
      <c r="D3" s="166"/>
      <c r="E3" s="166"/>
      <c r="F3" s="166"/>
    </row>
    <row r="4" spans="1:44" ht="13.5" thickBot="1">
      <c r="A4" s="167"/>
      <c r="B4" s="168"/>
      <c r="C4" s="169"/>
      <c r="D4" s="169"/>
      <c r="E4" s="169"/>
      <c r="F4" s="169"/>
    </row>
    <row r="5" spans="1:44" s="101" customFormat="1" ht="26.25" thickBot="1">
      <c r="A5" s="93" t="s">
        <v>8</v>
      </c>
      <c r="B5" s="94" t="s">
        <v>17</v>
      </c>
      <c r="C5" s="95" t="s">
        <v>10</v>
      </c>
      <c r="D5" s="96" t="s">
        <v>11</v>
      </c>
      <c r="E5" s="97" t="s">
        <v>18</v>
      </c>
      <c r="F5" s="98" t="s">
        <v>19</v>
      </c>
      <c r="G5" s="99"/>
      <c r="H5" s="147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</row>
    <row r="6" spans="1:44" s="108" customFormat="1" ht="33.75" thickBot="1">
      <c r="A6" s="102"/>
      <c r="B6" s="103" t="s">
        <v>20</v>
      </c>
      <c r="C6" s="104"/>
      <c r="D6" s="52"/>
      <c r="E6" s="53"/>
      <c r="F6" s="105"/>
      <c r="G6" s="67"/>
      <c r="H6" s="148"/>
      <c r="I6" s="69"/>
      <c r="J6" s="69"/>
      <c r="K6" s="69"/>
      <c r="L6" s="69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7"/>
    </row>
    <row r="7" spans="1:44" s="113" customFormat="1">
      <c r="A7" s="109">
        <v>1</v>
      </c>
      <c r="B7" s="54" t="s">
        <v>21</v>
      </c>
      <c r="C7" s="55" t="s">
        <v>22</v>
      </c>
      <c r="D7" s="56">
        <v>70</v>
      </c>
      <c r="E7" s="45"/>
      <c r="F7" s="110">
        <f>ROUND(D7*E7,2)</f>
        <v>0</v>
      </c>
      <c r="G7" s="57" t="str">
        <f>IF(E7="", "zadajte jednotkovú cenu", IF(E7=0, "jednotková cena nemôže byť nulová!!!", IF(E7&lt;0, "jednotková cena nemôže byť záporná!!!", "")))</f>
        <v>zadajte jednotkovú cenu</v>
      </c>
      <c r="H7" s="68">
        <f>IF(G7="", "", 1)</f>
        <v>1</v>
      </c>
      <c r="I7" s="70"/>
      <c r="J7" s="70"/>
      <c r="K7" s="70"/>
      <c r="L7" s="7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2"/>
    </row>
    <row r="8" spans="1:44" s="113" customFormat="1">
      <c r="A8" s="83">
        <v>2</v>
      </c>
      <c r="B8" s="58" t="s">
        <v>21</v>
      </c>
      <c r="C8" s="81" t="s">
        <v>22</v>
      </c>
      <c r="D8" s="82">
        <v>150</v>
      </c>
      <c r="E8" s="45"/>
      <c r="F8" s="110">
        <f t="shared" ref="F8:F71" si="0">ROUND(D8*E8,2)</f>
        <v>0</v>
      </c>
      <c r="G8" s="57" t="str">
        <f t="shared" ref="G8:G71" si="1">IF(E8="", "zadajte jednotkovú cenu", IF(E8=0, "jednotková cena nemôže byť nulová!!!", IF(E8&lt;0, "jednotková cena nemôže byť záporná!!!", "")))</f>
        <v>zadajte jednotkovú cenu</v>
      </c>
      <c r="H8" s="68">
        <f t="shared" ref="H8:H71" si="2">IF(G8="", "", 1)</f>
        <v>1</v>
      </c>
      <c r="I8" s="70"/>
      <c r="J8" s="70"/>
      <c r="K8" s="70"/>
      <c r="L8" s="7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2"/>
    </row>
    <row r="9" spans="1:44" s="113" customFormat="1" ht="38.25">
      <c r="A9" s="83">
        <v>3</v>
      </c>
      <c r="B9" s="78" t="s">
        <v>23</v>
      </c>
      <c r="C9" s="81" t="s">
        <v>22</v>
      </c>
      <c r="D9" s="82">
        <v>70</v>
      </c>
      <c r="E9" s="45"/>
      <c r="F9" s="110">
        <f t="shared" si="0"/>
        <v>0</v>
      </c>
      <c r="G9" s="57" t="str">
        <f t="shared" si="1"/>
        <v>zadajte jednotkovú cenu</v>
      </c>
      <c r="H9" s="68">
        <f t="shared" si="2"/>
        <v>1</v>
      </c>
      <c r="I9" s="70"/>
      <c r="J9" s="70"/>
      <c r="K9" s="70"/>
      <c r="L9" s="7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2"/>
    </row>
    <row r="10" spans="1:44" s="113" customFormat="1" ht="25.5">
      <c r="A10" s="83">
        <v>4</v>
      </c>
      <c r="B10" s="58" t="s">
        <v>24</v>
      </c>
      <c r="C10" s="81" t="s">
        <v>22</v>
      </c>
      <c r="D10" s="82">
        <v>150</v>
      </c>
      <c r="E10" s="45"/>
      <c r="F10" s="110">
        <f t="shared" si="0"/>
        <v>0</v>
      </c>
      <c r="G10" s="57" t="str">
        <f t="shared" si="1"/>
        <v>zadajte jednotkovú cenu</v>
      </c>
      <c r="H10" s="68">
        <f t="shared" si="2"/>
        <v>1</v>
      </c>
      <c r="I10" s="70"/>
      <c r="J10" s="70"/>
      <c r="K10" s="70"/>
      <c r="L10" s="7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2"/>
    </row>
    <row r="11" spans="1:44" s="113" customFormat="1">
      <c r="A11" s="83">
        <v>5</v>
      </c>
      <c r="B11" s="58" t="s">
        <v>175</v>
      </c>
      <c r="C11" s="81" t="s">
        <v>22</v>
      </c>
      <c r="D11" s="82">
        <v>6</v>
      </c>
      <c r="E11" s="45"/>
      <c r="F11" s="110">
        <f t="shared" si="0"/>
        <v>0</v>
      </c>
      <c r="G11" s="57" t="str">
        <f t="shared" si="1"/>
        <v>zadajte jednotkovú cenu</v>
      </c>
      <c r="H11" s="68">
        <f t="shared" si="2"/>
        <v>1</v>
      </c>
      <c r="I11" s="70"/>
      <c r="J11" s="70"/>
      <c r="K11" s="70"/>
      <c r="L11" s="7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2"/>
    </row>
    <row r="12" spans="1:44" s="113" customFormat="1">
      <c r="A12" s="83">
        <v>6</v>
      </c>
      <c r="B12" s="58" t="s">
        <v>176</v>
      </c>
      <c r="C12" s="81" t="s">
        <v>22</v>
      </c>
      <c r="D12" s="82">
        <v>12</v>
      </c>
      <c r="E12" s="45"/>
      <c r="F12" s="110">
        <f t="shared" si="0"/>
        <v>0</v>
      </c>
      <c r="G12" s="57" t="str">
        <f t="shared" si="1"/>
        <v>zadajte jednotkovú cenu</v>
      </c>
      <c r="H12" s="68">
        <f t="shared" si="2"/>
        <v>1</v>
      </c>
      <c r="I12" s="70"/>
      <c r="J12" s="70"/>
      <c r="K12" s="70"/>
      <c r="L12" s="7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2"/>
    </row>
    <row r="13" spans="1:44" s="113" customFormat="1">
      <c r="A13" s="83">
        <v>7</v>
      </c>
      <c r="B13" s="58" t="s">
        <v>177</v>
      </c>
      <c r="C13" s="81" t="s">
        <v>22</v>
      </c>
      <c r="D13" s="82">
        <v>6</v>
      </c>
      <c r="E13" s="45"/>
      <c r="F13" s="110">
        <f t="shared" si="0"/>
        <v>0</v>
      </c>
      <c r="G13" s="57" t="str">
        <f t="shared" si="1"/>
        <v>zadajte jednotkovú cenu</v>
      </c>
      <c r="H13" s="68">
        <f t="shared" si="2"/>
        <v>1</v>
      </c>
      <c r="I13" s="70"/>
      <c r="J13" s="70"/>
      <c r="K13" s="70"/>
      <c r="L13" s="7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2"/>
    </row>
    <row r="14" spans="1:44" s="113" customFormat="1">
      <c r="A14" s="83">
        <v>8</v>
      </c>
      <c r="B14" s="58" t="s">
        <v>435</v>
      </c>
      <c r="C14" s="81" t="s">
        <v>22</v>
      </c>
      <c r="D14" s="82">
        <v>132</v>
      </c>
      <c r="E14" s="45"/>
      <c r="F14" s="110">
        <f t="shared" si="0"/>
        <v>0</v>
      </c>
      <c r="G14" s="57" t="str">
        <f t="shared" si="1"/>
        <v>zadajte jednotkovú cenu</v>
      </c>
      <c r="H14" s="68">
        <f t="shared" si="2"/>
        <v>1</v>
      </c>
      <c r="I14" s="70">
        <v>2.0299999999999998</v>
      </c>
      <c r="J14" s="70"/>
      <c r="K14" s="70" t="s">
        <v>432</v>
      </c>
      <c r="L14" s="7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2"/>
    </row>
    <row r="15" spans="1:44" s="113" customFormat="1" ht="25.5">
      <c r="A15" s="83">
        <v>9</v>
      </c>
      <c r="B15" s="58" t="s">
        <v>25</v>
      </c>
      <c r="C15" s="81" t="s">
        <v>26</v>
      </c>
      <c r="D15" s="82">
        <v>4</v>
      </c>
      <c r="E15" s="45"/>
      <c r="F15" s="110">
        <f t="shared" si="0"/>
        <v>0</v>
      </c>
      <c r="G15" s="57" t="str">
        <f t="shared" si="1"/>
        <v>zadajte jednotkovú cenu</v>
      </c>
      <c r="H15" s="68">
        <f t="shared" si="2"/>
        <v>1</v>
      </c>
      <c r="I15" s="70"/>
      <c r="J15" s="70"/>
      <c r="K15" s="70"/>
      <c r="L15" s="7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2"/>
    </row>
    <row r="16" spans="1:44" s="113" customFormat="1" ht="25.5">
      <c r="A16" s="83">
        <v>10</v>
      </c>
      <c r="B16" s="58" t="s">
        <v>27</v>
      </c>
      <c r="C16" s="81" t="s">
        <v>26</v>
      </c>
      <c r="D16" s="82">
        <v>8</v>
      </c>
      <c r="E16" s="45"/>
      <c r="F16" s="110">
        <f t="shared" si="0"/>
        <v>0</v>
      </c>
      <c r="G16" s="57" t="str">
        <f t="shared" si="1"/>
        <v>zadajte jednotkovú cenu</v>
      </c>
      <c r="H16" s="68">
        <f t="shared" si="2"/>
        <v>1</v>
      </c>
      <c r="I16" s="70"/>
      <c r="J16" s="70"/>
      <c r="K16" s="70"/>
      <c r="L16" s="7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2"/>
    </row>
    <row r="17" spans="1:44" s="113" customFormat="1" ht="27" customHeight="1">
      <c r="A17" s="83">
        <v>11</v>
      </c>
      <c r="B17" s="58" t="s">
        <v>28</v>
      </c>
      <c r="C17" s="81" t="s">
        <v>26</v>
      </c>
      <c r="D17" s="82">
        <v>4</v>
      </c>
      <c r="E17" s="45"/>
      <c r="F17" s="110">
        <f t="shared" si="0"/>
        <v>0</v>
      </c>
      <c r="G17" s="57" t="str">
        <f t="shared" si="1"/>
        <v>zadajte jednotkovú cenu</v>
      </c>
      <c r="H17" s="68">
        <f t="shared" si="2"/>
        <v>1</v>
      </c>
      <c r="I17" s="70"/>
      <c r="J17" s="70"/>
      <c r="K17" s="70"/>
      <c r="L17" s="7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2"/>
    </row>
    <row r="18" spans="1:44" s="113" customFormat="1" ht="25.5">
      <c r="A18" s="83">
        <v>12</v>
      </c>
      <c r="B18" s="58" t="s">
        <v>434</v>
      </c>
      <c r="C18" s="81" t="s">
        <v>22</v>
      </c>
      <c r="D18" s="82">
        <v>132</v>
      </c>
      <c r="E18" s="45"/>
      <c r="F18" s="110">
        <f t="shared" si="0"/>
        <v>0</v>
      </c>
      <c r="G18" s="57" t="str">
        <f t="shared" si="1"/>
        <v>zadajte jednotkovú cenu</v>
      </c>
      <c r="H18" s="68">
        <f t="shared" si="2"/>
        <v>1</v>
      </c>
      <c r="I18" s="70"/>
      <c r="J18" s="70"/>
      <c r="K18" s="70" t="s">
        <v>433</v>
      </c>
      <c r="L18" s="7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2"/>
    </row>
    <row r="19" spans="1:44" s="113" customFormat="1" ht="25.5">
      <c r="A19" s="83">
        <v>13</v>
      </c>
      <c r="B19" s="58" t="s">
        <v>29</v>
      </c>
      <c r="C19" s="81" t="s">
        <v>26</v>
      </c>
      <c r="D19" s="82">
        <v>6</v>
      </c>
      <c r="E19" s="45"/>
      <c r="F19" s="110">
        <f t="shared" si="0"/>
        <v>0</v>
      </c>
      <c r="G19" s="57" t="str">
        <f t="shared" si="1"/>
        <v>zadajte jednotkovú cenu</v>
      </c>
      <c r="H19" s="68">
        <f t="shared" si="2"/>
        <v>1</v>
      </c>
      <c r="I19" s="70"/>
      <c r="J19" s="70"/>
      <c r="K19" s="70"/>
      <c r="L19" s="7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2"/>
    </row>
    <row r="20" spans="1:44" s="113" customFormat="1" ht="25.5">
      <c r="A20" s="83">
        <v>14</v>
      </c>
      <c r="B20" s="58" t="s">
        <v>30</v>
      </c>
      <c r="C20" s="81" t="s">
        <v>26</v>
      </c>
      <c r="D20" s="82">
        <v>12</v>
      </c>
      <c r="E20" s="45"/>
      <c r="F20" s="110">
        <f t="shared" si="0"/>
        <v>0</v>
      </c>
      <c r="G20" s="57" t="str">
        <f t="shared" si="1"/>
        <v>zadajte jednotkovú cenu</v>
      </c>
      <c r="H20" s="68">
        <f t="shared" si="2"/>
        <v>1</v>
      </c>
      <c r="I20" s="70"/>
      <c r="J20" s="70"/>
      <c r="K20" s="70"/>
      <c r="L20" s="7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2"/>
    </row>
    <row r="21" spans="1:44" s="113" customFormat="1" ht="25.5">
      <c r="A21" s="83">
        <v>15</v>
      </c>
      <c r="B21" s="58" t="s">
        <v>31</v>
      </c>
      <c r="C21" s="81" t="s">
        <v>26</v>
      </c>
      <c r="D21" s="82">
        <v>6</v>
      </c>
      <c r="E21" s="45"/>
      <c r="F21" s="110">
        <f t="shared" si="0"/>
        <v>0</v>
      </c>
      <c r="G21" s="57" t="str">
        <f t="shared" si="1"/>
        <v>zadajte jednotkovú cenu</v>
      </c>
      <c r="H21" s="68">
        <f t="shared" si="2"/>
        <v>1</v>
      </c>
      <c r="I21" s="70"/>
      <c r="J21" s="70"/>
      <c r="K21" s="70"/>
      <c r="L21" s="7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2"/>
    </row>
    <row r="22" spans="1:44" s="113" customFormat="1">
      <c r="A22" s="83">
        <v>16</v>
      </c>
      <c r="B22" s="58" t="s">
        <v>178</v>
      </c>
      <c r="C22" s="81" t="s">
        <v>26</v>
      </c>
      <c r="D22" s="82">
        <v>2</v>
      </c>
      <c r="E22" s="45"/>
      <c r="F22" s="110">
        <f t="shared" si="0"/>
        <v>0</v>
      </c>
      <c r="G22" s="57" t="str">
        <f t="shared" si="1"/>
        <v>zadajte jednotkovú cenu</v>
      </c>
      <c r="H22" s="68">
        <f t="shared" si="2"/>
        <v>1</v>
      </c>
      <c r="I22" s="70"/>
      <c r="J22" s="70"/>
      <c r="K22" s="70"/>
      <c r="L22" s="7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2"/>
    </row>
    <row r="23" spans="1:44" s="113" customFormat="1">
      <c r="A23" s="83">
        <v>17</v>
      </c>
      <c r="B23" s="58" t="s">
        <v>179</v>
      </c>
      <c r="C23" s="81" t="s">
        <v>26</v>
      </c>
      <c r="D23" s="82">
        <v>2</v>
      </c>
      <c r="E23" s="45"/>
      <c r="F23" s="110">
        <f t="shared" si="0"/>
        <v>0</v>
      </c>
      <c r="G23" s="57" t="str">
        <f t="shared" si="1"/>
        <v>zadajte jednotkovú cenu</v>
      </c>
      <c r="H23" s="68">
        <f t="shared" si="2"/>
        <v>1</v>
      </c>
      <c r="I23" s="70"/>
      <c r="J23" s="70"/>
      <c r="K23" s="70"/>
      <c r="L23" s="7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2"/>
    </row>
    <row r="24" spans="1:44" s="113" customFormat="1">
      <c r="A24" s="83">
        <v>18</v>
      </c>
      <c r="B24" s="58" t="s">
        <v>178</v>
      </c>
      <c r="C24" s="81" t="s">
        <v>26</v>
      </c>
      <c r="D24" s="82">
        <v>2</v>
      </c>
      <c r="E24" s="45"/>
      <c r="F24" s="110">
        <f t="shared" si="0"/>
        <v>0</v>
      </c>
      <c r="G24" s="57" t="str">
        <f t="shared" si="1"/>
        <v>zadajte jednotkovú cenu</v>
      </c>
      <c r="H24" s="68">
        <f t="shared" si="2"/>
        <v>1</v>
      </c>
      <c r="I24" s="70"/>
      <c r="J24" s="70"/>
      <c r="K24" s="70"/>
      <c r="L24" s="7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2"/>
    </row>
    <row r="25" spans="1:44" s="113" customFormat="1">
      <c r="A25" s="83">
        <v>19</v>
      </c>
      <c r="B25" s="58" t="s">
        <v>32</v>
      </c>
      <c r="C25" s="81" t="s">
        <v>26</v>
      </c>
      <c r="D25" s="82">
        <v>2</v>
      </c>
      <c r="E25" s="45"/>
      <c r="F25" s="110">
        <f t="shared" si="0"/>
        <v>0</v>
      </c>
      <c r="G25" s="57" t="str">
        <f t="shared" si="1"/>
        <v>zadajte jednotkovú cenu</v>
      </c>
      <c r="H25" s="68">
        <f t="shared" si="2"/>
        <v>1</v>
      </c>
      <c r="I25" s="70"/>
      <c r="J25" s="70"/>
      <c r="K25" s="70"/>
      <c r="L25" s="7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2"/>
    </row>
    <row r="26" spans="1:44" s="113" customFormat="1" ht="38.25">
      <c r="A26" s="83">
        <v>20</v>
      </c>
      <c r="B26" s="58" t="s">
        <v>392</v>
      </c>
      <c r="C26" s="81" t="s">
        <v>26</v>
      </c>
      <c r="D26" s="82">
        <v>2</v>
      </c>
      <c r="E26" s="45"/>
      <c r="F26" s="110">
        <f t="shared" si="0"/>
        <v>0</v>
      </c>
      <c r="G26" s="57" t="str">
        <f t="shared" si="1"/>
        <v>zadajte jednotkovú cenu</v>
      </c>
      <c r="H26" s="68">
        <f t="shared" si="2"/>
        <v>1</v>
      </c>
      <c r="I26" s="70"/>
      <c r="J26" s="70"/>
      <c r="K26" s="70"/>
      <c r="L26" s="7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2"/>
    </row>
    <row r="27" spans="1:44" s="113" customFormat="1" ht="38.25">
      <c r="A27" s="83">
        <v>21</v>
      </c>
      <c r="B27" s="58" t="s">
        <v>33</v>
      </c>
      <c r="C27" s="81" t="s">
        <v>26</v>
      </c>
      <c r="D27" s="82">
        <v>2</v>
      </c>
      <c r="E27" s="45"/>
      <c r="F27" s="110">
        <f t="shared" si="0"/>
        <v>0</v>
      </c>
      <c r="G27" s="57" t="str">
        <f t="shared" si="1"/>
        <v>zadajte jednotkovú cenu</v>
      </c>
      <c r="H27" s="68">
        <f t="shared" si="2"/>
        <v>1</v>
      </c>
      <c r="I27" s="70"/>
      <c r="J27" s="70"/>
      <c r="K27" s="70"/>
      <c r="L27" s="7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2"/>
    </row>
    <row r="28" spans="1:44" s="113" customFormat="1" ht="38.25">
      <c r="A28" s="83">
        <v>22</v>
      </c>
      <c r="B28" s="58" t="s">
        <v>34</v>
      </c>
      <c r="C28" s="81" t="s">
        <v>26</v>
      </c>
      <c r="D28" s="82">
        <v>2</v>
      </c>
      <c r="E28" s="45"/>
      <c r="F28" s="110">
        <f t="shared" si="0"/>
        <v>0</v>
      </c>
      <c r="G28" s="57" t="str">
        <f t="shared" si="1"/>
        <v>zadajte jednotkovú cenu</v>
      </c>
      <c r="H28" s="68">
        <f t="shared" si="2"/>
        <v>1</v>
      </c>
      <c r="I28" s="70"/>
      <c r="J28" s="70"/>
      <c r="K28" s="70"/>
      <c r="L28" s="7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2"/>
    </row>
    <row r="29" spans="1:44" s="113" customFormat="1" ht="38.25">
      <c r="A29" s="83">
        <v>23</v>
      </c>
      <c r="B29" s="58" t="s">
        <v>35</v>
      </c>
      <c r="C29" s="81" t="s">
        <v>26</v>
      </c>
      <c r="D29" s="82">
        <v>2</v>
      </c>
      <c r="E29" s="45"/>
      <c r="F29" s="110">
        <f t="shared" si="0"/>
        <v>0</v>
      </c>
      <c r="G29" s="57" t="str">
        <f t="shared" si="1"/>
        <v>zadajte jednotkovú cenu</v>
      </c>
      <c r="H29" s="68">
        <f t="shared" si="2"/>
        <v>1</v>
      </c>
      <c r="I29" s="70"/>
      <c r="J29" s="70"/>
      <c r="K29" s="70"/>
      <c r="L29" s="7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2"/>
    </row>
    <row r="30" spans="1:44" s="113" customFormat="1">
      <c r="A30" s="83">
        <v>24</v>
      </c>
      <c r="B30" s="58" t="s">
        <v>180</v>
      </c>
      <c r="C30" s="81" t="s">
        <v>26</v>
      </c>
      <c r="D30" s="82">
        <v>4</v>
      </c>
      <c r="E30" s="45"/>
      <c r="F30" s="110">
        <f t="shared" si="0"/>
        <v>0</v>
      </c>
      <c r="G30" s="57" t="str">
        <f t="shared" si="1"/>
        <v>zadajte jednotkovú cenu</v>
      </c>
      <c r="H30" s="68">
        <f t="shared" si="2"/>
        <v>1</v>
      </c>
      <c r="I30" s="70"/>
      <c r="J30" s="70"/>
      <c r="K30" s="70"/>
      <c r="L30" s="7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2"/>
    </row>
    <row r="31" spans="1:44" s="113" customFormat="1">
      <c r="A31" s="83">
        <v>25</v>
      </c>
      <c r="B31" s="58" t="s">
        <v>181</v>
      </c>
      <c r="C31" s="81" t="s">
        <v>26</v>
      </c>
      <c r="D31" s="82">
        <v>4</v>
      </c>
      <c r="E31" s="45"/>
      <c r="F31" s="110">
        <f t="shared" si="0"/>
        <v>0</v>
      </c>
      <c r="G31" s="57" t="str">
        <f t="shared" si="1"/>
        <v>zadajte jednotkovú cenu</v>
      </c>
      <c r="H31" s="68">
        <f t="shared" si="2"/>
        <v>1</v>
      </c>
      <c r="I31" s="70"/>
      <c r="J31" s="70"/>
      <c r="K31" s="70"/>
      <c r="L31" s="7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2"/>
    </row>
    <row r="32" spans="1:44" s="113" customFormat="1">
      <c r="A32" s="83">
        <v>26</v>
      </c>
      <c r="B32" s="58" t="s">
        <v>182</v>
      </c>
      <c r="C32" s="81" t="s">
        <v>26</v>
      </c>
      <c r="D32" s="82">
        <v>8</v>
      </c>
      <c r="E32" s="45"/>
      <c r="F32" s="110">
        <f t="shared" si="0"/>
        <v>0</v>
      </c>
      <c r="G32" s="57" t="str">
        <f t="shared" si="1"/>
        <v>zadajte jednotkovú cenu</v>
      </c>
      <c r="H32" s="68">
        <f t="shared" si="2"/>
        <v>1</v>
      </c>
      <c r="I32" s="70"/>
      <c r="J32" s="70"/>
      <c r="K32" s="70"/>
      <c r="L32" s="7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2"/>
    </row>
    <row r="33" spans="1:44" s="113" customFormat="1">
      <c r="A33" s="83">
        <v>27</v>
      </c>
      <c r="B33" s="58" t="s">
        <v>183</v>
      </c>
      <c r="C33" s="81" t="s">
        <v>26</v>
      </c>
      <c r="D33" s="82">
        <v>12</v>
      </c>
      <c r="E33" s="45"/>
      <c r="F33" s="110">
        <f t="shared" si="0"/>
        <v>0</v>
      </c>
      <c r="G33" s="57" t="str">
        <f t="shared" si="1"/>
        <v>zadajte jednotkovú cenu</v>
      </c>
      <c r="H33" s="68">
        <f t="shared" si="2"/>
        <v>1</v>
      </c>
      <c r="I33" s="70"/>
      <c r="J33" s="70"/>
      <c r="K33" s="70"/>
      <c r="L33" s="7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2"/>
    </row>
    <row r="34" spans="1:44" s="113" customFormat="1">
      <c r="A34" s="83">
        <v>28</v>
      </c>
      <c r="B34" s="58" t="s">
        <v>184</v>
      </c>
      <c r="C34" s="81" t="s">
        <v>26</v>
      </c>
      <c r="D34" s="82">
        <v>8</v>
      </c>
      <c r="E34" s="45"/>
      <c r="F34" s="110">
        <f t="shared" si="0"/>
        <v>0</v>
      </c>
      <c r="G34" s="57" t="str">
        <f t="shared" si="1"/>
        <v>zadajte jednotkovú cenu</v>
      </c>
      <c r="H34" s="68">
        <f t="shared" si="2"/>
        <v>1</v>
      </c>
      <c r="I34" s="70"/>
      <c r="J34" s="70"/>
      <c r="K34" s="70"/>
      <c r="L34" s="7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2"/>
    </row>
    <row r="35" spans="1:44" s="113" customFormat="1">
      <c r="A35" s="83">
        <v>29</v>
      </c>
      <c r="B35" s="58" t="s">
        <v>185</v>
      </c>
      <c r="C35" s="81" t="s">
        <v>26</v>
      </c>
      <c r="D35" s="82">
        <v>8</v>
      </c>
      <c r="E35" s="45"/>
      <c r="F35" s="110">
        <f t="shared" si="0"/>
        <v>0</v>
      </c>
      <c r="G35" s="57" t="str">
        <f t="shared" si="1"/>
        <v>zadajte jednotkovú cenu</v>
      </c>
      <c r="H35" s="68">
        <f t="shared" si="2"/>
        <v>1</v>
      </c>
      <c r="I35" s="70"/>
      <c r="J35" s="70"/>
      <c r="K35" s="70"/>
      <c r="L35" s="7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2"/>
    </row>
    <row r="36" spans="1:44" s="113" customFormat="1">
      <c r="A36" s="83">
        <v>30</v>
      </c>
      <c r="B36" s="58" t="s">
        <v>186</v>
      </c>
      <c r="C36" s="81" t="s">
        <v>26</v>
      </c>
      <c r="D36" s="82">
        <v>12</v>
      </c>
      <c r="E36" s="45"/>
      <c r="F36" s="110">
        <f t="shared" si="0"/>
        <v>0</v>
      </c>
      <c r="G36" s="57" t="str">
        <f t="shared" si="1"/>
        <v>zadajte jednotkovú cenu</v>
      </c>
      <c r="H36" s="68">
        <f t="shared" si="2"/>
        <v>1</v>
      </c>
      <c r="I36" s="70"/>
      <c r="J36" s="70"/>
      <c r="K36" s="70"/>
      <c r="L36" s="7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2"/>
    </row>
    <row r="37" spans="1:44" s="113" customFormat="1">
      <c r="A37" s="83">
        <v>31</v>
      </c>
      <c r="B37" s="58" t="s">
        <v>187</v>
      </c>
      <c r="C37" s="81" t="s">
        <v>26</v>
      </c>
      <c r="D37" s="82">
        <v>8</v>
      </c>
      <c r="E37" s="45"/>
      <c r="F37" s="110">
        <f t="shared" si="0"/>
        <v>0</v>
      </c>
      <c r="G37" s="57" t="str">
        <f t="shared" si="1"/>
        <v>zadajte jednotkovú cenu</v>
      </c>
      <c r="H37" s="68">
        <f t="shared" si="2"/>
        <v>1</v>
      </c>
      <c r="I37" s="70"/>
      <c r="J37" s="70"/>
      <c r="K37" s="70"/>
      <c r="L37" s="7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2"/>
    </row>
    <row r="38" spans="1:44" s="113" customFormat="1">
      <c r="A38" s="83">
        <v>32</v>
      </c>
      <c r="B38" s="58" t="s">
        <v>188</v>
      </c>
      <c r="C38" s="81" t="s">
        <v>26</v>
      </c>
      <c r="D38" s="82">
        <v>4</v>
      </c>
      <c r="E38" s="45"/>
      <c r="F38" s="110">
        <f t="shared" si="0"/>
        <v>0</v>
      </c>
      <c r="G38" s="57" t="str">
        <f t="shared" si="1"/>
        <v>zadajte jednotkovú cenu</v>
      </c>
      <c r="H38" s="68">
        <f t="shared" si="2"/>
        <v>1</v>
      </c>
      <c r="I38" s="70"/>
      <c r="J38" s="70"/>
      <c r="K38" s="70"/>
      <c r="L38" s="7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2"/>
    </row>
    <row r="39" spans="1:44" s="113" customFormat="1">
      <c r="A39" s="83">
        <v>33</v>
      </c>
      <c r="B39" s="58" t="s">
        <v>189</v>
      </c>
      <c r="C39" s="81" t="s">
        <v>26</v>
      </c>
      <c r="D39" s="82">
        <v>2</v>
      </c>
      <c r="E39" s="45"/>
      <c r="F39" s="110">
        <f t="shared" si="0"/>
        <v>0</v>
      </c>
      <c r="G39" s="57" t="str">
        <f t="shared" si="1"/>
        <v>zadajte jednotkovú cenu</v>
      </c>
      <c r="H39" s="68">
        <f t="shared" si="2"/>
        <v>1</v>
      </c>
      <c r="I39" s="70"/>
      <c r="J39" s="70"/>
      <c r="K39" s="70"/>
      <c r="L39" s="7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2"/>
    </row>
    <row r="40" spans="1:44" s="113" customFormat="1">
      <c r="A40" s="83">
        <v>34</v>
      </c>
      <c r="B40" s="58" t="s">
        <v>190</v>
      </c>
      <c r="C40" s="81" t="s">
        <v>26</v>
      </c>
      <c r="D40" s="82">
        <v>2</v>
      </c>
      <c r="E40" s="45"/>
      <c r="F40" s="110">
        <f t="shared" si="0"/>
        <v>0</v>
      </c>
      <c r="G40" s="57" t="str">
        <f t="shared" si="1"/>
        <v>zadajte jednotkovú cenu</v>
      </c>
      <c r="H40" s="68">
        <f t="shared" si="2"/>
        <v>1</v>
      </c>
      <c r="I40" s="70"/>
      <c r="J40" s="70"/>
      <c r="K40" s="70"/>
      <c r="L40" s="7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2"/>
    </row>
    <row r="41" spans="1:44" s="113" customFormat="1">
      <c r="A41" s="83">
        <v>35</v>
      </c>
      <c r="B41" s="58" t="s">
        <v>191</v>
      </c>
      <c r="C41" s="81" t="s">
        <v>26</v>
      </c>
      <c r="D41" s="82">
        <v>10</v>
      </c>
      <c r="E41" s="45"/>
      <c r="F41" s="110">
        <f t="shared" si="0"/>
        <v>0</v>
      </c>
      <c r="G41" s="57" t="str">
        <f t="shared" si="1"/>
        <v>zadajte jednotkovú cenu</v>
      </c>
      <c r="H41" s="68">
        <f t="shared" si="2"/>
        <v>1</v>
      </c>
      <c r="I41" s="70"/>
      <c r="J41" s="70"/>
      <c r="K41" s="70"/>
      <c r="L41" s="7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2"/>
    </row>
    <row r="42" spans="1:44" s="113" customFormat="1">
      <c r="A42" s="83">
        <v>36</v>
      </c>
      <c r="B42" s="58" t="s">
        <v>192</v>
      </c>
      <c r="C42" s="81" t="s">
        <v>26</v>
      </c>
      <c r="D42" s="82">
        <v>4</v>
      </c>
      <c r="E42" s="45"/>
      <c r="F42" s="110">
        <f t="shared" si="0"/>
        <v>0</v>
      </c>
      <c r="G42" s="57" t="str">
        <f t="shared" si="1"/>
        <v>zadajte jednotkovú cenu</v>
      </c>
      <c r="H42" s="68">
        <f t="shared" si="2"/>
        <v>1</v>
      </c>
      <c r="I42" s="70"/>
      <c r="J42" s="70"/>
      <c r="K42" s="70"/>
      <c r="L42" s="7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2"/>
    </row>
    <row r="43" spans="1:44" s="113" customFormat="1">
      <c r="A43" s="83">
        <v>37</v>
      </c>
      <c r="B43" s="58" t="s">
        <v>193</v>
      </c>
      <c r="C43" s="81" t="s">
        <v>26</v>
      </c>
      <c r="D43" s="82">
        <v>2</v>
      </c>
      <c r="E43" s="45"/>
      <c r="F43" s="110">
        <f t="shared" si="0"/>
        <v>0</v>
      </c>
      <c r="G43" s="57" t="str">
        <f t="shared" si="1"/>
        <v>zadajte jednotkovú cenu</v>
      </c>
      <c r="H43" s="68">
        <f t="shared" si="2"/>
        <v>1</v>
      </c>
      <c r="I43" s="70"/>
      <c r="J43" s="70"/>
      <c r="K43" s="70"/>
      <c r="L43" s="7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2"/>
    </row>
    <row r="44" spans="1:44" s="113" customFormat="1">
      <c r="A44" s="83">
        <v>38</v>
      </c>
      <c r="B44" s="58" t="s">
        <v>194</v>
      </c>
      <c r="C44" s="81" t="s">
        <v>26</v>
      </c>
      <c r="D44" s="82">
        <v>2</v>
      </c>
      <c r="E44" s="45"/>
      <c r="F44" s="110">
        <f t="shared" si="0"/>
        <v>0</v>
      </c>
      <c r="G44" s="57" t="str">
        <f t="shared" si="1"/>
        <v>zadajte jednotkovú cenu</v>
      </c>
      <c r="H44" s="68">
        <f t="shared" si="2"/>
        <v>1</v>
      </c>
      <c r="I44" s="70"/>
      <c r="J44" s="70"/>
      <c r="K44" s="70"/>
      <c r="L44" s="7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2"/>
    </row>
    <row r="45" spans="1:44" s="113" customFormat="1">
      <c r="A45" s="83">
        <v>39</v>
      </c>
      <c r="B45" s="58" t="s">
        <v>195</v>
      </c>
      <c r="C45" s="81" t="s">
        <v>26</v>
      </c>
      <c r="D45" s="82">
        <v>8</v>
      </c>
      <c r="E45" s="45"/>
      <c r="F45" s="110">
        <f t="shared" si="0"/>
        <v>0</v>
      </c>
      <c r="G45" s="57" t="str">
        <f t="shared" si="1"/>
        <v>zadajte jednotkovú cenu</v>
      </c>
      <c r="H45" s="68">
        <f t="shared" si="2"/>
        <v>1</v>
      </c>
      <c r="I45" s="70"/>
      <c r="J45" s="70"/>
      <c r="K45" s="70"/>
      <c r="L45" s="7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2"/>
    </row>
    <row r="46" spans="1:44" s="113" customFormat="1">
      <c r="A46" s="83">
        <v>40</v>
      </c>
      <c r="B46" s="58" t="s">
        <v>196</v>
      </c>
      <c r="C46" s="81" t="s">
        <v>26</v>
      </c>
      <c r="D46" s="82">
        <v>4</v>
      </c>
      <c r="E46" s="45"/>
      <c r="F46" s="110">
        <f t="shared" si="0"/>
        <v>0</v>
      </c>
      <c r="G46" s="57" t="str">
        <f t="shared" si="1"/>
        <v>zadajte jednotkovú cenu</v>
      </c>
      <c r="H46" s="68">
        <f t="shared" si="2"/>
        <v>1</v>
      </c>
      <c r="I46" s="70"/>
      <c r="J46" s="70"/>
      <c r="K46" s="70"/>
      <c r="L46" s="7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2"/>
    </row>
    <row r="47" spans="1:44" s="113" customFormat="1">
      <c r="A47" s="83">
        <v>41</v>
      </c>
      <c r="B47" s="58" t="s">
        <v>197</v>
      </c>
      <c r="C47" s="81" t="s">
        <v>26</v>
      </c>
      <c r="D47" s="82">
        <v>2</v>
      </c>
      <c r="E47" s="45"/>
      <c r="F47" s="110">
        <f t="shared" si="0"/>
        <v>0</v>
      </c>
      <c r="G47" s="57" t="str">
        <f t="shared" si="1"/>
        <v>zadajte jednotkovú cenu</v>
      </c>
      <c r="H47" s="68">
        <f t="shared" si="2"/>
        <v>1</v>
      </c>
      <c r="I47" s="70"/>
      <c r="J47" s="70"/>
      <c r="K47" s="70"/>
      <c r="L47" s="7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  <c r="AO47" s="111"/>
      <c r="AP47" s="111"/>
      <c r="AQ47" s="111"/>
      <c r="AR47" s="112"/>
    </row>
    <row r="48" spans="1:44" s="113" customFormat="1">
      <c r="A48" s="83">
        <v>42</v>
      </c>
      <c r="B48" s="58" t="s">
        <v>198</v>
      </c>
      <c r="C48" s="81" t="s">
        <v>26</v>
      </c>
      <c r="D48" s="82">
        <v>2</v>
      </c>
      <c r="E48" s="45"/>
      <c r="F48" s="110">
        <f t="shared" si="0"/>
        <v>0</v>
      </c>
      <c r="G48" s="57" t="str">
        <f t="shared" si="1"/>
        <v>zadajte jednotkovú cenu</v>
      </c>
      <c r="H48" s="68">
        <f t="shared" si="2"/>
        <v>1</v>
      </c>
      <c r="I48" s="70"/>
      <c r="J48" s="70"/>
      <c r="K48" s="70"/>
      <c r="L48" s="7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2"/>
    </row>
    <row r="49" spans="1:44" s="113" customFormat="1">
      <c r="A49" s="83">
        <v>43</v>
      </c>
      <c r="B49" s="58" t="s">
        <v>199</v>
      </c>
      <c r="C49" s="81" t="s">
        <v>26</v>
      </c>
      <c r="D49" s="82">
        <v>2</v>
      </c>
      <c r="E49" s="45"/>
      <c r="F49" s="110">
        <f t="shared" si="0"/>
        <v>0</v>
      </c>
      <c r="G49" s="57" t="str">
        <f t="shared" si="1"/>
        <v>zadajte jednotkovú cenu</v>
      </c>
      <c r="H49" s="68">
        <f t="shared" si="2"/>
        <v>1</v>
      </c>
      <c r="I49" s="70"/>
      <c r="J49" s="70"/>
      <c r="K49" s="70"/>
      <c r="L49" s="7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2"/>
    </row>
    <row r="50" spans="1:44" s="113" customFormat="1">
      <c r="A50" s="83">
        <v>44</v>
      </c>
      <c r="B50" s="58" t="s">
        <v>200</v>
      </c>
      <c r="C50" s="81" t="s">
        <v>26</v>
      </c>
      <c r="D50" s="82">
        <v>2</v>
      </c>
      <c r="E50" s="45"/>
      <c r="F50" s="110">
        <f t="shared" si="0"/>
        <v>0</v>
      </c>
      <c r="G50" s="57" t="str">
        <f t="shared" si="1"/>
        <v>zadajte jednotkovú cenu</v>
      </c>
      <c r="H50" s="68">
        <f t="shared" si="2"/>
        <v>1</v>
      </c>
      <c r="I50" s="70"/>
      <c r="J50" s="70"/>
      <c r="K50" s="70"/>
      <c r="L50" s="7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111"/>
      <c r="AP50" s="111"/>
      <c r="AQ50" s="111"/>
      <c r="AR50" s="112"/>
    </row>
    <row r="51" spans="1:44" s="113" customFormat="1">
      <c r="A51" s="83">
        <v>45</v>
      </c>
      <c r="B51" s="58" t="s">
        <v>201</v>
      </c>
      <c r="C51" s="81" t="s">
        <v>26</v>
      </c>
      <c r="D51" s="82">
        <v>2</v>
      </c>
      <c r="E51" s="45"/>
      <c r="F51" s="110">
        <f t="shared" si="0"/>
        <v>0</v>
      </c>
      <c r="G51" s="57" t="str">
        <f t="shared" si="1"/>
        <v>zadajte jednotkovú cenu</v>
      </c>
      <c r="H51" s="68">
        <f t="shared" si="2"/>
        <v>1</v>
      </c>
      <c r="I51" s="70"/>
      <c r="J51" s="70"/>
      <c r="K51" s="70"/>
      <c r="L51" s="7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2"/>
    </row>
    <row r="52" spans="1:44" s="113" customFormat="1">
      <c r="A52" s="83">
        <v>46</v>
      </c>
      <c r="B52" s="58" t="s">
        <v>202</v>
      </c>
      <c r="C52" s="81" t="s">
        <v>26</v>
      </c>
      <c r="D52" s="82">
        <v>4</v>
      </c>
      <c r="E52" s="45"/>
      <c r="F52" s="110">
        <f t="shared" si="0"/>
        <v>0</v>
      </c>
      <c r="G52" s="57" t="str">
        <f t="shared" si="1"/>
        <v>zadajte jednotkovú cenu</v>
      </c>
      <c r="H52" s="68">
        <f t="shared" si="2"/>
        <v>1</v>
      </c>
      <c r="I52" s="70"/>
      <c r="J52" s="70"/>
      <c r="K52" s="70"/>
      <c r="L52" s="7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2"/>
    </row>
    <row r="53" spans="1:44" s="113" customFormat="1">
      <c r="A53" s="83">
        <v>47</v>
      </c>
      <c r="B53" s="58" t="s">
        <v>203</v>
      </c>
      <c r="C53" s="81" t="s">
        <v>26</v>
      </c>
      <c r="D53" s="82">
        <v>4</v>
      </c>
      <c r="E53" s="45"/>
      <c r="F53" s="110">
        <f t="shared" si="0"/>
        <v>0</v>
      </c>
      <c r="G53" s="57" t="str">
        <f t="shared" si="1"/>
        <v>zadajte jednotkovú cenu</v>
      </c>
      <c r="H53" s="68">
        <f t="shared" si="2"/>
        <v>1</v>
      </c>
      <c r="I53" s="70"/>
      <c r="J53" s="70"/>
      <c r="K53" s="70"/>
      <c r="L53" s="7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2"/>
    </row>
    <row r="54" spans="1:44" s="113" customFormat="1">
      <c r="A54" s="83">
        <v>48</v>
      </c>
      <c r="B54" s="58" t="s">
        <v>204</v>
      </c>
      <c r="C54" s="81" t="s">
        <v>26</v>
      </c>
      <c r="D54" s="82">
        <v>1</v>
      </c>
      <c r="E54" s="45"/>
      <c r="F54" s="110">
        <f t="shared" si="0"/>
        <v>0</v>
      </c>
      <c r="G54" s="57" t="str">
        <f t="shared" si="1"/>
        <v>zadajte jednotkovú cenu</v>
      </c>
      <c r="H54" s="68">
        <f t="shared" si="2"/>
        <v>1</v>
      </c>
      <c r="I54" s="70"/>
      <c r="J54" s="70"/>
      <c r="K54" s="70"/>
      <c r="L54" s="7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2"/>
    </row>
    <row r="55" spans="1:44" s="113" customFormat="1">
      <c r="A55" s="83">
        <v>49</v>
      </c>
      <c r="B55" s="58" t="s">
        <v>205</v>
      </c>
      <c r="C55" s="81" t="s">
        <v>26</v>
      </c>
      <c r="D55" s="82">
        <v>1</v>
      </c>
      <c r="E55" s="45"/>
      <c r="F55" s="110">
        <f t="shared" si="0"/>
        <v>0</v>
      </c>
      <c r="G55" s="57" t="str">
        <f t="shared" si="1"/>
        <v>zadajte jednotkovú cenu</v>
      </c>
      <c r="H55" s="68">
        <f t="shared" si="2"/>
        <v>1</v>
      </c>
      <c r="I55" s="70"/>
      <c r="J55" s="70"/>
      <c r="K55" s="70"/>
      <c r="L55" s="7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2"/>
    </row>
    <row r="56" spans="1:44" s="113" customFormat="1">
      <c r="A56" s="83">
        <v>50</v>
      </c>
      <c r="B56" s="58" t="s">
        <v>36</v>
      </c>
      <c r="C56" s="81" t="s">
        <v>26</v>
      </c>
      <c r="D56" s="82">
        <v>2</v>
      </c>
      <c r="E56" s="45"/>
      <c r="F56" s="110">
        <f t="shared" si="0"/>
        <v>0</v>
      </c>
      <c r="G56" s="57" t="str">
        <f t="shared" si="1"/>
        <v>zadajte jednotkovú cenu</v>
      </c>
      <c r="H56" s="68">
        <f t="shared" si="2"/>
        <v>1</v>
      </c>
      <c r="I56" s="70"/>
      <c r="J56" s="70"/>
      <c r="K56" s="70"/>
      <c r="L56" s="7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2"/>
    </row>
    <row r="57" spans="1:44" s="113" customFormat="1">
      <c r="A57" s="83">
        <v>51</v>
      </c>
      <c r="B57" s="58" t="s">
        <v>37</v>
      </c>
      <c r="C57" s="81" t="s">
        <v>26</v>
      </c>
      <c r="D57" s="82">
        <v>2</v>
      </c>
      <c r="E57" s="45"/>
      <c r="F57" s="110">
        <f t="shared" si="0"/>
        <v>0</v>
      </c>
      <c r="G57" s="57" t="str">
        <f t="shared" si="1"/>
        <v>zadajte jednotkovú cenu</v>
      </c>
      <c r="H57" s="68">
        <f t="shared" si="2"/>
        <v>1</v>
      </c>
      <c r="I57" s="70"/>
      <c r="J57" s="70"/>
      <c r="K57" s="70"/>
      <c r="L57" s="7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2"/>
    </row>
    <row r="58" spans="1:44" s="113" customFormat="1" ht="38.25">
      <c r="A58" s="83">
        <v>52</v>
      </c>
      <c r="B58" s="58" t="s">
        <v>38</v>
      </c>
      <c r="C58" s="81" t="s">
        <v>39</v>
      </c>
      <c r="D58" s="82">
        <v>40</v>
      </c>
      <c r="E58" s="45"/>
      <c r="F58" s="110">
        <f t="shared" si="0"/>
        <v>0</v>
      </c>
      <c r="G58" s="57" t="str">
        <f t="shared" si="1"/>
        <v>zadajte jednotkovú cenu</v>
      </c>
      <c r="H58" s="68">
        <f t="shared" si="2"/>
        <v>1</v>
      </c>
      <c r="I58" s="70"/>
      <c r="J58" s="70"/>
      <c r="K58" s="70"/>
      <c r="L58" s="7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2"/>
    </row>
    <row r="59" spans="1:44" s="113" customFormat="1" ht="38.25">
      <c r="A59" s="83">
        <v>53</v>
      </c>
      <c r="B59" s="58" t="s">
        <v>40</v>
      </c>
      <c r="C59" s="81" t="s">
        <v>39</v>
      </c>
      <c r="D59" s="82">
        <v>25</v>
      </c>
      <c r="E59" s="45"/>
      <c r="F59" s="110">
        <f t="shared" si="0"/>
        <v>0</v>
      </c>
      <c r="G59" s="57" t="str">
        <f t="shared" si="1"/>
        <v>zadajte jednotkovú cenu</v>
      </c>
      <c r="H59" s="68">
        <f t="shared" si="2"/>
        <v>1</v>
      </c>
      <c r="I59" s="70"/>
      <c r="J59" s="70"/>
      <c r="K59" s="70"/>
      <c r="L59" s="7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2"/>
    </row>
    <row r="60" spans="1:44" s="113" customFormat="1" ht="38.25">
      <c r="A60" s="83">
        <v>54</v>
      </c>
      <c r="B60" s="58" t="s">
        <v>41</v>
      </c>
      <c r="C60" s="81" t="s">
        <v>39</v>
      </c>
      <c r="D60" s="82">
        <v>14</v>
      </c>
      <c r="E60" s="45"/>
      <c r="F60" s="110">
        <f t="shared" si="0"/>
        <v>0</v>
      </c>
      <c r="G60" s="57" t="str">
        <f t="shared" si="1"/>
        <v>zadajte jednotkovú cenu</v>
      </c>
      <c r="H60" s="68">
        <f t="shared" si="2"/>
        <v>1</v>
      </c>
      <c r="I60" s="70"/>
      <c r="J60" s="70"/>
      <c r="K60" s="70"/>
      <c r="L60" s="7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2"/>
    </row>
    <row r="61" spans="1:44" s="113" customFormat="1" ht="38.25">
      <c r="A61" s="83">
        <v>55</v>
      </c>
      <c r="B61" s="58" t="s">
        <v>42</v>
      </c>
      <c r="C61" s="81" t="s">
        <v>39</v>
      </c>
      <c r="D61" s="82">
        <v>14</v>
      </c>
      <c r="E61" s="45"/>
      <c r="F61" s="110">
        <f t="shared" si="0"/>
        <v>0</v>
      </c>
      <c r="G61" s="57" t="str">
        <f t="shared" si="1"/>
        <v>zadajte jednotkovú cenu</v>
      </c>
      <c r="H61" s="68">
        <f t="shared" si="2"/>
        <v>1</v>
      </c>
      <c r="I61" s="70"/>
      <c r="J61" s="70"/>
      <c r="K61" s="70"/>
      <c r="L61" s="7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2"/>
    </row>
    <row r="62" spans="1:44" s="113" customFormat="1">
      <c r="A62" s="83">
        <v>56</v>
      </c>
      <c r="B62" s="58" t="s">
        <v>43</v>
      </c>
      <c r="C62" s="81" t="s">
        <v>26</v>
      </c>
      <c r="D62" s="82">
        <v>2</v>
      </c>
      <c r="E62" s="45"/>
      <c r="F62" s="110">
        <f t="shared" si="0"/>
        <v>0</v>
      </c>
      <c r="G62" s="57" t="str">
        <f t="shared" si="1"/>
        <v>zadajte jednotkovú cenu</v>
      </c>
      <c r="H62" s="68">
        <f t="shared" si="2"/>
        <v>1</v>
      </c>
      <c r="I62" s="70"/>
      <c r="J62" s="70"/>
      <c r="K62" s="70"/>
      <c r="L62" s="7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2"/>
    </row>
    <row r="63" spans="1:44" s="113" customFormat="1" ht="25.5">
      <c r="A63" s="83">
        <v>57</v>
      </c>
      <c r="B63" s="58" t="s">
        <v>44</v>
      </c>
      <c r="C63" s="81" t="s">
        <v>26</v>
      </c>
      <c r="D63" s="82">
        <v>4</v>
      </c>
      <c r="E63" s="45"/>
      <c r="F63" s="110">
        <f t="shared" si="0"/>
        <v>0</v>
      </c>
      <c r="G63" s="57" t="str">
        <f t="shared" si="1"/>
        <v>zadajte jednotkovú cenu</v>
      </c>
      <c r="H63" s="68">
        <f t="shared" si="2"/>
        <v>1</v>
      </c>
      <c r="I63" s="70"/>
      <c r="J63" s="70"/>
      <c r="K63" s="70"/>
      <c r="L63" s="7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2"/>
    </row>
    <row r="64" spans="1:44" s="113" customFormat="1">
      <c r="A64" s="83">
        <v>58</v>
      </c>
      <c r="B64" s="58" t="s">
        <v>45</v>
      </c>
      <c r="C64" s="81" t="s">
        <v>26</v>
      </c>
      <c r="D64" s="82">
        <v>2</v>
      </c>
      <c r="E64" s="45"/>
      <c r="F64" s="110">
        <f t="shared" si="0"/>
        <v>0</v>
      </c>
      <c r="G64" s="57" t="str">
        <f t="shared" si="1"/>
        <v>zadajte jednotkovú cenu</v>
      </c>
      <c r="H64" s="68">
        <f t="shared" si="2"/>
        <v>1</v>
      </c>
      <c r="I64" s="70"/>
      <c r="J64" s="70"/>
      <c r="K64" s="70"/>
      <c r="L64" s="7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2"/>
    </row>
    <row r="65" spans="1:44" s="113" customFormat="1">
      <c r="A65" s="83">
        <v>59</v>
      </c>
      <c r="B65" s="58" t="s">
        <v>46</v>
      </c>
      <c r="C65" s="81" t="s">
        <v>26</v>
      </c>
      <c r="D65" s="82">
        <v>10</v>
      </c>
      <c r="E65" s="45"/>
      <c r="F65" s="110">
        <f t="shared" si="0"/>
        <v>0</v>
      </c>
      <c r="G65" s="57" t="str">
        <f t="shared" si="1"/>
        <v>zadajte jednotkovú cenu</v>
      </c>
      <c r="H65" s="68">
        <f t="shared" si="2"/>
        <v>1</v>
      </c>
      <c r="I65" s="70"/>
      <c r="J65" s="70"/>
      <c r="K65" s="70"/>
      <c r="L65" s="7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2"/>
    </row>
    <row r="66" spans="1:44" s="113" customFormat="1">
      <c r="A66" s="83">
        <v>60</v>
      </c>
      <c r="B66" s="58" t="s">
        <v>47</v>
      </c>
      <c r="C66" s="81" t="s">
        <v>26</v>
      </c>
      <c r="D66" s="82">
        <v>8</v>
      </c>
      <c r="E66" s="45"/>
      <c r="F66" s="110">
        <f t="shared" si="0"/>
        <v>0</v>
      </c>
      <c r="G66" s="57" t="str">
        <f t="shared" si="1"/>
        <v>zadajte jednotkovú cenu</v>
      </c>
      <c r="H66" s="68">
        <f t="shared" si="2"/>
        <v>1</v>
      </c>
      <c r="I66" s="70"/>
      <c r="J66" s="70"/>
      <c r="K66" s="70"/>
      <c r="L66" s="7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2"/>
    </row>
    <row r="67" spans="1:44" s="113" customFormat="1">
      <c r="A67" s="83">
        <v>61</v>
      </c>
      <c r="B67" s="58" t="s">
        <v>48</v>
      </c>
      <c r="C67" s="81" t="s">
        <v>26</v>
      </c>
      <c r="D67" s="82">
        <v>4</v>
      </c>
      <c r="E67" s="45"/>
      <c r="F67" s="110">
        <f t="shared" si="0"/>
        <v>0</v>
      </c>
      <c r="G67" s="57" t="str">
        <f t="shared" si="1"/>
        <v>zadajte jednotkovú cenu</v>
      </c>
      <c r="H67" s="68">
        <f t="shared" si="2"/>
        <v>1</v>
      </c>
      <c r="I67" s="70"/>
      <c r="J67" s="70"/>
      <c r="K67" s="70"/>
      <c r="L67" s="7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2"/>
    </row>
    <row r="68" spans="1:44" s="113" customFormat="1">
      <c r="A68" s="83">
        <v>62</v>
      </c>
      <c r="B68" s="58" t="s">
        <v>49</v>
      </c>
      <c r="C68" s="81" t="s">
        <v>26</v>
      </c>
      <c r="D68" s="82">
        <v>2</v>
      </c>
      <c r="E68" s="45"/>
      <c r="F68" s="110">
        <f t="shared" si="0"/>
        <v>0</v>
      </c>
      <c r="G68" s="57" t="str">
        <f t="shared" si="1"/>
        <v>zadajte jednotkovú cenu</v>
      </c>
      <c r="H68" s="68">
        <f t="shared" si="2"/>
        <v>1</v>
      </c>
      <c r="I68" s="70"/>
      <c r="J68" s="70"/>
      <c r="K68" s="70"/>
      <c r="L68" s="7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2"/>
    </row>
    <row r="69" spans="1:44" s="113" customFormat="1">
      <c r="A69" s="83">
        <v>63</v>
      </c>
      <c r="B69" s="58" t="s">
        <v>50</v>
      </c>
      <c r="C69" s="81" t="s">
        <v>26</v>
      </c>
      <c r="D69" s="82">
        <v>2</v>
      </c>
      <c r="E69" s="45"/>
      <c r="F69" s="110">
        <f t="shared" si="0"/>
        <v>0</v>
      </c>
      <c r="G69" s="57" t="str">
        <f t="shared" si="1"/>
        <v>zadajte jednotkovú cenu</v>
      </c>
      <c r="H69" s="68">
        <f t="shared" si="2"/>
        <v>1</v>
      </c>
      <c r="I69" s="70"/>
      <c r="J69" s="70"/>
      <c r="K69" s="70"/>
      <c r="L69" s="7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2"/>
    </row>
    <row r="70" spans="1:44" s="113" customFormat="1">
      <c r="A70" s="83">
        <v>64</v>
      </c>
      <c r="B70" s="58" t="s">
        <v>51</v>
      </c>
      <c r="C70" s="81" t="s">
        <v>26</v>
      </c>
      <c r="D70" s="82">
        <v>2</v>
      </c>
      <c r="E70" s="45"/>
      <c r="F70" s="110">
        <f t="shared" si="0"/>
        <v>0</v>
      </c>
      <c r="G70" s="57" t="str">
        <f t="shared" si="1"/>
        <v>zadajte jednotkovú cenu</v>
      </c>
      <c r="H70" s="68">
        <f t="shared" si="2"/>
        <v>1</v>
      </c>
      <c r="I70" s="70"/>
      <c r="J70" s="70"/>
      <c r="K70" s="70"/>
      <c r="L70" s="7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2"/>
    </row>
    <row r="71" spans="1:44" s="113" customFormat="1">
      <c r="A71" s="83">
        <v>65</v>
      </c>
      <c r="B71" s="58" t="s">
        <v>52</v>
      </c>
      <c r="C71" s="81" t="s">
        <v>26</v>
      </c>
      <c r="D71" s="82">
        <v>4</v>
      </c>
      <c r="E71" s="45"/>
      <c r="F71" s="110">
        <f t="shared" si="0"/>
        <v>0</v>
      </c>
      <c r="G71" s="57" t="str">
        <f t="shared" si="1"/>
        <v>zadajte jednotkovú cenu</v>
      </c>
      <c r="H71" s="68">
        <f t="shared" si="2"/>
        <v>1</v>
      </c>
      <c r="I71" s="70"/>
      <c r="J71" s="70"/>
      <c r="K71" s="70"/>
      <c r="L71" s="7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2"/>
    </row>
    <row r="72" spans="1:44" s="113" customFormat="1">
      <c r="A72" s="83">
        <v>66</v>
      </c>
      <c r="B72" s="58" t="s">
        <v>53</v>
      </c>
      <c r="C72" s="81" t="s">
        <v>26</v>
      </c>
      <c r="D72" s="82">
        <v>8</v>
      </c>
      <c r="E72" s="45"/>
      <c r="F72" s="110">
        <f t="shared" ref="F72:F107" si="3">ROUND(D72*E72,2)</f>
        <v>0</v>
      </c>
      <c r="G72" s="57" t="str">
        <f t="shared" ref="G72:G135" si="4">IF(E72="", "zadajte jednotkovú cenu", IF(E72=0, "jednotková cena nemôže byť nulová!!!", IF(E72&lt;0, "jednotková cena nemôže byť záporná!!!", "")))</f>
        <v>zadajte jednotkovú cenu</v>
      </c>
      <c r="H72" s="68">
        <f t="shared" ref="H72:H135" si="5">IF(G72="", "", 1)</f>
        <v>1</v>
      </c>
      <c r="I72" s="70"/>
      <c r="J72" s="70"/>
      <c r="K72" s="70"/>
      <c r="L72" s="7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2"/>
    </row>
    <row r="73" spans="1:44" s="113" customFormat="1">
      <c r="A73" s="83">
        <v>67</v>
      </c>
      <c r="B73" s="58" t="s">
        <v>54</v>
      </c>
      <c r="C73" s="81" t="s">
        <v>26</v>
      </c>
      <c r="D73" s="82">
        <v>12</v>
      </c>
      <c r="E73" s="45"/>
      <c r="F73" s="110">
        <f t="shared" si="3"/>
        <v>0</v>
      </c>
      <c r="G73" s="57" t="str">
        <f t="shared" si="4"/>
        <v>zadajte jednotkovú cenu</v>
      </c>
      <c r="H73" s="68">
        <f t="shared" si="5"/>
        <v>1</v>
      </c>
      <c r="I73" s="70"/>
      <c r="J73" s="70"/>
      <c r="K73" s="70"/>
      <c r="L73" s="7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2"/>
    </row>
    <row r="74" spans="1:44" s="113" customFormat="1">
      <c r="A74" s="83">
        <v>68</v>
      </c>
      <c r="B74" s="58" t="s">
        <v>55</v>
      </c>
      <c r="C74" s="81" t="s">
        <v>26</v>
      </c>
      <c r="D74" s="82">
        <v>8</v>
      </c>
      <c r="E74" s="45"/>
      <c r="F74" s="110">
        <f t="shared" si="3"/>
        <v>0</v>
      </c>
      <c r="G74" s="57" t="str">
        <f t="shared" si="4"/>
        <v>zadajte jednotkovú cenu</v>
      </c>
      <c r="H74" s="68">
        <f t="shared" si="5"/>
        <v>1</v>
      </c>
      <c r="I74" s="70"/>
      <c r="J74" s="70"/>
      <c r="K74" s="70"/>
      <c r="L74" s="7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2"/>
    </row>
    <row r="75" spans="1:44" s="113" customFormat="1">
      <c r="A75" s="83">
        <v>69</v>
      </c>
      <c r="B75" s="58" t="s">
        <v>56</v>
      </c>
      <c r="C75" s="81" t="s">
        <v>26</v>
      </c>
      <c r="D75" s="82">
        <v>8</v>
      </c>
      <c r="E75" s="45"/>
      <c r="F75" s="110">
        <f t="shared" si="3"/>
        <v>0</v>
      </c>
      <c r="G75" s="57" t="str">
        <f t="shared" si="4"/>
        <v>zadajte jednotkovú cenu</v>
      </c>
      <c r="H75" s="68">
        <f t="shared" si="5"/>
        <v>1</v>
      </c>
      <c r="I75" s="70"/>
      <c r="J75" s="70"/>
      <c r="K75" s="70"/>
      <c r="L75" s="7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2"/>
    </row>
    <row r="76" spans="1:44" s="113" customFormat="1">
      <c r="A76" s="83">
        <v>70</v>
      </c>
      <c r="B76" s="58" t="s">
        <v>57</v>
      </c>
      <c r="C76" s="81" t="s">
        <v>26</v>
      </c>
      <c r="D76" s="82">
        <v>12</v>
      </c>
      <c r="E76" s="45"/>
      <c r="F76" s="110">
        <f t="shared" si="3"/>
        <v>0</v>
      </c>
      <c r="G76" s="57" t="str">
        <f t="shared" si="4"/>
        <v>zadajte jednotkovú cenu</v>
      </c>
      <c r="H76" s="68">
        <f t="shared" si="5"/>
        <v>1</v>
      </c>
      <c r="I76" s="70"/>
      <c r="J76" s="70"/>
      <c r="K76" s="70"/>
      <c r="L76" s="7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2"/>
    </row>
    <row r="77" spans="1:44" s="113" customFormat="1">
      <c r="A77" s="83">
        <v>71</v>
      </c>
      <c r="B77" s="58" t="s">
        <v>58</v>
      </c>
      <c r="C77" s="81" t="s">
        <v>26</v>
      </c>
      <c r="D77" s="82">
        <v>8</v>
      </c>
      <c r="E77" s="45"/>
      <c r="F77" s="110">
        <f t="shared" si="3"/>
        <v>0</v>
      </c>
      <c r="G77" s="57" t="str">
        <f t="shared" si="4"/>
        <v>zadajte jednotkovú cenu</v>
      </c>
      <c r="H77" s="68">
        <f t="shared" si="5"/>
        <v>1</v>
      </c>
      <c r="I77" s="70"/>
      <c r="J77" s="70"/>
      <c r="K77" s="70"/>
      <c r="L77" s="7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2"/>
    </row>
    <row r="78" spans="1:44" s="113" customFormat="1" ht="25.5">
      <c r="A78" s="83">
        <v>72</v>
      </c>
      <c r="B78" s="58" t="s">
        <v>59</v>
      </c>
      <c r="C78" s="81" t="s">
        <v>26</v>
      </c>
      <c r="D78" s="82">
        <v>2</v>
      </c>
      <c r="E78" s="45"/>
      <c r="F78" s="110">
        <f t="shared" si="3"/>
        <v>0</v>
      </c>
      <c r="G78" s="57" t="str">
        <f t="shared" si="4"/>
        <v>zadajte jednotkovú cenu</v>
      </c>
      <c r="H78" s="68">
        <f t="shared" si="5"/>
        <v>1</v>
      </c>
      <c r="I78" s="70"/>
      <c r="J78" s="70"/>
      <c r="K78" s="70"/>
      <c r="L78" s="7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2"/>
    </row>
    <row r="79" spans="1:44" s="113" customFormat="1" ht="25.5">
      <c r="A79" s="83">
        <v>73</v>
      </c>
      <c r="B79" s="58" t="s">
        <v>60</v>
      </c>
      <c r="C79" s="81" t="s">
        <v>26</v>
      </c>
      <c r="D79" s="82">
        <v>4</v>
      </c>
      <c r="E79" s="45"/>
      <c r="F79" s="110">
        <f t="shared" si="3"/>
        <v>0</v>
      </c>
      <c r="G79" s="57" t="str">
        <f t="shared" si="4"/>
        <v>zadajte jednotkovú cenu</v>
      </c>
      <c r="H79" s="68">
        <f t="shared" si="5"/>
        <v>1</v>
      </c>
      <c r="I79" s="70"/>
      <c r="J79" s="70"/>
      <c r="K79" s="70"/>
      <c r="L79" s="7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2"/>
    </row>
    <row r="80" spans="1:44" s="113" customFormat="1">
      <c r="A80" s="83">
        <v>74</v>
      </c>
      <c r="B80" s="58" t="s">
        <v>61</v>
      </c>
      <c r="C80" s="81" t="s">
        <v>26</v>
      </c>
      <c r="D80" s="82">
        <v>4</v>
      </c>
      <c r="E80" s="45"/>
      <c r="F80" s="110">
        <f t="shared" si="3"/>
        <v>0</v>
      </c>
      <c r="G80" s="57" t="str">
        <f t="shared" si="4"/>
        <v>zadajte jednotkovú cenu</v>
      </c>
      <c r="H80" s="68">
        <f t="shared" si="5"/>
        <v>1</v>
      </c>
      <c r="I80" s="70"/>
      <c r="J80" s="70"/>
      <c r="K80" s="70"/>
      <c r="L80" s="7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2"/>
    </row>
    <row r="81" spans="1:44" s="113" customFormat="1">
      <c r="A81" s="83">
        <v>75</v>
      </c>
      <c r="B81" s="58" t="s">
        <v>62</v>
      </c>
      <c r="C81" s="81" t="s">
        <v>26</v>
      </c>
      <c r="D81" s="82">
        <v>4</v>
      </c>
      <c r="E81" s="45"/>
      <c r="F81" s="110">
        <f t="shared" si="3"/>
        <v>0</v>
      </c>
      <c r="G81" s="57" t="str">
        <f t="shared" si="4"/>
        <v>zadajte jednotkovú cenu</v>
      </c>
      <c r="H81" s="68">
        <f t="shared" si="5"/>
        <v>1</v>
      </c>
      <c r="I81" s="70"/>
      <c r="J81" s="70"/>
      <c r="K81" s="70"/>
      <c r="L81" s="7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2"/>
    </row>
    <row r="82" spans="1:44" s="113" customFormat="1" ht="25.5">
      <c r="A82" s="83">
        <v>76</v>
      </c>
      <c r="B82" s="58" t="s">
        <v>63</v>
      </c>
      <c r="C82" s="81" t="s">
        <v>26</v>
      </c>
      <c r="D82" s="82">
        <v>2</v>
      </c>
      <c r="E82" s="45"/>
      <c r="F82" s="110">
        <f t="shared" si="3"/>
        <v>0</v>
      </c>
      <c r="G82" s="57" t="str">
        <f t="shared" si="4"/>
        <v>zadajte jednotkovú cenu</v>
      </c>
      <c r="H82" s="68">
        <f t="shared" si="5"/>
        <v>1</v>
      </c>
      <c r="I82" s="70"/>
      <c r="J82" s="70"/>
      <c r="K82" s="70"/>
      <c r="L82" s="7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2"/>
    </row>
    <row r="83" spans="1:44" s="113" customFormat="1" ht="25.5">
      <c r="A83" s="83">
        <v>77</v>
      </c>
      <c r="B83" s="58" t="s">
        <v>64</v>
      </c>
      <c r="C83" s="81" t="s">
        <v>26</v>
      </c>
      <c r="D83" s="82">
        <v>1</v>
      </c>
      <c r="E83" s="45"/>
      <c r="F83" s="110">
        <f t="shared" si="3"/>
        <v>0</v>
      </c>
      <c r="G83" s="57" t="str">
        <f t="shared" si="4"/>
        <v>zadajte jednotkovú cenu</v>
      </c>
      <c r="H83" s="68">
        <f t="shared" si="5"/>
        <v>1</v>
      </c>
      <c r="I83" s="70"/>
      <c r="J83" s="70"/>
      <c r="K83" s="70"/>
      <c r="L83" s="7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2"/>
    </row>
    <row r="84" spans="1:44" s="113" customFormat="1" ht="25.5">
      <c r="A84" s="83">
        <v>78</v>
      </c>
      <c r="B84" s="58" t="s">
        <v>65</v>
      </c>
      <c r="C84" s="81" t="s">
        <v>26</v>
      </c>
      <c r="D84" s="82">
        <v>1</v>
      </c>
      <c r="E84" s="45"/>
      <c r="F84" s="110">
        <f t="shared" si="3"/>
        <v>0</v>
      </c>
      <c r="G84" s="57" t="str">
        <f t="shared" si="4"/>
        <v>zadajte jednotkovú cenu</v>
      </c>
      <c r="H84" s="68">
        <f t="shared" si="5"/>
        <v>1</v>
      </c>
      <c r="I84" s="70"/>
      <c r="J84" s="70"/>
      <c r="K84" s="70"/>
      <c r="L84" s="7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2"/>
    </row>
    <row r="85" spans="1:44" s="113" customFormat="1">
      <c r="A85" s="83">
        <v>79</v>
      </c>
      <c r="B85" s="58" t="s">
        <v>66</v>
      </c>
      <c r="C85" s="81" t="s">
        <v>26</v>
      </c>
      <c r="D85" s="82">
        <v>4</v>
      </c>
      <c r="E85" s="45"/>
      <c r="F85" s="110">
        <f t="shared" si="3"/>
        <v>0</v>
      </c>
      <c r="G85" s="57" t="str">
        <f t="shared" si="4"/>
        <v>zadajte jednotkovú cenu</v>
      </c>
      <c r="H85" s="68">
        <f t="shared" si="5"/>
        <v>1</v>
      </c>
      <c r="I85" s="70"/>
      <c r="J85" s="70"/>
      <c r="K85" s="70"/>
      <c r="L85" s="7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2"/>
    </row>
    <row r="86" spans="1:44" s="113" customFormat="1">
      <c r="A86" s="83">
        <v>80</v>
      </c>
      <c r="B86" s="58" t="s">
        <v>67</v>
      </c>
      <c r="C86" s="81" t="s">
        <v>26</v>
      </c>
      <c r="D86" s="82">
        <v>2</v>
      </c>
      <c r="E86" s="45"/>
      <c r="F86" s="110">
        <f t="shared" si="3"/>
        <v>0</v>
      </c>
      <c r="G86" s="57" t="str">
        <f t="shared" si="4"/>
        <v>zadajte jednotkovú cenu</v>
      </c>
      <c r="H86" s="68">
        <f t="shared" si="5"/>
        <v>1</v>
      </c>
      <c r="I86" s="70"/>
      <c r="J86" s="70"/>
      <c r="K86" s="70"/>
      <c r="L86" s="7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2"/>
    </row>
    <row r="87" spans="1:44" s="113" customFormat="1">
      <c r="A87" s="83">
        <v>81</v>
      </c>
      <c r="B87" s="58" t="s">
        <v>68</v>
      </c>
      <c r="C87" s="81" t="s">
        <v>26</v>
      </c>
      <c r="D87" s="82">
        <v>2</v>
      </c>
      <c r="E87" s="45"/>
      <c r="F87" s="110">
        <f t="shared" si="3"/>
        <v>0</v>
      </c>
      <c r="G87" s="57" t="str">
        <f t="shared" si="4"/>
        <v>zadajte jednotkovú cenu</v>
      </c>
      <c r="H87" s="68">
        <f t="shared" si="5"/>
        <v>1</v>
      </c>
      <c r="I87" s="70"/>
      <c r="J87" s="70"/>
      <c r="K87" s="70"/>
      <c r="L87" s="7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2"/>
    </row>
    <row r="88" spans="1:44" s="113" customFormat="1">
      <c r="A88" s="83">
        <v>82</v>
      </c>
      <c r="B88" s="58" t="s">
        <v>69</v>
      </c>
      <c r="C88" s="81" t="s">
        <v>26</v>
      </c>
      <c r="D88" s="82">
        <v>4</v>
      </c>
      <c r="E88" s="45"/>
      <c r="F88" s="110">
        <f t="shared" si="3"/>
        <v>0</v>
      </c>
      <c r="G88" s="57" t="str">
        <f t="shared" si="4"/>
        <v>zadajte jednotkovú cenu</v>
      </c>
      <c r="H88" s="68">
        <f t="shared" si="5"/>
        <v>1</v>
      </c>
      <c r="I88" s="70"/>
      <c r="J88" s="70"/>
      <c r="K88" s="70"/>
      <c r="L88" s="7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2"/>
    </row>
    <row r="89" spans="1:44" s="113" customFormat="1" ht="42.75" customHeight="1">
      <c r="A89" s="83">
        <v>83</v>
      </c>
      <c r="B89" s="58" t="s">
        <v>70</v>
      </c>
      <c r="C89" s="81" t="s">
        <v>26</v>
      </c>
      <c r="D89" s="82">
        <v>4</v>
      </c>
      <c r="E89" s="45"/>
      <c r="F89" s="110">
        <f t="shared" si="3"/>
        <v>0</v>
      </c>
      <c r="G89" s="57" t="str">
        <f t="shared" si="4"/>
        <v>zadajte jednotkovú cenu</v>
      </c>
      <c r="H89" s="68">
        <f t="shared" si="5"/>
        <v>1</v>
      </c>
      <c r="I89" s="70"/>
      <c r="J89" s="70"/>
      <c r="K89" s="70"/>
      <c r="L89" s="7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  <c r="AR89" s="112"/>
    </row>
    <row r="90" spans="1:44" s="113" customFormat="1">
      <c r="A90" s="83">
        <v>84</v>
      </c>
      <c r="B90" s="58" t="s">
        <v>206</v>
      </c>
      <c r="C90" s="81" t="s">
        <v>26</v>
      </c>
      <c r="D90" s="82">
        <v>2</v>
      </c>
      <c r="E90" s="45"/>
      <c r="F90" s="110">
        <f t="shared" si="3"/>
        <v>0</v>
      </c>
      <c r="G90" s="57" t="str">
        <f t="shared" si="4"/>
        <v>zadajte jednotkovú cenu</v>
      </c>
      <c r="H90" s="68">
        <f t="shared" si="5"/>
        <v>1</v>
      </c>
      <c r="I90" s="70"/>
      <c r="J90" s="70"/>
      <c r="K90" s="70"/>
      <c r="L90" s="7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1"/>
      <c r="AI90" s="111"/>
      <c r="AJ90" s="111"/>
      <c r="AK90" s="111"/>
      <c r="AL90" s="111"/>
      <c r="AM90" s="111"/>
      <c r="AN90" s="111"/>
      <c r="AO90" s="111"/>
      <c r="AP90" s="111"/>
      <c r="AQ90" s="111"/>
      <c r="AR90" s="112"/>
    </row>
    <row r="91" spans="1:44" s="113" customFormat="1">
      <c r="A91" s="83">
        <v>85</v>
      </c>
      <c r="B91" s="58" t="s">
        <v>71</v>
      </c>
      <c r="C91" s="81" t="s">
        <v>26</v>
      </c>
      <c r="D91" s="82">
        <v>1</v>
      </c>
      <c r="E91" s="45"/>
      <c r="F91" s="110">
        <f t="shared" si="3"/>
        <v>0</v>
      </c>
      <c r="G91" s="57" t="str">
        <f t="shared" si="4"/>
        <v>zadajte jednotkovú cenu</v>
      </c>
      <c r="H91" s="68">
        <f t="shared" si="5"/>
        <v>1</v>
      </c>
      <c r="I91" s="70"/>
      <c r="J91" s="70"/>
      <c r="K91" s="70"/>
      <c r="L91" s="7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  <c r="AF91" s="111"/>
      <c r="AG91" s="111"/>
      <c r="AH91" s="111"/>
      <c r="AI91" s="111"/>
      <c r="AJ91" s="111"/>
      <c r="AK91" s="111"/>
      <c r="AL91" s="111"/>
      <c r="AM91" s="111"/>
      <c r="AN91" s="111"/>
      <c r="AO91" s="111"/>
      <c r="AP91" s="111"/>
      <c r="AQ91" s="111"/>
      <c r="AR91" s="112"/>
    </row>
    <row r="92" spans="1:44" s="113" customFormat="1">
      <c r="A92" s="83">
        <v>86</v>
      </c>
      <c r="B92" s="58" t="s">
        <v>206</v>
      </c>
      <c r="C92" s="81" t="s">
        <v>26</v>
      </c>
      <c r="D92" s="82">
        <v>2</v>
      </c>
      <c r="E92" s="45"/>
      <c r="F92" s="110">
        <f t="shared" si="3"/>
        <v>0</v>
      </c>
      <c r="G92" s="57" t="str">
        <f t="shared" si="4"/>
        <v>zadajte jednotkovú cenu</v>
      </c>
      <c r="H92" s="68">
        <f t="shared" si="5"/>
        <v>1</v>
      </c>
      <c r="I92" s="70"/>
      <c r="J92" s="70"/>
      <c r="K92" s="70"/>
      <c r="L92" s="7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  <c r="AG92" s="111"/>
      <c r="AH92" s="111"/>
      <c r="AI92" s="111"/>
      <c r="AJ92" s="111"/>
      <c r="AK92" s="111"/>
      <c r="AL92" s="111"/>
      <c r="AM92" s="111"/>
      <c r="AN92" s="111"/>
      <c r="AO92" s="111"/>
      <c r="AP92" s="111"/>
      <c r="AQ92" s="111"/>
      <c r="AR92" s="112"/>
    </row>
    <row r="93" spans="1:44" s="113" customFormat="1">
      <c r="A93" s="83">
        <v>87</v>
      </c>
      <c r="B93" s="58" t="s">
        <v>71</v>
      </c>
      <c r="C93" s="81" t="s">
        <v>26</v>
      </c>
      <c r="D93" s="82">
        <v>1</v>
      </c>
      <c r="E93" s="45"/>
      <c r="F93" s="110">
        <f t="shared" si="3"/>
        <v>0</v>
      </c>
      <c r="G93" s="57" t="str">
        <f t="shared" si="4"/>
        <v>zadajte jednotkovú cenu</v>
      </c>
      <c r="H93" s="68">
        <f t="shared" si="5"/>
        <v>1</v>
      </c>
      <c r="I93" s="70"/>
      <c r="J93" s="70"/>
      <c r="K93" s="70"/>
      <c r="L93" s="7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/>
      <c r="AG93" s="111"/>
      <c r="AH93" s="111"/>
      <c r="AI93" s="111"/>
      <c r="AJ93" s="111"/>
      <c r="AK93" s="111"/>
      <c r="AL93" s="111"/>
      <c r="AM93" s="111"/>
      <c r="AN93" s="111"/>
      <c r="AO93" s="111"/>
      <c r="AP93" s="111"/>
      <c r="AQ93" s="111"/>
      <c r="AR93" s="112"/>
    </row>
    <row r="94" spans="1:44" s="113" customFormat="1">
      <c r="A94" s="83">
        <v>88</v>
      </c>
      <c r="B94" s="58" t="s">
        <v>206</v>
      </c>
      <c r="C94" s="81" t="s">
        <v>26</v>
      </c>
      <c r="D94" s="82">
        <v>2</v>
      </c>
      <c r="E94" s="45"/>
      <c r="F94" s="110">
        <f t="shared" si="3"/>
        <v>0</v>
      </c>
      <c r="G94" s="57" t="str">
        <f t="shared" si="4"/>
        <v>zadajte jednotkovú cenu</v>
      </c>
      <c r="H94" s="68">
        <f t="shared" si="5"/>
        <v>1</v>
      </c>
      <c r="I94" s="70"/>
      <c r="J94" s="70"/>
      <c r="K94" s="70"/>
      <c r="L94" s="7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2"/>
    </row>
    <row r="95" spans="1:44" s="113" customFormat="1">
      <c r="A95" s="83">
        <v>89</v>
      </c>
      <c r="B95" s="58" t="s">
        <v>71</v>
      </c>
      <c r="C95" s="81" t="s">
        <v>26</v>
      </c>
      <c r="D95" s="82">
        <v>1</v>
      </c>
      <c r="E95" s="45"/>
      <c r="F95" s="110">
        <f t="shared" si="3"/>
        <v>0</v>
      </c>
      <c r="G95" s="57" t="str">
        <f t="shared" si="4"/>
        <v>zadajte jednotkovú cenu</v>
      </c>
      <c r="H95" s="68">
        <f t="shared" si="5"/>
        <v>1</v>
      </c>
      <c r="I95" s="70"/>
      <c r="J95" s="70"/>
      <c r="K95" s="70"/>
      <c r="L95" s="7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1"/>
      <c r="AH95" s="111"/>
      <c r="AI95" s="111"/>
      <c r="AJ95" s="111"/>
      <c r="AK95" s="111"/>
      <c r="AL95" s="111"/>
      <c r="AM95" s="111"/>
      <c r="AN95" s="111"/>
      <c r="AO95" s="111"/>
      <c r="AP95" s="111"/>
      <c r="AQ95" s="111"/>
      <c r="AR95" s="112"/>
    </row>
    <row r="96" spans="1:44" s="113" customFormat="1">
      <c r="A96" s="83">
        <v>90</v>
      </c>
      <c r="B96" s="58" t="s">
        <v>206</v>
      </c>
      <c r="C96" s="81" t="s">
        <v>26</v>
      </c>
      <c r="D96" s="82">
        <v>2</v>
      </c>
      <c r="E96" s="45"/>
      <c r="F96" s="110">
        <f t="shared" si="3"/>
        <v>0</v>
      </c>
      <c r="G96" s="57" t="str">
        <f t="shared" si="4"/>
        <v>zadajte jednotkovú cenu</v>
      </c>
      <c r="H96" s="68">
        <f t="shared" si="5"/>
        <v>1</v>
      </c>
      <c r="I96" s="70"/>
      <c r="J96" s="70"/>
      <c r="K96" s="70"/>
      <c r="L96" s="7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1"/>
      <c r="AI96" s="111"/>
      <c r="AJ96" s="111"/>
      <c r="AK96" s="111"/>
      <c r="AL96" s="111"/>
      <c r="AM96" s="111"/>
      <c r="AN96" s="111"/>
      <c r="AO96" s="111"/>
      <c r="AP96" s="111"/>
      <c r="AQ96" s="111"/>
      <c r="AR96" s="112"/>
    </row>
    <row r="97" spans="1:44" s="113" customFormat="1">
      <c r="A97" s="83">
        <v>91</v>
      </c>
      <c r="B97" s="58" t="s">
        <v>71</v>
      </c>
      <c r="C97" s="81" t="s">
        <v>26</v>
      </c>
      <c r="D97" s="82">
        <v>1</v>
      </c>
      <c r="E97" s="45"/>
      <c r="F97" s="110">
        <f t="shared" si="3"/>
        <v>0</v>
      </c>
      <c r="G97" s="57" t="str">
        <f t="shared" si="4"/>
        <v>zadajte jednotkovú cenu</v>
      </c>
      <c r="H97" s="68">
        <f t="shared" si="5"/>
        <v>1</v>
      </c>
      <c r="I97" s="70"/>
      <c r="J97" s="70"/>
      <c r="K97" s="70"/>
      <c r="L97" s="7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11"/>
      <c r="AH97" s="111"/>
      <c r="AI97" s="111"/>
      <c r="AJ97" s="111"/>
      <c r="AK97" s="111"/>
      <c r="AL97" s="111"/>
      <c r="AM97" s="111"/>
      <c r="AN97" s="111"/>
      <c r="AO97" s="111"/>
      <c r="AP97" s="111"/>
      <c r="AQ97" s="111"/>
      <c r="AR97" s="112"/>
    </row>
    <row r="98" spans="1:44" s="113" customFormat="1" ht="72.75" customHeight="1">
      <c r="A98" s="83">
        <v>92</v>
      </c>
      <c r="B98" s="58" t="s">
        <v>72</v>
      </c>
      <c r="C98" s="81" t="s">
        <v>26</v>
      </c>
      <c r="D98" s="82">
        <v>2</v>
      </c>
      <c r="E98" s="45"/>
      <c r="F98" s="110">
        <f t="shared" si="3"/>
        <v>0</v>
      </c>
      <c r="G98" s="57" t="str">
        <f t="shared" si="4"/>
        <v>zadajte jednotkovú cenu</v>
      </c>
      <c r="H98" s="68">
        <f t="shared" si="5"/>
        <v>1</v>
      </c>
      <c r="I98" s="70"/>
      <c r="J98" s="70"/>
      <c r="K98" s="70"/>
      <c r="L98" s="7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1"/>
      <c r="AH98" s="111"/>
      <c r="AI98" s="111"/>
      <c r="AJ98" s="111"/>
      <c r="AK98" s="111"/>
      <c r="AL98" s="111"/>
      <c r="AM98" s="111"/>
      <c r="AN98" s="111"/>
      <c r="AO98" s="111"/>
      <c r="AP98" s="111"/>
      <c r="AQ98" s="111"/>
      <c r="AR98" s="112"/>
    </row>
    <row r="99" spans="1:44" s="113" customFormat="1" ht="42.75" customHeight="1">
      <c r="A99" s="83">
        <v>93</v>
      </c>
      <c r="B99" s="58" t="s">
        <v>73</v>
      </c>
      <c r="C99" s="81" t="s">
        <v>26</v>
      </c>
      <c r="D99" s="82">
        <v>1</v>
      </c>
      <c r="E99" s="45"/>
      <c r="F99" s="110">
        <f t="shared" si="3"/>
        <v>0</v>
      </c>
      <c r="G99" s="57" t="str">
        <f t="shared" si="4"/>
        <v>zadajte jednotkovú cenu</v>
      </c>
      <c r="H99" s="68">
        <f t="shared" si="5"/>
        <v>1</v>
      </c>
      <c r="I99" s="70"/>
      <c r="J99" s="70"/>
      <c r="K99" s="70"/>
      <c r="L99" s="7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F99" s="111"/>
      <c r="AG99" s="111"/>
      <c r="AH99" s="111"/>
      <c r="AI99" s="111"/>
      <c r="AJ99" s="111"/>
      <c r="AK99" s="111"/>
      <c r="AL99" s="111"/>
      <c r="AM99" s="111"/>
      <c r="AN99" s="111"/>
      <c r="AO99" s="111"/>
      <c r="AP99" s="111"/>
      <c r="AQ99" s="111"/>
      <c r="AR99" s="112"/>
    </row>
    <row r="100" spans="1:44" s="113" customFormat="1" ht="63.75">
      <c r="A100" s="83">
        <v>94</v>
      </c>
      <c r="B100" s="58" t="s">
        <v>72</v>
      </c>
      <c r="C100" s="81" t="s">
        <v>26</v>
      </c>
      <c r="D100" s="82">
        <v>2</v>
      </c>
      <c r="E100" s="45"/>
      <c r="F100" s="110">
        <f t="shared" si="3"/>
        <v>0</v>
      </c>
      <c r="G100" s="57" t="str">
        <f t="shared" si="4"/>
        <v>zadajte jednotkovú cenu</v>
      </c>
      <c r="H100" s="68">
        <f t="shared" si="5"/>
        <v>1</v>
      </c>
      <c r="I100" s="70"/>
      <c r="J100" s="70"/>
      <c r="K100" s="70"/>
      <c r="L100" s="7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1"/>
      <c r="AH100" s="111"/>
      <c r="AI100" s="111"/>
      <c r="AJ100" s="111"/>
      <c r="AK100" s="111"/>
      <c r="AL100" s="111"/>
      <c r="AM100" s="111"/>
      <c r="AN100" s="111"/>
      <c r="AO100" s="111"/>
      <c r="AP100" s="111"/>
      <c r="AQ100" s="111"/>
      <c r="AR100" s="112"/>
    </row>
    <row r="101" spans="1:44" s="113" customFormat="1" ht="38.25">
      <c r="A101" s="83">
        <v>95</v>
      </c>
      <c r="B101" s="58" t="s">
        <v>73</v>
      </c>
      <c r="C101" s="81" t="s">
        <v>26</v>
      </c>
      <c r="D101" s="82">
        <v>1</v>
      </c>
      <c r="E101" s="45"/>
      <c r="F101" s="110">
        <f t="shared" si="3"/>
        <v>0</v>
      </c>
      <c r="G101" s="57" t="str">
        <f t="shared" si="4"/>
        <v>zadajte jednotkovú cenu</v>
      </c>
      <c r="H101" s="68">
        <f t="shared" si="5"/>
        <v>1</v>
      </c>
      <c r="I101" s="70"/>
      <c r="J101" s="70"/>
      <c r="K101" s="70"/>
      <c r="L101" s="7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  <c r="AG101" s="111"/>
      <c r="AH101" s="111"/>
      <c r="AI101" s="111"/>
      <c r="AJ101" s="111"/>
      <c r="AK101" s="111"/>
      <c r="AL101" s="111"/>
      <c r="AM101" s="111"/>
      <c r="AN101" s="111"/>
      <c r="AO101" s="111"/>
      <c r="AP101" s="111"/>
      <c r="AQ101" s="111"/>
      <c r="AR101" s="112"/>
    </row>
    <row r="102" spans="1:44" s="113" customFormat="1" ht="63.75">
      <c r="A102" s="83">
        <v>96</v>
      </c>
      <c r="B102" s="58" t="s">
        <v>72</v>
      </c>
      <c r="C102" s="81" t="s">
        <v>26</v>
      </c>
      <c r="D102" s="82">
        <v>2</v>
      </c>
      <c r="E102" s="45"/>
      <c r="F102" s="110">
        <f t="shared" si="3"/>
        <v>0</v>
      </c>
      <c r="G102" s="57" t="str">
        <f t="shared" si="4"/>
        <v>zadajte jednotkovú cenu</v>
      </c>
      <c r="H102" s="68">
        <f t="shared" si="5"/>
        <v>1</v>
      </c>
      <c r="I102" s="70"/>
      <c r="J102" s="70"/>
      <c r="K102" s="70"/>
      <c r="L102" s="7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  <c r="AF102" s="111"/>
      <c r="AG102" s="111"/>
      <c r="AH102" s="111"/>
      <c r="AI102" s="111"/>
      <c r="AJ102" s="111"/>
      <c r="AK102" s="111"/>
      <c r="AL102" s="111"/>
      <c r="AM102" s="111"/>
      <c r="AN102" s="111"/>
      <c r="AO102" s="111"/>
      <c r="AP102" s="111"/>
      <c r="AQ102" s="111"/>
      <c r="AR102" s="112"/>
    </row>
    <row r="103" spans="1:44" s="113" customFormat="1" ht="38.25">
      <c r="A103" s="83">
        <v>97</v>
      </c>
      <c r="B103" s="58" t="s">
        <v>73</v>
      </c>
      <c r="C103" s="81" t="s">
        <v>26</v>
      </c>
      <c r="D103" s="82">
        <v>1</v>
      </c>
      <c r="E103" s="45"/>
      <c r="F103" s="110">
        <f t="shared" si="3"/>
        <v>0</v>
      </c>
      <c r="G103" s="57" t="str">
        <f t="shared" si="4"/>
        <v>zadajte jednotkovú cenu</v>
      </c>
      <c r="H103" s="68">
        <f t="shared" si="5"/>
        <v>1</v>
      </c>
      <c r="I103" s="70"/>
      <c r="J103" s="70"/>
      <c r="K103" s="70"/>
      <c r="L103" s="7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  <c r="AA103" s="111"/>
      <c r="AB103" s="111"/>
      <c r="AC103" s="111"/>
      <c r="AD103" s="111"/>
      <c r="AE103" s="111"/>
      <c r="AF103" s="111"/>
      <c r="AG103" s="111"/>
      <c r="AH103" s="111"/>
      <c r="AI103" s="111"/>
      <c r="AJ103" s="111"/>
      <c r="AK103" s="111"/>
      <c r="AL103" s="111"/>
      <c r="AM103" s="111"/>
      <c r="AN103" s="111"/>
      <c r="AO103" s="111"/>
      <c r="AP103" s="111"/>
      <c r="AQ103" s="111"/>
      <c r="AR103" s="112"/>
    </row>
    <row r="104" spans="1:44" s="113" customFormat="1" ht="63.75">
      <c r="A104" s="83">
        <v>98</v>
      </c>
      <c r="B104" s="58" t="s">
        <v>72</v>
      </c>
      <c r="C104" s="81" t="s">
        <v>26</v>
      </c>
      <c r="D104" s="82">
        <v>2</v>
      </c>
      <c r="E104" s="45"/>
      <c r="F104" s="110">
        <f t="shared" si="3"/>
        <v>0</v>
      </c>
      <c r="G104" s="57" t="str">
        <f t="shared" si="4"/>
        <v>zadajte jednotkovú cenu</v>
      </c>
      <c r="H104" s="68">
        <f t="shared" si="5"/>
        <v>1</v>
      </c>
      <c r="I104" s="70"/>
      <c r="J104" s="70"/>
      <c r="K104" s="70"/>
      <c r="L104" s="7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1"/>
      <c r="AK104" s="111"/>
      <c r="AL104" s="111"/>
      <c r="AM104" s="111"/>
      <c r="AN104" s="111"/>
      <c r="AO104" s="111"/>
      <c r="AP104" s="111"/>
      <c r="AQ104" s="111"/>
      <c r="AR104" s="112"/>
    </row>
    <row r="105" spans="1:44" s="113" customFormat="1" ht="38.25">
      <c r="A105" s="83">
        <v>99</v>
      </c>
      <c r="B105" s="58" t="s">
        <v>73</v>
      </c>
      <c r="C105" s="81" t="s">
        <v>26</v>
      </c>
      <c r="D105" s="82">
        <v>1</v>
      </c>
      <c r="E105" s="45"/>
      <c r="F105" s="110">
        <f t="shared" si="3"/>
        <v>0</v>
      </c>
      <c r="G105" s="57" t="str">
        <f t="shared" si="4"/>
        <v>zadajte jednotkovú cenu</v>
      </c>
      <c r="H105" s="68">
        <f t="shared" si="5"/>
        <v>1</v>
      </c>
      <c r="I105" s="70"/>
      <c r="J105" s="70"/>
      <c r="K105" s="70"/>
      <c r="L105" s="7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2"/>
    </row>
    <row r="106" spans="1:44" s="113" customFormat="1">
      <c r="A106" s="83">
        <v>100</v>
      </c>
      <c r="B106" s="58" t="s">
        <v>74</v>
      </c>
      <c r="C106" s="81" t="s">
        <v>26</v>
      </c>
      <c r="D106" s="82">
        <v>4</v>
      </c>
      <c r="E106" s="45"/>
      <c r="F106" s="110">
        <f t="shared" si="3"/>
        <v>0</v>
      </c>
      <c r="G106" s="57" t="str">
        <f t="shared" si="4"/>
        <v>zadajte jednotkovú cenu</v>
      </c>
      <c r="H106" s="68">
        <f t="shared" si="5"/>
        <v>1</v>
      </c>
      <c r="I106" s="70"/>
      <c r="J106" s="70"/>
      <c r="K106" s="70"/>
      <c r="L106" s="7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2"/>
    </row>
    <row r="107" spans="1:44" s="113" customFormat="1" ht="39" customHeight="1" thickBot="1">
      <c r="A107" s="114">
        <v>101</v>
      </c>
      <c r="B107" s="59" t="s">
        <v>75</v>
      </c>
      <c r="C107" s="60" t="s">
        <v>26</v>
      </c>
      <c r="D107" s="61">
        <v>4</v>
      </c>
      <c r="E107" s="45"/>
      <c r="F107" s="110">
        <f t="shared" si="3"/>
        <v>0</v>
      </c>
      <c r="G107" s="57" t="str">
        <f t="shared" si="4"/>
        <v>zadajte jednotkovú cenu</v>
      </c>
      <c r="H107" s="68">
        <f t="shared" si="5"/>
        <v>1</v>
      </c>
      <c r="I107" s="70"/>
      <c r="J107" s="70"/>
      <c r="K107" s="70"/>
      <c r="L107" s="7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2"/>
    </row>
    <row r="108" spans="1:44" s="113" customFormat="1" ht="33" customHeight="1" thickBot="1">
      <c r="A108" s="115"/>
      <c r="B108" s="103" t="s">
        <v>76</v>
      </c>
      <c r="C108" s="116"/>
      <c r="D108" s="62"/>
      <c r="E108" s="46"/>
      <c r="F108" s="117"/>
      <c r="G108" s="57"/>
      <c r="H108" s="68"/>
      <c r="I108" s="70"/>
      <c r="J108" s="70"/>
      <c r="K108" s="70"/>
      <c r="L108" s="7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2"/>
    </row>
    <row r="109" spans="1:44" s="113" customFormat="1">
      <c r="A109" s="109">
        <v>102</v>
      </c>
      <c r="B109" s="54" t="s">
        <v>77</v>
      </c>
      <c r="C109" s="55" t="s">
        <v>78</v>
      </c>
      <c r="D109" s="56">
        <v>4</v>
      </c>
      <c r="E109" s="45"/>
      <c r="F109" s="110">
        <f t="shared" ref="F109:F149" si="6">ROUND(D109*E109,2)</f>
        <v>0</v>
      </c>
      <c r="G109" s="57" t="str">
        <f t="shared" si="4"/>
        <v>zadajte jednotkovú cenu</v>
      </c>
      <c r="H109" s="68">
        <f t="shared" si="5"/>
        <v>1</v>
      </c>
      <c r="I109" s="70"/>
      <c r="J109" s="70"/>
      <c r="K109" s="70"/>
      <c r="L109" s="7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1"/>
      <c r="AG109" s="111"/>
      <c r="AH109" s="111"/>
      <c r="AI109" s="111"/>
      <c r="AJ109" s="111"/>
      <c r="AK109" s="111"/>
      <c r="AL109" s="111"/>
      <c r="AM109" s="111"/>
      <c r="AN109" s="111"/>
      <c r="AO109" s="111"/>
      <c r="AP109" s="111"/>
      <c r="AQ109" s="111"/>
      <c r="AR109" s="112"/>
    </row>
    <row r="110" spans="1:44" s="113" customFormat="1" ht="25.5">
      <c r="A110" s="83">
        <v>103</v>
      </c>
      <c r="B110" s="58" t="s">
        <v>79</v>
      </c>
      <c r="C110" s="81" t="s">
        <v>78</v>
      </c>
      <c r="D110" s="82">
        <v>240</v>
      </c>
      <c r="E110" s="45"/>
      <c r="F110" s="118">
        <f t="shared" si="6"/>
        <v>0</v>
      </c>
      <c r="G110" s="57" t="str">
        <f t="shared" si="4"/>
        <v>zadajte jednotkovú cenu</v>
      </c>
      <c r="H110" s="68">
        <f t="shared" si="5"/>
        <v>1</v>
      </c>
      <c r="I110" s="70"/>
      <c r="J110" s="70"/>
      <c r="K110" s="70"/>
      <c r="L110" s="7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1"/>
      <c r="AK110" s="111"/>
      <c r="AL110" s="111"/>
      <c r="AM110" s="111"/>
      <c r="AN110" s="111"/>
      <c r="AO110" s="111"/>
      <c r="AP110" s="111"/>
      <c r="AQ110" s="111"/>
      <c r="AR110" s="112"/>
    </row>
    <row r="111" spans="1:44" s="113" customFormat="1">
      <c r="A111" s="83">
        <v>104</v>
      </c>
      <c r="B111" s="58" t="s">
        <v>80</v>
      </c>
      <c r="C111" s="81" t="s">
        <v>39</v>
      </c>
      <c r="D111" s="82">
        <v>60</v>
      </c>
      <c r="E111" s="45"/>
      <c r="F111" s="118">
        <f t="shared" si="6"/>
        <v>0</v>
      </c>
      <c r="G111" s="57" t="str">
        <f t="shared" si="4"/>
        <v>zadajte jednotkovú cenu</v>
      </c>
      <c r="H111" s="68">
        <f t="shared" si="5"/>
        <v>1</v>
      </c>
      <c r="I111" s="70"/>
      <c r="J111" s="70"/>
      <c r="K111" s="70"/>
      <c r="L111" s="7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2"/>
    </row>
    <row r="112" spans="1:44" s="113" customFormat="1">
      <c r="A112" s="83">
        <v>105</v>
      </c>
      <c r="B112" s="58" t="s">
        <v>81</v>
      </c>
      <c r="C112" s="81" t="s">
        <v>39</v>
      </c>
      <c r="D112" s="82">
        <v>116</v>
      </c>
      <c r="E112" s="45"/>
      <c r="F112" s="118">
        <f t="shared" si="6"/>
        <v>0</v>
      </c>
      <c r="G112" s="57" t="str">
        <f t="shared" si="4"/>
        <v>zadajte jednotkovú cenu</v>
      </c>
      <c r="H112" s="68">
        <f t="shared" si="5"/>
        <v>1</v>
      </c>
      <c r="I112" s="70"/>
      <c r="J112" s="70"/>
      <c r="K112" s="70"/>
      <c r="L112" s="71"/>
      <c r="M112" s="111"/>
      <c r="N112" s="111"/>
      <c r="O112" s="111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2"/>
    </row>
    <row r="113" spans="1:44" s="113" customFormat="1">
      <c r="A113" s="83">
        <v>106</v>
      </c>
      <c r="B113" s="58" t="s">
        <v>82</v>
      </c>
      <c r="C113" s="81" t="s">
        <v>39</v>
      </c>
      <c r="D113" s="82">
        <v>64</v>
      </c>
      <c r="E113" s="45"/>
      <c r="F113" s="118">
        <f t="shared" si="6"/>
        <v>0</v>
      </c>
      <c r="G113" s="57" t="str">
        <f t="shared" si="4"/>
        <v>zadajte jednotkovú cenu</v>
      </c>
      <c r="H113" s="68">
        <f t="shared" si="5"/>
        <v>1</v>
      </c>
      <c r="I113" s="70"/>
      <c r="J113" s="70"/>
      <c r="K113" s="70"/>
      <c r="L113" s="7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2"/>
    </row>
    <row r="114" spans="1:44" s="113" customFormat="1">
      <c r="A114" s="83">
        <v>107</v>
      </c>
      <c r="B114" s="58" t="s">
        <v>83</v>
      </c>
      <c r="C114" s="81" t="s">
        <v>39</v>
      </c>
      <c r="D114" s="82">
        <v>64</v>
      </c>
      <c r="E114" s="45"/>
      <c r="F114" s="118">
        <f t="shared" si="6"/>
        <v>0</v>
      </c>
      <c r="G114" s="57" t="str">
        <f t="shared" si="4"/>
        <v>zadajte jednotkovú cenu</v>
      </c>
      <c r="H114" s="68">
        <f t="shared" si="5"/>
        <v>1</v>
      </c>
      <c r="I114" s="70"/>
      <c r="J114" s="70"/>
      <c r="K114" s="70"/>
      <c r="L114" s="7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2"/>
    </row>
    <row r="115" spans="1:44" s="113" customFormat="1" ht="25.5">
      <c r="A115" s="83">
        <v>108</v>
      </c>
      <c r="B115" s="58" t="s">
        <v>84</v>
      </c>
      <c r="C115" s="81" t="s">
        <v>78</v>
      </c>
      <c r="D115" s="82">
        <v>2</v>
      </c>
      <c r="E115" s="45"/>
      <c r="F115" s="118">
        <f t="shared" si="6"/>
        <v>0</v>
      </c>
      <c r="G115" s="57" t="str">
        <f t="shared" si="4"/>
        <v>zadajte jednotkovú cenu</v>
      </c>
      <c r="H115" s="68">
        <f t="shared" si="5"/>
        <v>1</v>
      </c>
      <c r="I115" s="70"/>
      <c r="J115" s="70"/>
      <c r="K115" s="70"/>
      <c r="L115" s="7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1"/>
      <c r="AG115" s="111"/>
      <c r="AH115" s="111"/>
      <c r="AI115" s="111"/>
      <c r="AJ115" s="111"/>
      <c r="AK115" s="111"/>
      <c r="AL115" s="111"/>
      <c r="AM115" s="111"/>
      <c r="AN115" s="111"/>
      <c r="AO115" s="111"/>
      <c r="AP115" s="111"/>
      <c r="AQ115" s="111"/>
      <c r="AR115" s="112"/>
    </row>
    <row r="116" spans="1:44" s="113" customFormat="1" ht="25.5">
      <c r="A116" s="83">
        <v>109</v>
      </c>
      <c r="B116" s="58" t="s">
        <v>207</v>
      </c>
      <c r="C116" s="81" t="s">
        <v>78</v>
      </c>
      <c r="D116" s="82">
        <v>2</v>
      </c>
      <c r="E116" s="45"/>
      <c r="F116" s="118">
        <f t="shared" si="6"/>
        <v>0</v>
      </c>
      <c r="G116" s="57" t="str">
        <f t="shared" si="4"/>
        <v>zadajte jednotkovú cenu</v>
      </c>
      <c r="H116" s="68">
        <f t="shared" si="5"/>
        <v>1</v>
      </c>
      <c r="I116" s="70"/>
      <c r="J116" s="70"/>
      <c r="K116" s="70"/>
      <c r="L116" s="7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  <c r="AA116" s="111"/>
      <c r="AB116" s="111"/>
      <c r="AC116" s="111"/>
      <c r="AD116" s="111"/>
      <c r="AE116" s="111"/>
      <c r="AF116" s="111"/>
      <c r="AG116" s="111"/>
      <c r="AH116" s="111"/>
      <c r="AI116" s="111"/>
      <c r="AJ116" s="111"/>
      <c r="AK116" s="111"/>
      <c r="AL116" s="111"/>
      <c r="AM116" s="111"/>
      <c r="AN116" s="111"/>
      <c r="AO116" s="111"/>
      <c r="AP116" s="111"/>
      <c r="AQ116" s="111"/>
      <c r="AR116" s="112"/>
    </row>
    <row r="117" spans="1:44" s="113" customFormat="1" ht="25.5">
      <c r="A117" s="83">
        <v>110</v>
      </c>
      <c r="B117" s="58" t="s">
        <v>85</v>
      </c>
      <c r="C117" s="81" t="s">
        <v>78</v>
      </c>
      <c r="D117" s="82">
        <v>4</v>
      </c>
      <c r="E117" s="45"/>
      <c r="F117" s="118">
        <f t="shared" si="6"/>
        <v>0</v>
      </c>
      <c r="G117" s="57" t="str">
        <f t="shared" si="4"/>
        <v>zadajte jednotkovú cenu</v>
      </c>
      <c r="H117" s="68">
        <f t="shared" si="5"/>
        <v>1</v>
      </c>
      <c r="I117" s="70"/>
      <c r="J117" s="70"/>
      <c r="K117" s="70"/>
      <c r="L117" s="7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1"/>
      <c r="AG117" s="111"/>
      <c r="AH117" s="111"/>
      <c r="AI117" s="111"/>
      <c r="AJ117" s="111"/>
      <c r="AK117" s="111"/>
      <c r="AL117" s="111"/>
      <c r="AM117" s="111"/>
      <c r="AN117" s="111"/>
      <c r="AO117" s="111"/>
      <c r="AP117" s="111"/>
      <c r="AQ117" s="111"/>
      <c r="AR117" s="112"/>
    </row>
    <row r="118" spans="1:44" s="113" customFormat="1">
      <c r="A118" s="83">
        <v>111</v>
      </c>
      <c r="B118" s="58" t="s">
        <v>86</v>
      </c>
      <c r="C118" s="81" t="s">
        <v>78</v>
      </c>
      <c r="D118" s="82">
        <v>12</v>
      </c>
      <c r="E118" s="45"/>
      <c r="F118" s="118">
        <f t="shared" si="6"/>
        <v>0</v>
      </c>
      <c r="G118" s="57" t="str">
        <f t="shared" si="4"/>
        <v>zadajte jednotkovú cenu</v>
      </c>
      <c r="H118" s="68">
        <f t="shared" si="5"/>
        <v>1</v>
      </c>
      <c r="I118" s="70"/>
      <c r="J118" s="70"/>
      <c r="K118" s="70"/>
      <c r="L118" s="7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  <c r="AA118" s="111"/>
      <c r="AB118" s="111"/>
      <c r="AC118" s="111"/>
      <c r="AD118" s="111"/>
      <c r="AE118" s="111"/>
      <c r="AF118" s="111"/>
      <c r="AG118" s="111"/>
      <c r="AH118" s="111"/>
      <c r="AI118" s="111"/>
      <c r="AJ118" s="111"/>
      <c r="AK118" s="111"/>
      <c r="AL118" s="111"/>
      <c r="AM118" s="111"/>
      <c r="AN118" s="111"/>
      <c r="AO118" s="111"/>
      <c r="AP118" s="111"/>
      <c r="AQ118" s="111"/>
      <c r="AR118" s="112"/>
    </row>
    <row r="119" spans="1:44" s="113" customFormat="1">
      <c r="A119" s="83">
        <v>112</v>
      </c>
      <c r="B119" s="58" t="s">
        <v>87</v>
      </c>
      <c r="C119" s="81" t="s">
        <v>39</v>
      </c>
      <c r="D119" s="82">
        <v>60</v>
      </c>
      <c r="E119" s="45"/>
      <c r="F119" s="118">
        <f t="shared" si="6"/>
        <v>0</v>
      </c>
      <c r="G119" s="57" t="str">
        <f t="shared" si="4"/>
        <v>zadajte jednotkovú cenu</v>
      </c>
      <c r="H119" s="68">
        <f t="shared" si="5"/>
        <v>1</v>
      </c>
      <c r="I119" s="70"/>
      <c r="J119" s="70"/>
      <c r="K119" s="70"/>
      <c r="L119" s="7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1"/>
      <c r="AG119" s="111"/>
      <c r="AH119" s="111"/>
      <c r="AI119" s="111"/>
      <c r="AJ119" s="111"/>
      <c r="AK119" s="111"/>
      <c r="AL119" s="111"/>
      <c r="AM119" s="111"/>
      <c r="AN119" s="111"/>
      <c r="AO119" s="111"/>
      <c r="AP119" s="111"/>
      <c r="AQ119" s="111"/>
      <c r="AR119" s="112"/>
    </row>
    <row r="120" spans="1:44" s="113" customFormat="1" ht="25.5">
      <c r="A120" s="83">
        <v>113</v>
      </c>
      <c r="B120" s="58" t="s">
        <v>88</v>
      </c>
      <c r="C120" s="81" t="s">
        <v>78</v>
      </c>
      <c r="D120" s="82">
        <v>240</v>
      </c>
      <c r="E120" s="45"/>
      <c r="F120" s="118">
        <f t="shared" si="6"/>
        <v>0</v>
      </c>
      <c r="G120" s="57" t="str">
        <f t="shared" si="4"/>
        <v>zadajte jednotkovú cenu</v>
      </c>
      <c r="H120" s="68">
        <f t="shared" si="5"/>
        <v>1</v>
      </c>
      <c r="I120" s="70"/>
      <c r="J120" s="70"/>
      <c r="K120" s="70"/>
      <c r="L120" s="7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1"/>
      <c r="AG120" s="111"/>
      <c r="AH120" s="111"/>
      <c r="AI120" s="111"/>
      <c r="AJ120" s="111"/>
      <c r="AK120" s="111"/>
      <c r="AL120" s="111"/>
      <c r="AM120" s="111"/>
      <c r="AN120" s="111"/>
      <c r="AO120" s="111"/>
      <c r="AP120" s="111"/>
      <c r="AQ120" s="111"/>
      <c r="AR120" s="112"/>
    </row>
    <row r="121" spans="1:44" s="113" customFormat="1">
      <c r="A121" s="83">
        <v>114</v>
      </c>
      <c r="B121" s="58" t="s">
        <v>89</v>
      </c>
      <c r="C121" s="81" t="s">
        <v>78</v>
      </c>
      <c r="D121" s="82">
        <v>32</v>
      </c>
      <c r="E121" s="45"/>
      <c r="F121" s="118">
        <f t="shared" si="6"/>
        <v>0</v>
      </c>
      <c r="G121" s="57" t="str">
        <f t="shared" si="4"/>
        <v>zadajte jednotkovú cenu</v>
      </c>
      <c r="H121" s="68">
        <f t="shared" si="5"/>
        <v>1</v>
      </c>
      <c r="I121" s="70"/>
      <c r="J121" s="70"/>
      <c r="K121" s="70"/>
      <c r="L121" s="7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2"/>
    </row>
    <row r="122" spans="1:44" s="113" customFormat="1">
      <c r="A122" s="83">
        <v>115</v>
      </c>
      <c r="B122" s="58" t="s">
        <v>90</v>
      </c>
      <c r="C122" s="81" t="s">
        <v>78</v>
      </c>
      <c r="D122" s="82">
        <v>16</v>
      </c>
      <c r="E122" s="45"/>
      <c r="F122" s="118">
        <f t="shared" si="6"/>
        <v>0</v>
      </c>
      <c r="G122" s="57" t="str">
        <f t="shared" si="4"/>
        <v>zadajte jednotkovú cenu</v>
      </c>
      <c r="H122" s="68">
        <f t="shared" si="5"/>
        <v>1</v>
      </c>
      <c r="I122" s="70"/>
      <c r="J122" s="70"/>
      <c r="K122" s="70"/>
      <c r="L122" s="7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1"/>
      <c r="AG122" s="111"/>
      <c r="AH122" s="111"/>
      <c r="AI122" s="111"/>
      <c r="AJ122" s="111"/>
      <c r="AK122" s="111"/>
      <c r="AL122" s="111"/>
      <c r="AM122" s="111"/>
      <c r="AN122" s="111"/>
      <c r="AO122" s="111"/>
      <c r="AP122" s="111"/>
      <c r="AQ122" s="111"/>
      <c r="AR122" s="112"/>
    </row>
    <row r="123" spans="1:44" s="113" customFormat="1">
      <c r="A123" s="83">
        <v>116</v>
      </c>
      <c r="B123" s="58" t="s">
        <v>91</v>
      </c>
      <c r="C123" s="81" t="s">
        <v>39</v>
      </c>
      <c r="D123" s="82">
        <v>64</v>
      </c>
      <c r="E123" s="45"/>
      <c r="F123" s="118">
        <f t="shared" si="6"/>
        <v>0</v>
      </c>
      <c r="G123" s="57" t="str">
        <f t="shared" si="4"/>
        <v>zadajte jednotkovú cenu</v>
      </c>
      <c r="H123" s="68">
        <f t="shared" si="5"/>
        <v>1</v>
      </c>
      <c r="I123" s="70"/>
      <c r="J123" s="70"/>
      <c r="K123" s="70"/>
      <c r="L123" s="7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2"/>
    </row>
    <row r="124" spans="1:44" s="113" customFormat="1" ht="25.5">
      <c r="A124" s="83">
        <v>117</v>
      </c>
      <c r="B124" s="58" t="s">
        <v>92</v>
      </c>
      <c r="C124" s="81" t="s">
        <v>78</v>
      </c>
      <c r="D124" s="82">
        <v>12</v>
      </c>
      <c r="E124" s="45"/>
      <c r="F124" s="118">
        <f t="shared" si="6"/>
        <v>0</v>
      </c>
      <c r="G124" s="57" t="str">
        <f t="shared" si="4"/>
        <v>zadajte jednotkovú cenu</v>
      </c>
      <c r="H124" s="68">
        <f t="shared" si="5"/>
        <v>1</v>
      </c>
      <c r="I124" s="70"/>
      <c r="J124" s="70"/>
      <c r="K124" s="70"/>
      <c r="L124" s="7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2"/>
    </row>
    <row r="125" spans="1:44" s="113" customFormat="1" ht="25.5">
      <c r="A125" s="83">
        <v>118</v>
      </c>
      <c r="B125" s="58" t="s">
        <v>93</v>
      </c>
      <c r="C125" s="81" t="s">
        <v>78</v>
      </c>
      <c r="D125" s="82">
        <v>4</v>
      </c>
      <c r="E125" s="45"/>
      <c r="F125" s="118">
        <f t="shared" si="6"/>
        <v>0</v>
      </c>
      <c r="G125" s="57" t="str">
        <f t="shared" si="4"/>
        <v>zadajte jednotkovú cenu</v>
      </c>
      <c r="H125" s="68">
        <f t="shared" si="5"/>
        <v>1</v>
      </c>
      <c r="I125" s="70"/>
      <c r="J125" s="70"/>
      <c r="K125" s="70"/>
      <c r="L125" s="7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1"/>
      <c r="AG125" s="111"/>
      <c r="AH125" s="111"/>
      <c r="AI125" s="111"/>
      <c r="AJ125" s="111"/>
      <c r="AK125" s="111"/>
      <c r="AL125" s="111"/>
      <c r="AM125" s="111"/>
      <c r="AN125" s="111"/>
      <c r="AO125" s="111"/>
      <c r="AP125" s="111"/>
      <c r="AQ125" s="111"/>
      <c r="AR125" s="112"/>
    </row>
    <row r="126" spans="1:44" s="113" customFormat="1" ht="67.5" customHeight="1">
      <c r="A126" s="83">
        <v>119</v>
      </c>
      <c r="B126" s="58" t="s">
        <v>389</v>
      </c>
      <c r="C126" s="81" t="s">
        <v>78</v>
      </c>
      <c r="D126" s="82">
        <v>4</v>
      </c>
      <c r="E126" s="45"/>
      <c r="F126" s="118">
        <f t="shared" si="6"/>
        <v>0</v>
      </c>
      <c r="G126" s="57" t="str">
        <f t="shared" si="4"/>
        <v>zadajte jednotkovú cenu</v>
      </c>
      <c r="H126" s="68">
        <f t="shared" si="5"/>
        <v>1</v>
      </c>
      <c r="I126" s="70"/>
      <c r="J126" s="70"/>
      <c r="K126" s="70"/>
      <c r="L126" s="7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111"/>
      <c r="AC126" s="111"/>
      <c r="AD126" s="111"/>
      <c r="AE126" s="111"/>
      <c r="AF126" s="111"/>
      <c r="AG126" s="111"/>
      <c r="AH126" s="111"/>
      <c r="AI126" s="111"/>
      <c r="AJ126" s="111"/>
      <c r="AK126" s="111"/>
      <c r="AL126" s="111"/>
      <c r="AM126" s="111"/>
      <c r="AN126" s="111"/>
      <c r="AO126" s="111"/>
      <c r="AP126" s="111"/>
      <c r="AQ126" s="111"/>
      <c r="AR126" s="112"/>
    </row>
    <row r="127" spans="1:44" s="113" customFormat="1" ht="14.25" customHeight="1">
      <c r="A127" s="83">
        <v>120</v>
      </c>
      <c r="B127" s="58" t="s">
        <v>94</v>
      </c>
      <c r="C127" s="81" t="s">
        <v>78</v>
      </c>
      <c r="D127" s="82">
        <v>4</v>
      </c>
      <c r="E127" s="45"/>
      <c r="F127" s="118">
        <f t="shared" si="6"/>
        <v>0</v>
      </c>
      <c r="G127" s="57" t="str">
        <f t="shared" si="4"/>
        <v>zadajte jednotkovú cenu</v>
      </c>
      <c r="H127" s="68">
        <f t="shared" si="5"/>
        <v>1</v>
      </c>
      <c r="I127" s="70"/>
      <c r="J127" s="70"/>
      <c r="K127" s="70"/>
      <c r="L127" s="7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1"/>
      <c r="AG127" s="111"/>
      <c r="AH127" s="111"/>
      <c r="AI127" s="111"/>
      <c r="AJ127" s="111"/>
      <c r="AK127" s="111"/>
      <c r="AL127" s="111"/>
      <c r="AM127" s="111"/>
      <c r="AN127" s="111"/>
      <c r="AO127" s="111"/>
      <c r="AP127" s="111"/>
      <c r="AQ127" s="111"/>
      <c r="AR127" s="112"/>
    </row>
    <row r="128" spans="1:44" s="113" customFormat="1" ht="25.5">
      <c r="A128" s="83">
        <v>121</v>
      </c>
      <c r="B128" s="58" t="s">
        <v>95</v>
      </c>
      <c r="C128" s="81" t="s">
        <v>39</v>
      </c>
      <c r="D128" s="82">
        <v>60</v>
      </c>
      <c r="E128" s="45"/>
      <c r="F128" s="118">
        <f t="shared" si="6"/>
        <v>0</v>
      </c>
      <c r="G128" s="57" t="str">
        <f t="shared" si="4"/>
        <v>zadajte jednotkovú cenu</v>
      </c>
      <c r="H128" s="68">
        <f t="shared" si="5"/>
        <v>1</v>
      </c>
      <c r="I128" s="70"/>
      <c r="J128" s="70"/>
      <c r="K128" s="70"/>
      <c r="L128" s="7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1"/>
      <c r="AG128" s="111"/>
      <c r="AH128" s="111"/>
      <c r="AI128" s="111"/>
      <c r="AJ128" s="111"/>
      <c r="AK128" s="111"/>
      <c r="AL128" s="111"/>
      <c r="AM128" s="111"/>
      <c r="AN128" s="111"/>
      <c r="AO128" s="111"/>
      <c r="AP128" s="111"/>
      <c r="AQ128" s="111"/>
      <c r="AR128" s="112"/>
    </row>
    <row r="129" spans="1:44" s="113" customFormat="1" ht="25.5">
      <c r="A129" s="83">
        <v>122</v>
      </c>
      <c r="B129" s="58" t="s">
        <v>96</v>
      </c>
      <c r="C129" s="81" t="s">
        <v>39</v>
      </c>
      <c r="D129" s="82">
        <v>60</v>
      </c>
      <c r="E129" s="45"/>
      <c r="F129" s="118">
        <f t="shared" si="6"/>
        <v>0</v>
      </c>
      <c r="G129" s="57" t="str">
        <f t="shared" si="4"/>
        <v>zadajte jednotkovú cenu</v>
      </c>
      <c r="H129" s="68">
        <f t="shared" si="5"/>
        <v>1</v>
      </c>
      <c r="I129" s="70"/>
      <c r="J129" s="70"/>
      <c r="K129" s="70"/>
      <c r="L129" s="7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1"/>
      <c r="AG129" s="111"/>
      <c r="AH129" s="111"/>
      <c r="AI129" s="111"/>
      <c r="AJ129" s="111"/>
      <c r="AK129" s="111"/>
      <c r="AL129" s="111"/>
      <c r="AM129" s="111"/>
      <c r="AN129" s="111"/>
      <c r="AO129" s="111"/>
      <c r="AP129" s="111"/>
      <c r="AQ129" s="111"/>
      <c r="AR129" s="112"/>
    </row>
    <row r="130" spans="1:44" s="113" customFormat="1" ht="25.5">
      <c r="A130" s="83">
        <v>123</v>
      </c>
      <c r="B130" s="58" t="s">
        <v>97</v>
      </c>
      <c r="C130" s="81" t="s">
        <v>78</v>
      </c>
      <c r="D130" s="82">
        <v>120</v>
      </c>
      <c r="E130" s="45"/>
      <c r="F130" s="118">
        <f t="shared" si="6"/>
        <v>0</v>
      </c>
      <c r="G130" s="57" t="str">
        <f t="shared" si="4"/>
        <v>zadajte jednotkovú cenu</v>
      </c>
      <c r="H130" s="68">
        <f t="shared" si="5"/>
        <v>1</v>
      </c>
      <c r="I130" s="70"/>
      <c r="J130" s="70"/>
      <c r="K130" s="70"/>
      <c r="L130" s="7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1"/>
      <c r="AG130" s="111"/>
      <c r="AH130" s="111"/>
      <c r="AI130" s="111"/>
      <c r="AJ130" s="111"/>
      <c r="AK130" s="111"/>
      <c r="AL130" s="111"/>
      <c r="AM130" s="111"/>
      <c r="AN130" s="111"/>
      <c r="AO130" s="111"/>
      <c r="AP130" s="111"/>
      <c r="AQ130" s="111"/>
      <c r="AR130" s="112"/>
    </row>
    <row r="131" spans="1:44" s="113" customFormat="1" ht="25.5">
      <c r="A131" s="83">
        <v>124</v>
      </c>
      <c r="B131" s="58" t="s">
        <v>98</v>
      </c>
      <c r="C131" s="81" t="s">
        <v>78</v>
      </c>
      <c r="D131" s="82">
        <v>8</v>
      </c>
      <c r="E131" s="45"/>
      <c r="F131" s="118">
        <f t="shared" si="6"/>
        <v>0</v>
      </c>
      <c r="G131" s="57" t="str">
        <f t="shared" si="4"/>
        <v>zadajte jednotkovú cenu</v>
      </c>
      <c r="H131" s="68">
        <f t="shared" si="5"/>
        <v>1</v>
      </c>
      <c r="I131" s="70"/>
      <c r="J131" s="70"/>
      <c r="K131" s="70"/>
      <c r="L131" s="7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1"/>
      <c r="AG131" s="111"/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2"/>
    </row>
    <row r="132" spans="1:44" s="113" customFormat="1" ht="25.5">
      <c r="A132" s="83">
        <v>125</v>
      </c>
      <c r="B132" s="58" t="s">
        <v>99</v>
      </c>
      <c r="C132" s="81" t="s">
        <v>78</v>
      </c>
      <c r="D132" s="82">
        <v>16</v>
      </c>
      <c r="E132" s="45"/>
      <c r="F132" s="118">
        <f t="shared" si="6"/>
        <v>0</v>
      </c>
      <c r="G132" s="57" t="str">
        <f t="shared" si="4"/>
        <v>zadajte jednotkovú cenu</v>
      </c>
      <c r="H132" s="68">
        <f t="shared" si="5"/>
        <v>1</v>
      </c>
      <c r="I132" s="70"/>
      <c r="J132" s="70"/>
      <c r="K132" s="70"/>
      <c r="L132" s="7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  <c r="AB132" s="111"/>
      <c r="AC132" s="111"/>
      <c r="AD132" s="111"/>
      <c r="AE132" s="111"/>
      <c r="AF132" s="111"/>
      <c r="AG132" s="111"/>
      <c r="AH132" s="111"/>
      <c r="AI132" s="111"/>
      <c r="AJ132" s="111"/>
      <c r="AK132" s="111"/>
      <c r="AL132" s="111"/>
      <c r="AM132" s="111"/>
      <c r="AN132" s="111"/>
      <c r="AO132" s="111"/>
      <c r="AP132" s="111"/>
      <c r="AQ132" s="111"/>
      <c r="AR132" s="112"/>
    </row>
    <row r="133" spans="1:44" s="113" customFormat="1">
      <c r="A133" s="83">
        <v>126</v>
      </c>
      <c r="B133" s="58" t="s">
        <v>100</v>
      </c>
      <c r="C133" s="81" t="s">
        <v>78</v>
      </c>
      <c r="D133" s="82">
        <v>12</v>
      </c>
      <c r="E133" s="45"/>
      <c r="F133" s="118">
        <f t="shared" si="6"/>
        <v>0</v>
      </c>
      <c r="G133" s="57" t="str">
        <f t="shared" si="4"/>
        <v>zadajte jednotkovú cenu</v>
      </c>
      <c r="H133" s="68">
        <f t="shared" si="5"/>
        <v>1</v>
      </c>
      <c r="I133" s="70"/>
      <c r="J133" s="70"/>
      <c r="K133" s="70"/>
      <c r="L133" s="7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1"/>
      <c r="AE133" s="111"/>
      <c r="AF133" s="111"/>
      <c r="AG133" s="111"/>
      <c r="AH133" s="111"/>
      <c r="AI133" s="111"/>
      <c r="AJ133" s="111"/>
      <c r="AK133" s="111"/>
      <c r="AL133" s="111"/>
      <c r="AM133" s="111"/>
      <c r="AN133" s="111"/>
      <c r="AO133" s="111"/>
      <c r="AP133" s="111"/>
      <c r="AQ133" s="111"/>
      <c r="AR133" s="112"/>
    </row>
    <row r="134" spans="1:44" s="113" customFormat="1">
      <c r="A134" s="83">
        <v>127</v>
      </c>
      <c r="B134" s="58" t="s">
        <v>101</v>
      </c>
      <c r="C134" s="81" t="s">
        <v>78</v>
      </c>
      <c r="D134" s="82">
        <v>4</v>
      </c>
      <c r="E134" s="45"/>
      <c r="F134" s="118">
        <f t="shared" si="6"/>
        <v>0</v>
      </c>
      <c r="G134" s="57" t="str">
        <f t="shared" si="4"/>
        <v>zadajte jednotkovú cenu</v>
      </c>
      <c r="H134" s="68">
        <f t="shared" si="5"/>
        <v>1</v>
      </c>
      <c r="I134" s="70"/>
      <c r="J134" s="70"/>
      <c r="K134" s="70"/>
      <c r="L134" s="7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  <c r="AA134" s="111"/>
      <c r="AB134" s="111"/>
      <c r="AC134" s="111"/>
      <c r="AD134" s="111"/>
      <c r="AE134" s="111"/>
      <c r="AF134" s="111"/>
      <c r="AG134" s="111"/>
      <c r="AH134" s="111"/>
      <c r="AI134" s="111"/>
      <c r="AJ134" s="111"/>
      <c r="AK134" s="111"/>
      <c r="AL134" s="111"/>
      <c r="AM134" s="111"/>
      <c r="AN134" s="111"/>
      <c r="AO134" s="111"/>
      <c r="AP134" s="111"/>
      <c r="AQ134" s="111"/>
      <c r="AR134" s="112"/>
    </row>
    <row r="135" spans="1:44" s="113" customFormat="1">
      <c r="A135" s="83">
        <v>128</v>
      </c>
      <c r="B135" s="58" t="s">
        <v>102</v>
      </c>
      <c r="C135" s="81" t="s">
        <v>39</v>
      </c>
      <c r="D135" s="82">
        <v>64</v>
      </c>
      <c r="E135" s="45"/>
      <c r="F135" s="118">
        <f t="shared" si="6"/>
        <v>0</v>
      </c>
      <c r="G135" s="57" t="str">
        <f t="shared" si="4"/>
        <v>zadajte jednotkovú cenu</v>
      </c>
      <c r="H135" s="68">
        <f t="shared" si="5"/>
        <v>1</v>
      </c>
      <c r="I135" s="70"/>
      <c r="J135" s="70"/>
      <c r="K135" s="70"/>
      <c r="L135" s="7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1"/>
      <c r="AG135" s="111"/>
      <c r="AH135" s="111"/>
      <c r="AI135" s="111"/>
      <c r="AJ135" s="111"/>
      <c r="AK135" s="111"/>
      <c r="AL135" s="111"/>
      <c r="AM135" s="111"/>
      <c r="AN135" s="111"/>
      <c r="AO135" s="111"/>
      <c r="AP135" s="111"/>
      <c r="AQ135" s="111"/>
      <c r="AR135" s="112"/>
    </row>
    <row r="136" spans="1:44" s="113" customFormat="1">
      <c r="A136" s="83">
        <v>129</v>
      </c>
      <c r="B136" s="58" t="s">
        <v>103</v>
      </c>
      <c r="C136" s="81" t="s">
        <v>78</v>
      </c>
      <c r="D136" s="82">
        <v>32</v>
      </c>
      <c r="E136" s="45"/>
      <c r="F136" s="118">
        <f t="shared" si="6"/>
        <v>0</v>
      </c>
      <c r="G136" s="57" t="str">
        <f t="shared" ref="G136:G199" si="7">IF(E136="", "zadajte jednotkovú cenu", IF(E136=0, "jednotková cena nemôže byť nulová!!!", IF(E136&lt;0, "jednotková cena nemôže byť záporná!!!", "")))</f>
        <v>zadajte jednotkovú cenu</v>
      </c>
      <c r="H136" s="68">
        <f t="shared" ref="H136:H199" si="8">IF(G136="", "", 1)</f>
        <v>1</v>
      </c>
      <c r="I136" s="70"/>
      <c r="J136" s="70"/>
      <c r="K136" s="70"/>
      <c r="L136" s="7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1"/>
      <c r="AE136" s="111"/>
      <c r="AF136" s="111"/>
      <c r="AG136" s="111"/>
      <c r="AH136" s="111"/>
      <c r="AI136" s="111"/>
      <c r="AJ136" s="111"/>
      <c r="AK136" s="111"/>
      <c r="AL136" s="111"/>
      <c r="AM136" s="111"/>
      <c r="AN136" s="111"/>
      <c r="AO136" s="111"/>
      <c r="AP136" s="111"/>
      <c r="AQ136" s="111"/>
      <c r="AR136" s="112"/>
    </row>
    <row r="137" spans="1:44" s="113" customFormat="1">
      <c r="A137" s="83">
        <v>130</v>
      </c>
      <c r="B137" s="58" t="s">
        <v>104</v>
      </c>
      <c r="C137" s="81" t="s">
        <v>78</v>
      </c>
      <c r="D137" s="82">
        <v>16</v>
      </c>
      <c r="E137" s="45"/>
      <c r="F137" s="118">
        <f t="shared" si="6"/>
        <v>0</v>
      </c>
      <c r="G137" s="57" t="str">
        <f t="shared" si="7"/>
        <v>zadajte jednotkovú cenu</v>
      </c>
      <c r="H137" s="68">
        <f t="shared" si="8"/>
        <v>1</v>
      </c>
      <c r="I137" s="70"/>
      <c r="J137" s="70"/>
      <c r="K137" s="70"/>
      <c r="L137" s="7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  <c r="AB137" s="111"/>
      <c r="AC137" s="111"/>
      <c r="AD137" s="111"/>
      <c r="AE137" s="111"/>
      <c r="AF137" s="111"/>
      <c r="AG137" s="111"/>
      <c r="AH137" s="111"/>
      <c r="AI137" s="111"/>
      <c r="AJ137" s="111"/>
      <c r="AK137" s="111"/>
      <c r="AL137" s="111"/>
      <c r="AM137" s="111"/>
      <c r="AN137" s="111"/>
      <c r="AO137" s="111"/>
      <c r="AP137" s="111"/>
      <c r="AQ137" s="111"/>
      <c r="AR137" s="112"/>
    </row>
    <row r="138" spans="1:44" s="113" customFormat="1" ht="25.5">
      <c r="A138" s="83">
        <v>131</v>
      </c>
      <c r="B138" s="58" t="s">
        <v>105</v>
      </c>
      <c r="C138" s="81" t="s">
        <v>39</v>
      </c>
      <c r="D138" s="82">
        <v>67.2</v>
      </c>
      <c r="E138" s="45"/>
      <c r="F138" s="118">
        <f t="shared" si="6"/>
        <v>0</v>
      </c>
      <c r="G138" s="57" t="str">
        <f t="shared" si="7"/>
        <v>zadajte jednotkovú cenu</v>
      </c>
      <c r="H138" s="68">
        <f t="shared" si="8"/>
        <v>1</v>
      </c>
      <c r="I138" s="70"/>
      <c r="J138" s="70"/>
      <c r="K138" s="70"/>
      <c r="L138" s="7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111"/>
      <c r="AA138" s="111"/>
      <c r="AB138" s="111"/>
      <c r="AC138" s="111"/>
      <c r="AD138" s="111"/>
      <c r="AE138" s="111"/>
      <c r="AF138" s="111"/>
      <c r="AG138" s="111"/>
      <c r="AH138" s="111"/>
      <c r="AI138" s="111"/>
      <c r="AJ138" s="111"/>
      <c r="AK138" s="111"/>
      <c r="AL138" s="111"/>
      <c r="AM138" s="111"/>
      <c r="AN138" s="111"/>
      <c r="AO138" s="111"/>
      <c r="AP138" s="111"/>
      <c r="AQ138" s="111"/>
      <c r="AR138" s="112"/>
    </row>
    <row r="139" spans="1:44" s="113" customFormat="1" ht="25.5">
      <c r="A139" s="83">
        <v>132</v>
      </c>
      <c r="B139" s="58" t="s">
        <v>106</v>
      </c>
      <c r="C139" s="81" t="s">
        <v>78</v>
      </c>
      <c r="D139" s="82">
        <v>5</v>
      </c>
      <c r="E139" s="45"/>
      <c r="F139" s="118">
        <f t="shared" si="6"/>
        <v>0</v>
      </c>
      <c r="G139" s="57" t="str">
        <f t="shared" si="7"/>
        <v>zadajte jednotkovú cenu</v>
      </c>
      <c r="H139" s="68">
        <f t="shared" si="8"/>
        <v>1</v>
      </c>
      <c r="I139" s="70"/>
      <c r="J139" s="70"/>
      <c r="K139" s="70"/>
      <c r="L139" s="7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1"/>
      <c r="AG139" s="111"/>
      <c r="AH139" s="111"/>
      <c r="AI139" s="111"/>
      <c r="AJ139" s="111"/>
      <c r="AK139" s="111"/>
      <c r="AL139" s="111"/>
      <c r="AM139" s="111"/>
      <c r="AN139" s="111"/>
      <c r="AO139" s="111"/>
      <c r="AP139" s="111"/>
      <c r="AQ139" s="111"/>
      <c r="AR139" s="112"/>
    </row>
    <row r="140" spans="1:44" s="113" customFormat="1" ht="25.5">
      <c r="A140" s="83">
        <v>133</v>
      </c>
      <c r="B140" s="58" t="s">
        <v>107</v>
      </c>
      <c r="C140" s="81" t="s">
        <v>78</v>
      </c>
      <c r="D140" s="82">
        <v>4</v>
      </c>
      <c r="E140" s="45"/>
      <c r="F140" s="118">
        <f t="shared" si="6"/>
        <v>0</v>
      </c>
      <c r="G140" s="57" t="str">
        <f t="shared" si="7"/>
        <v>zadajte jednotkovú cenu</v>
      </c>
      <c r="H140" s="68">
        <f t="shared" si="8"/>
        <v>1</v>
      </c>
      <c r="I140" s="70"/>
      <c r="J140" s="70"/>
      <c r="K140" s="70"/>
      <c r="L140" s="7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  <c r="AB140" s="111"/>
      <c r="AC140" s="111"/>
      <c r="AD140" s="111"/>
      <c r="AE140" s="111"/>
      <c r="AF140" s="111"/>
      <c r="AG140" s="111"/>
      <c r="AH140" s="111"/>
      <c r="AI140" s="111"/>
      <c r="AJ140" s="111"/>
      <c r="AK140" s="111"/>
      <c r="AL140" s="111"/>
      <c r="AM140" s="111"/>
      <c r="AN140" s="111"/>
      <c r="AO140" s="111"/>
      <c r="AP140" s="111"/>
      <c r="AQ140" s="111"/>
      <c r="AR140" s="112"/>
    </row>
    <row r="141" spans="1:44" s="113" customFormat="1">
      <c r="A141" s="83">
        <v>134</v>
      </c>
      <c r="B141" s="58" t="s">
        <v>108</v>
      </c>
      <c r="C141" s="81" t="s">
        <v>78</v>
      </c>
      <c r="D141" s="82">
        <v>12</v>
      </c>
      <c r="E141" s="45"/>
      <c r="F141" s="118">
        <f t="shared" si="6"/>
        <v>0</v>
      </c>
      <c r="G141" s="57" t="str">
        <f t="shared" si="7"/>
        <v>zadajte jednotkovú cenu</v>
      </c>
      <c r="H141" s="68">
        <f t="shared" si="8"/>
        <v>1</v>
      </c>
      <c r="I141" s="70"/>
      <c r="J141" s="70"/>
      <c r="K141" s="70"/>
      <c r="L141" s="7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111"/>
      <c r="AA141" s="111"/>
      <c r="AB141" s="111"/>
      <c r="AC141" s="111"/>
      <c r="AD141" s="111"/>
      <c r="AE141" s="111"/>
      <c r="AF141" s="111"/>
      <c r="AG141" s="111"/>
      <c r="AH141" s="111"/>
      <c r="AI141" s="111"/>
      <c r="AJ141" s="111"/>
      <c r="AK141" s="111"/>
      <c r="AL141" s="111"/>
      <c r="AM141" s="111"/>
      <c r="AN141" s="111"/>
      <c r="AO141" s="111"/>
      <c r="AP141" s="111"/>
      <c r="AQ141" s="111"/>
      <c r="AR141" s="112"/>
    </row>
    <row r="142" spans="1:44" s="113" customFormat="1">
      <c r="A142" s="83">
        <v>135</v>
      </c>
      <c r="B142" s="58" t="s">
        <v>109</v>
      </c>
      <c r="C142" s="81" t="s">
        <v>78</v>
      </c>
      <c r="D142" s="82">
        <v>4</v>
      </c>
      <c r="E142" s="45"/>
      <c r="F142" s="118">
        <f t="shared" si="6"/>
        <v>0</v>
      </c>
      <c r="G142" s="57" t="str">
        <f t="shared" si="7"/>
        <v>zadajte jednotkovú cenu</v>
      </c>
      <c r="H142" s="68">
        <f t="shared" si="8"/>
        <v>1</v>
      </c>
      <c r="I142" s="70"/>
      <c r="J142" s="70"/>
      <c r="K142" s="70"/>
      <c r="L142" s="7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  <c r="AA142" s="111"/>
      <c r="AB142" s="111"/>
      <c r="AC142" s="111"/>
      <c r="AD142" s="111"/>
      <c r="AE142" s="111"/>
      <c r="AF142" s="111"/>
      <c r="AG142" s="111"/>
      <c r="AH142" s="111"/>
      <c r="AI142" s="111"/>
      <c r="AJ142" s="111"/>
      <c r="AK142" s="111"/>
      <c r="AL142" s="111"/>
      <c r="AM142" s="111"/>
      <c r="AN142" s="111"/>
      <c r="AO142" s="111"/>
      <c r="AP142" s="111"/>
      <c r="AQ142" s="111"/>
      <c r="AR142" s="112"/>
    </row>
    <row r="143" spans="1:44" s="113" customFormat="1">
      <c r="A143" s="83">
        <v>136</v>
      </c>
      <c r="B143" s="58" t="s">
        <v>110</v>
      </c>
      <c r="C143" s="81" t="s">
        <v>39</v>
      </c>
      <c r="D143" s="82">
        <v>116</v>
      </c>
      <c r="E143" s="45"/>
      <c r="F143" s="118">
        <f t="shared" si="6"/>
        <v>0</v>
      </c>
      <c r="G143" s="57" t="str">
        <f t="shared" si="7"/>
        <v>zadajte jednotkovú cenu</v>
      </c>
      <c r="H143" s="68">
        <f t="shared" si="8"/>
        <v>1</v>
      </c>
      <c r="I143" s="70"/>
      <c r="J143" s="70"/>
      <c r="K143" s="70"/>
      <c r="L143" s="7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1"/>
      <c r="AB143" s="111"/>
      <c r="AC143" s="111"/>
      <c r="AD143" s="111"/>
      <c r="AE143" s="111"/>
      <c r="AF143" s="111"/>
      <c r="AG143" s="111"/>
      <c r="AH143" s="111"/>
      <c r="AI143" s="111"/>
      <c r="AJ143" s="111"/>
      <c r="AK143" s="111"/>
      <c r="AL143" s="111"/>
      <c r="AM143" s="111"/>
      <c r="AN143" s="111"/>
      <c r="AO143" s="111"/>
      <c r="AP143" s="111"/>
      <c r="AQ143" s="111"/>
      <c r="AR143" s="112"/>
    </row>
    <row r="144" spans="1:44" s="113" customFormat="1">
      <c r="A144" s="83">
        <v>137</v>
      </c>
      <c r="B144" s="58" t="s">
        <v>111</v>
      </c>
      <c r="C144" s="81" t="s">
        <v>78</v>
      </c>
      <c r="D144" s="82">
        <v>240</v>
      </c>
      <c r="E144" s="45"/>
      <c r="F144" s="118">
        <f t="shared" si="6"/>
        <v>0</v>
      </c>
      <c r="G144" s="57" t="str">
        <f t="shared" si="7"/>
        <v>zadajte jednotkovú cenu</v>
      </c>
      <c r="H144" s="68">
        <f t="shared" si="8"/>
        <v>1</v>
      </c>
      <c r="I144" s="70"/>
      <c r="J144" s="70"/>
      <c r="K144" s="70"/>
      <c r="L144" s="71"/>
      <c r="M144" s="111"/>
      <c r="N144" s="111"/>
      <c r="O144" s="111"/>
      <c r="P144" s="111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  <c r="AA144" s="111"/>
      <c r="AB144" s="111"/>
      <c r="AC144" s="111"/>
      <c r="AD144" s="111"/>
      <c r="AE144" s="111"/>
      <c r="AF144" s="111"/>
      <c r="AG144" s="111"/>
      <c r="AH144" s="111"/>
      <c r="AI144" s="111"/>
      <c r="AJ144" s="111"/>
      <c r="AK144" s="111"/>
      <c r="AL144" s="111"/>
      <c r="AM144" s="111"/>
      <c r="AN144" s="111"/>
      <c r="AO144" s="111"/>
      <c r="AP144" s="111"/>
      <c r="AQ144" s="111"/>
      <c r="AR144" s="112"/>
    </row>
    <row r="145" spans="1:44" s="113" customFormat="1" ht="38.25">
      <c r="A145" s="83">
        <v>138</v>
      </c>
      <c r="B145" s="58" t="s">
        <v>388</v>
      </c>
      <c r="C145" s="80" t="s">
        <v>208</v>
      </c>
      <c r="D145" s="82">
        <v>4</v>
      </c>
      <c r="E145" s="45"/>
      <c r="F145" s="118">
        <f t="shared" si="6"/>
        <v>0</v>
      </c>
      <c r="G145" s="57" t="str">
        <f t="shared" si="7"/>
        <v>zadajte jednotkovú cenu</v>
      </c>
      <c r="H145" s="68">
        <f t="shared" si="8"/>
        <v>1</v>
      </c>
      <c r="I145" s="70"/>
      <c r="J145" s="58"/>
      <c r="K145" s="70"/>
      <c r="L145" s="71"/>
      <c r="M145" s="111"/>
      <c r="N145" s="111"/>
      <c r="O145" s="111"/>
      <c r="P145" s="111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  <c r="AB145" s="111"/>
      <c r="AC145" s="111"/>
      <c r="AD145" s="111"/>
      <c r="AE145" s="111"/>
      <c r="AF145" s="111"/>
      <c r="AG145" s="111"/>
      <c r="AH145" s="111"/>
      <c r="AI145" s="111"/>
      <c r="AJ145" s="111"/>
      <c r="AK145" s="111"/>
      <c r="AL145" s="111"/>
      <c r="AM145" s="111"/>
      <c r="AN145" s="111"/>
      <c r="AO145" s="111"/>
      <c r="AP145" s="111"/>
      <c r="AQ145" s="111"/>
      <c r="AR145" s="112"/>
    </row>
    <row r="146" spans="1:44" s="113" customFormat="1" ht="30.75" customHeight="1">
      <c r="A146" s="83">
        <v>139</v>
      </c>
      <c r="B146" s="58" t="s">
        <v>112</v>
      </c>
      <c r="C146" s="81" t="s">
        <v>39</v>
      </c>
      <c r="D146" s="82">
        <v>24</v>
      </c>
      <c r="E146" s="45"/>
      <c r="F146" s="118">
        <f t="shared" si="6"/>
        <v>0</v>
      </c>
      <c r="G146" s="57" t="str">
        <f t="shared" si="7"/>
        <v>zadajte jednotkovú cenu</v>
      </c>
      <c r="H146" s="68">
        <f t="shared" si="8"/>
        <v>1</v>
      </c>
      <c r="I146" s="70"/>
      <c r="J146" s="58"/>
      <c r="K146" s="70"/>
      <c r="L146" s="71"/>
      <c r="M146" s="111"/>
      <c r="N146" s="111"/>
      <c r="O146" s="111"/>
      <c r="P146" s="111"/>
      <c r="Q146" s="111"/>
      <c r="R146" s="111"/>
      <c r="S146" s="111"/>
      <c r="T146" s="111"/>
      <c r="U146" s="111"/>
      <c r="V146" s="111"/>
      <c r="W146" s="111"/>
      <c r="X146" s="111"/>
      <c r="Y146" s="111"/>
      <c r="Z146" s="111"/>
      <c r="AA146" s="111"/>
      <c r="AB146" s="111"/>
      <c r="AC146" s="111"/>
      <c r="AD146" s="111"/>
      <c r="AE146" s="111"/>
      <c r="AF146" s="111"/>
      <c r="AG146" s="111"/>
      <c r="AH146" s="111"/>
      <c r="AI146" s="111"/>
      <c r="AJ146" s="111"/>
      <c r="AK146" s="111"/>
      <c r="AL146" s="111"/>
      <c r="AM146" s="111"/>
      <c r="AN146" s="111"/>
      <c r="AO146" s="111"/>
      <c r="AP146" s="111"/>
      <c r="AQ146" s="111"/>
      <c r="AR146" s="112"/>
    </row>
    <row r="147" spans="1:44" s="113" customFormat="1" ht="25.5">
      <c r="A147" s="83">
        <v>140</v>
      </c>
      <c r="B147" s="58" t="s">
        <v>113</v>
      </c>
      <c r="C147" s="81" t="s">
        <v>39</v>
      </c>
      <c r="D147" s="82">
        <v>24</v>
      </c>
      <c r="E147" s="45"/>
      <c r="F147" s="118">
        <f t="shared" si="6"/>
        <v>0</v>
      </c>
      <c r="G147" s="57" t="str">
        <f t="shared" si="7"/>
        <v>zadajte jednotkovú cenu</v>
      </c>
      <c r="H147" s="68">
        <f t="shared" si="8"/>
        <v>1</v>
      </c>
      <c r="I147" s="70"/>
      <c r="J147" s="70"/>
      <c r="K147" s="70"/>
      <c r="L147" s="7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1"/>
      <c r="AB147" s="111"/>
      <c r="AC147" s="111"/>
      <c r="AD147" s="111"/>
      <c r="AE147" s="111"/>
      <c r="AF147" s="111"/>
      <c r="AG147" s="111"/>
      <c r="AH147" s="111"/>
      <c r="AI147" s="111"/>
      <c r="AJ147" s="111"/>
      <c r="AK147" s="111"/>
      <c r="AL147" s="111"/>
      <c r="AM147" s="111"/>
      <c r="AN147" s="111"/>
      <c r="AO147" s="111"/>
      <c r="AP147" s="111"/>
      <c r="AQ147" s="111"/>
      <c r="AR147" s="112"/>
    </row>
    <row r="148" spans="1:44" s="113" customFormat="1" ht="25.5">
      <c r="A148" s="83">
        <v>141</v>
      </c>
      <c r="B148" s="58" t="s">
        <v>114</v>
      </c>
      <c r="C148" s="81" t="s">
        <v>115</v>
      </c>
      <c r="D148" s="82">
        <v>24</v>
      </c>
      <c r="E148" s="45"/>
      <c r="F148" s="118">
        <f t="shared" si="6"/>
        <v>0</v>
      </c>
      <c r="G148" s="57" t="str">
        <f t="shared" si="7"/>
        <v>zadajte jednotkovú cenu</v>
      </c>
      <c r="H148" s="68">
        <f t="shared" si="8"/>
        <v>1</v>
      </c>
      <c r="I148" s="70"/>
      <c r="J148" s="70"/>
      <c r="K148" s="70"/>
      <c r="L148" s="71"/>
      <c r="M148" s="111"/>
      <c r="N148" s="111"/>
      <c r="O148" s="111"/>
      <c r="P148" s="111"/>
      <c r="Q148" s="111"/>
      <c r="R148" s="111"/>
      <c r="S148" s="111"/>
      <c r="T148" s="111"/>
      <c r="U148" s="111"/>
      <c r="V148" s="111"/>
      <c r="W148" s="111"/>
      <c r="X148" s="111"/>
      <c r="Y148" s="111"/>
      <c r="Z148" s="111"/>
      <c r="AA148" s="111"/>
      <c r="AB148" s="111"/>
      <c r="AC148" s="111"/>
      <c r="AD148" s="111"/>
      <c r="AE148" s="111"/>
      <c r="AF148" s="111"/>
      <c r="AG148" s="111"/>
      <c r="AH148" s="111"/>
      <c r="AI148" s="111"/>
      <c r="AJ148" s="111"/>
      <c r="AK148" s="111"/>
      <c r="AL148" s="111"/>
      <c r="AM148" s="111"/>
      <c r="AN148" s="111"/>
      <c r="AO148" s="111"/>
      <c r="AP148" s="111"/>
      <c r="AQ148" s="111"/>
      <c r="AR148" s="112"/>
    </row>
    <row r="149" spans="1:44" s="113" customFormat="1" ht="26.25" thickBot="1">
      <c r="A149" s="83">
        <v>142</v>
      </c>
      <c r="B149" s="59" t="s">
        <v>116</v>
      </c>
      <c r="C149" s="60" t="s">
        <v>78</v>
      </c>
      <c r="D149" s="61">
        <v>4</v>
      </c>
      <c r="E149" s="45"/>
      <c r="F149" s="119">
        <f t="shared" si="6"/>
        <v>0</v>
      </c>
      <c r="G149" s="57" t="str">
        <f t="shared" si="7"/>
        <v>zadajte jednotkovú cenu</v>
      </c>
      <c r="H149" s="68">
        <f t="shared" si="8"/>
        <v>1</v>
      </c>
      <c r="I149" s="70"/>
      <c r="J149" s="70"/>
      <c r="K149" s="70"/>
      <c r="L149" s="7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  <c r="Z149" s="111"/>
      <c r="AA149" s="111"/>
      <c r="AB149" s="111"/>
      <c r="AC149" s="111"/>
      <c r="AD149" s="111"/>
      <c r="AE149" s="111"/>
      <c r="AF149" s="111"/>
      <c r="AG149" s="111"/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2"/>
    </row>
    <row r="150" spans="1:44" s="113" customFormat="1" ht="33" customHeight="1" thickBot="1">
      <c r="A150" s="115"/>
      <c r="B150" s="103" t="s">
        <v>117</v>
      </c>
      <c r="C150" s="116"/>
      <c r="D150" s="62"/>
      <c r="E150" s="46"/>
      <c r="F150" s="117"/>
      <c r="G150" s="57"/>
      <c r="H150" s="68"/>
      <c r="I150" s="70"/>
      <c r="J150" s="70"/>
      <c r="K150" s="70"/>
      <c r="L150" s="71"/>
      <c r="M150" s="111"/>
      <c r="N150" s="111"/>
      <c r="O150" s="111"/>
      <c r="P150" s="111"/>
      <c r="Q150" s="111"/>
      <c r="R150" s="111"/>
      <c r="S150" s="111"/>
      <c r="T150" s="111"/>
      <c r="U150" s="111"/>
      <c r="V150" s="111"/>
      <c r="W150" s="111"/>
      <c r="X150" s="111"/>
      <c r="Y150" s="111"/>
      <c r="Z150" s="111"/>
      <c r="AA150" s="111"/>
      <c r="AB150" s="111"/>
      <c r="AC150" s="111"/>
      <c r="AD150" s="111"/>
      <c r="AE150" s="111"/>
      <c r="AF150" s="111"/>
      <c r="AG150" s="111"/>
      <c r="AH150" s="111"/>
      <c r="AI150" s="111"/>
      <c r="AJ150" s="111"/>
      <c r="AK150" s="111"/>
      <c r="AL150" s="111"/>
      <c r="AM150" s="111"/>
      <c r="AN150" s="111"/>
      <c r="AO150" s="111"/>
      <c r="AP150" s="111"/>
      <c r="AQ150" s="111"/>
      <c r="AR150" s="112"/>
    </row>
    <row r="151" spans="1:44" s="113" customFormat="1">
      <c r="A151" s="109">
        <v>143</v>
      </c>
      <c r="B151" s="120" t="s">
        <v>252</v>
      </c>
      <c r="C151" s="121" t="s">
        <v>251</v>
      </c>
      <c r="D151" s="122">
        <v>4.9160000000000004</v>
      </c>
      <c r="E151" s="47"/>
      <c r="F151" s="110">
        <f>ROUND(D151*E151,2)</f>
        <v>0</v>
      </c>
      <c r="G151" s="57" t="str">
        <f t="shared" si="7"/>
        <v>zadajte jednotkovú cenu</v>
      </c>
      <c r="H151" s="68">
        <f t="shared" si="8"/>
        <v>1</v>
      </c>
      <c r="I151" s="70"/>
      <c r="J151" s="70"/>
      <c r="K151" s="70"/>
      <c r="L151" s="7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  <c r="AA151" s="111"/>
      <c r="AB151" s="111"/>
      <c r="AC151" s="111"/>
      <c r="AD151" s="111"/>
      <c r="AE151" s="111"/>
      <c r="AF151" s="111"/>
      <c r="AG151" s="111"/>
      <c r="AH151" s="111"/>
      <c r="AI151" s="111"/>
      <c r="AJ151" s="111"/>
      <c r="AK151" s="111"/>
      <c r="AL151" s="111"/>
      <c r="AM151" s="111"/>
      <c r="AN151" s="111"/>
      <c r="AO151" s="111"/>
      <c r="AP151" s="111"/>
      <c r="AQ151" s="111"/>
      <c r="AR151" s="112"/>
    </row>
    <row r="152" spans="1:44" s="113" customFormat="1" ht="25.5">
      <c r="A152" s="83">
        <v>144</v>
      </c>
      <c r="B152" s="84" t="s">
        <v>410</v>
      </c>
      <c r="C152" s="86" t="s">
        <v>209</v>
      </c>
      <c r="D152" s="85">
        <v>2565</v>
      </c>
      <c r="E152" s="47"/>
      <c r="F152" s="118">
        <f t="shared" ref="F152" si="9">ROUND(D152*E152,2)</f>
        <v>0</v>
      </c>
      <c r="G152" s="57" t="str">
        <f t="shared" si="7"/>
        <v>zadajte jednotkovú cenu</v>
      </c>
      <c r="H152" s="68">
        <f t="shared" si="8"/>
        <v>1</v>
      </c>
      <c r="I152" s="70"/>
      <c r="J152" s="70"/>
      <c r="K152" s="70"/>
      <c r="L152" s="7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111"/>
      <c r="AA152" s="111"/>
      <c r="AB152" s="111"/>
      <c r="AC152" s="111"/>
      <c r="AD152" s="111"/>
      <c r="AE152" s="111"/>
      <c r="AF152" s="111"/>
      <c r="AG152" s="111"/>
      <c r="AH152" s="111"/>
      <c r="AI152" s="111"/>
      <c r="AJ152" s="111"/>
      <c r="AK152" s="111"/>
      <c r="AL152" s="111"/>
      <c r="AM152" s="111"/>
      <c r="AN152" s="111"/>
      <c r="AO152" s="111"/>
      <c r="AP152" s="111"/>
      <c r="AQ152" s="111"/>
      <c r="AR152" s="112"/>
    </row>
    <row r="153" spans="1:44" s="113" customFormat="1" ht="25.5">
      <c r="A153" s="109">
        <v>145</v>
      </c>
      <c r="B153" s="84" t="s">
        <v>337</v>
      </c>
      <c r="C153" s="86" t="s">
        <v>209</v>
      </c>
      <c r="D153" s="85">
        <v>866</v>
      </c>
      <c r="E153" s="47"/>
      <c r="F153" s="118">
        <f t="shared" ref="F153:F154" si="10">ROUND(D153*E153,2)</f>
        <v>0</v>
      </c>
      <c r="G153" s="57" t="str">
        <f t="shared" si="7"/>
        <v>zadajte jednotkovú cenu</v>
      </c>
      <c r="H153" s="68">
        <f t="shared" si="8"/>
        <v>1</v>
      </c>
      <c r="I153" s="70"/>
      <c r="J153" s="70"/>
      <c r="K153" s="70"/>
      <c r="L153" s="71"/>
      <c r="M153" s="111"/>
      <c r="N153" s="111"/>
      <c r="O153" s="111"/>
      <c r="P153" s="111"/>
      <c r="Q153" s="111"/>
      <c r="R153" s="111"/>
      <c r="S153" s="111"/>
      <c r="T153" s="111"/>
      <c r="U153" s="111"/>
      <c r="V153" s="111"/>
      <c r="W153" s="111"/>
      <c r="X153" s="111"/>
      <c r="Y153" s="111"/>
      <c r="Z153" s="111"/>
      <c r="AA153" s="111"/>
      <c r="AB153" s="111"/>
      <c r="AC153" s="111"/>
      <c r="AD153" s="111"/>
      <c r="AE153" s="111"/>
      <c r="AF153" s="111"/>
      <c r="AG153" s="111"/>
      <c r="AH153" s="111"/>
      <c r="AI153" s="111"/>
      <c r="AJ153" s="111"/>
      <c r="AK153" s="111"/>
      <c r="AL153" s="111"/>
      <c r="AM153" s="111"/>
      <c r="AN153" s="111"/>
      <c r="AO153" s="111"/>
      <c r="AP153" s="111"/>
      <c r="AQ153" s="111"/>
      <c r="AR153" s="112"/>
    </row>
    <row r="154" spans="1:44" s="113" customFormat="1" ht="25.5">
      <c r="A154" s="83">
        <v>146</v>
      </c>
      <c r="B154" s="84" t="s">
        <v>338</v>
      </c>
      <c r="C154" s="86" t="s">
        <v>209</v>
      </c>
      <c r="D154" s="85">
        <v>866</v>
      </c>
      <c r="E154" s="47"/>
      <c r="F154" s="118">
        <f t="shared" si="10"/>
        <v>0</v>
      </c>
      <c r="G154" s="57" t="str">
        <f t="shared" si="7"/>
        <v>zadajte jednotkovú cenu</v>
      </c>
      <c r="H154" s="68">
        <f t="shared" si="8"/>
        <v>1</v>
      </c>
      <c r="I154" s="70"/>
      <c r="J154" s="70"/>
      <c r="K154" s="70"/>
      <c r="L154" s="71"/>
      <c r="M154" s="111"/>
      <c r="N154" s="111"/>
      <c r="O154" s="111"/>
      <c r="P154" s="111"/>
      <c r="Q154" s="111"/>
      <c r="R154" s="111"/>
      <c r="S154" s="111"/>
      <c r="T154" s="111"/>
      <c r="U154" s="111"/>
      <c r="V154" s="111"/>
      <c r="W154" s="111"/>
      <c r="X154" s="111"/>
      <c r="Y154" s="111"/>
      <c r="Z154" s="111"/>
      <c r="AA154" s="111"/>
      <c r="AB154" s="111"/>
      <c r="AC154" s="111"/>
      <c r="AD154" s="111"/>
      <c r="AE154" s="111"/>
      <c r="AF154" s="111"/>
      <c r="AG154" s="111"/>
      <c r="AH154" s="111"/>
      <c r="AI154" s="111"/>
      <c r="AJ154" s="111"/>
      <c r="AK154" s="111"/>
      <c r="AL154" s="111"/>
      <c r="AM154" s="111"/>
      <c r="AN154" s="111"/>
      <c r="AO154" s="111"/>
      <c r="AP154" s="111"/>
      <c r="AQ154" s="111"/>
      <c r="AR154" s="112"/>
    </row>
    <row r="155" spans="1:44" s="113" customFormat="1" ht="25.5">
      <c r="A155" s="109">
        <v>147</v>
      </c>
      <c r="B155" s="87" t="s">
        <v>411</v>
      </c>
      <c r="C155" s="86" t="s">
        <v>209</v>
      </c>
      <c r="D155" s="85">
        <v>5157</v>
      </c>
      <c r="E155" s="47"/>
      <c r="F155" s="118">
        <f t="shared" ref="F155" si="11">ROUND(D155*E155,2)</f>
        <v>0</v>
      </c>
      <c r="G155" s="57" t="str">
        <f t="shared" si="7"/>
        <v>zadajte jednotkovú cenu</v>
      </c>
      <c r="H155" s="68">
        <f t="shared" si="8"/>
        <v>1</v>
      </c>
      <c r="I155" s="70"/>
      <c r="J155" s="70"/>
      <c r="K155" s="70"/>
      <c r="L155" s="7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  <c r="AA155" s="111"/>
      <c r="AB155" s="111"/>
      <c r="AC155" s="111"/>
      <c r="AD155" s="111"/>
      <c r="AE155" s="111"/>
      <c r="AF155" s="111"/>
      <c r="AG155" s="111"/>
      <c r="AH155" s="111"/>
      <c r="AI155" s="111"/>
      <c r="AJ155" s="111"/>
      <c r="AK155" s="111"/>
      <c r="AL155" s="111"/>
      <c r="AM155" s="111"/>
      <c r="AN155" s="111"/>
      <c r="AO155" s="111"/>
      <c r="AP155" s="111"/>
      <c r="AQ155" s="111"/>
      <c r="AR155" s="112"/>
    </row>
    <row r="156" spans="1:44" s="113" customFormat="1" ht="25.5">
      <c r="A156" s="83">
        <v>148</v>
      </c>
      <c r="B156" s="84" t="s">
        <v>339</v>
      </c>
      <c r="C156" s="86" t="s">
        <v>209</v>
      </c>
      <c r="D156" s="85">
        <v>5157</v>
      </c>
      <c r="E156" s="47"/>
      <c r="F156" s="118">
        <f t="shared" ref="F156" si="12">ROUND(D156*E156,2)</f>
        <v>0</v>
      </c>
      <c r="G156" s="57" t="str">
        <f t="shared" si="7"/>
        <v>zadajte jednotkovú cenu</v>
      </c>
      <c r="H156" s="68">
        <f t="shared" si="8"/>
        <v>1</v>
      </c>
      <c r="I156" s="70"/>
      <c r="J156" s="70"/>
      <c r="K156" s="70"/>
      <c r="L156" s="71"/>
      <c r="M156" s="111"/>
      <c r="N156" s="111"/>
      <c r="O156" s="111"/>
      <c r="P156" s="111"/>
      <c r="Q156" s="111"/>
      <c r="R156" s="111"/>
      <c r="S156" s="111"/>
      <c r="T156" s="111"/>
      <c r="U156" s="111"/>
      <c r="V156" s="111"/>
      <c r="W156" s="111"/>
      <c r="X156" s="111"/>
      <c r="Y156" s="111"/>
      <c r="Z156" s="111"/>
      <c r="AA156" s="111"/>
      <c r="AB156" s="111"/>
      <c r="AC156" s="111"/>
      <c r="AD156" s="111"/>
      <c r="AE156" s="111"/>
      <c r="AF156" s="111"/>
      <c r="AG156" s="111"/>
      <c r="AH156" s="111"/>
      <c r="AI156" s="111"/>
      <c r="AJ156" s="111"/>
      <c r="AK156" s="111"/>
      <c r="AL156" s="111"/>
      <c r="AM156" s="111"/>
      <c r="AN156" s="111"/>
      <c r="AO156" s="111"/>
      <c r="AP156" s="111"/>
      <c r="AQ156" s="111"/>
      <c r="AR156" s="112"/>
    </row>
    <row r="157" spans="1:44" s="113" customFormat="1" ht="25.5">
      <c r="A157" s="109">
        <v>149</v>
      </c>
      <c r="B157" s="87" t="s">
        <v>393</v>
      </c>
      <c r="C157" s="86" t="s">
        <v>210</v>
      </c>
      <c r="D157" s="85">
        <v>150</v>
      </c>
      <c r="E157" s="47"/>
      <c r="F157" s="118">
        <f t="shared" ref="F157" si="13">ROUND(D157*E157,2)</f>
        <v>0</v>
      </c>
      <c r="G157" s="57" t="str">
        <f t="shared" si="7"/>
        <v>zadajte jednotkovú cenu</v>
      </c>
      <c r="H157" s="68">
        <f t="shared" si="8"/>
        <v>1</v>
      </c>
      <c r="I157" s="70"/>
      <c r="J157" s="70"/>
      <c r="K157" s="70"/>
      <c r="L157" s="71"/>
      <c r="M157" s="111"/>
      <c r="N157" s="111"/>
      <c r="O157" s="111"/>
      <c r="P157" s="111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  <c r="AA157" s="111"/>
      <c r="AB157" s="111"/>
      <c r="AC157" s="111"/>
      <c r="AD157" s="111"/>
      <c r="AE157" s="111"/>
      <c r="AF157" s="111"/>
      <c r="AG157" s="111"/>
      <c r="AH157" s="111"/>
      <c r="AI157" s="111"/>
      <c r="AJ157" s="111"/>
      <c r="AK157" s="111"/>
      <c r="AL157" s="111"/>
      <c r="AM157" s="111"/>
      <c r="AN157" s="111"/>
      <c r="AO157" s="111"/>
      <c r="AP157" s="111"/>
      <c r="AQ157" s="111"/>
      <c r="AR157" s="112"/>
    </row>
    <row r="158" spans="1:44" s="113" customFormat="1">
      <c r="A158" s="83">
        <v>150</v>
      </c>
      <c r="B158" s="87" t="s">
        <v>253</v>
      </c>
      <c r="C158" s="86" t="s">
        <v>231</v>
      </c>
      <c r="D158" s="85">
        <v>960</v>
      </c>
      <c r="E158" s="47"/>
      <c r="F158" s="118">
        <f>D158*E158</f>
        <v>0</v>
      </c>
      <c r="G158" s="57" t="str">
        <f t="shared" si="7"/>
        <v>zadajte jednotkovú cenu</v>
      </c>
      <c r="H158" s="68">
        <f t="shared" si="8"/>
        <v>1</v>
      </c>
      <c r="I158" s="70"/>
      <c r="J158" s="70"/>
      <c r="K158" s="70"/>
      <c r="L158" s="71"/>
      <c r="M158" s="111"/>
      <c r="N158" s="111"/>
      <c r="O158" s="111"/>
      <c r="P158" s="111"/>
      <c r="Q158" s="111"/>
      <c r="R158" s="111"/>
      <c r="S158" s="111"/>
      <c r="T158" s="111"/>
      <c r="U158" s="111"/>
      <c r="V158" s="111"/>
      <c r="W158" s="111"/>
      <c r="X158" s="111"/>
      <c r="Y158" s="111"/>
      <c r="Z158" s="111"/>
      <c r="AA158" s="111"/>
      <c r="AB158" s="111"/>
      <c r="AC158" s="111"/>
      <c r="AD158" s="111"/>
      <c r="AE158" s="111"/>
      <c r="AF158" s="111"/>
      <c r="AG158" s="111"/>
      <c r="AH158" s="111"/>
      <c r="AI158" s="111"/>
      <c r="AJ158" s="111"/>
      <c r="AK158" s="111"/>
      <c r="AL158" s="111"/>
      <c r="AM158" s="111"/>
      <c r="AN158" s="111"/>
      <c r="AO158" s="111"/>
      <c r="AP158" s="111"/>
      <c r="AQ158" s="111"/>
      <c r="AR158" s="112"/>
    </row>
    <row r="159" spans="1:44" s="113" customFormat="1">
      <c r="A159" s="109">
        <v>151</v>
      </c>
      <c r="B159" s="87" t="s">
        <v>211</v>
      </c>
      <c r="C159" s="86" t="s">
        <v>210</v>
      </c>
      <c r="D159" s="85">
        <v>10.5</v>
      </c>
      <c r="E159" s="47"/>
      <c r="F159" s="118">
        <f t="shared" ref="F159" si="14">ROUND(D159*E159,2)</f>
        <v>0</v>
      </c>
      <c r="G159" s="57" t="str">
        <f t="shared" si="7"/>
        <v>zadajte jednotkovú cenu</v>
      </c>
      <c r="H159" s="68">
        <f t="shared" si="8"/>
        <v>1</v>
      </c>
      <c r="I159" s="70"/>
      <c r="J159" s="70"/>
      <c r="K159" s="70"/>
      <c r="L159" s="7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  <c r="AA159" s="111"/>
      <c r="AB159" s="111"/>
      <c r="AC159" s="111"/>
      <c r="AD159" s="111"/>
      <c r="AE159" s="111"/>
      <c r="AF159" s="111"/>
      <c r="AG159" s="111"/>
      <c r="AH159" s="111"/>
      <c r="AI159" s="111"/>
      <c r="AJ159" s="111"/>
      <c r="AK159" s="111"/>
      <c r="AL159" s="111"/>
      <c r="AM159" s="111"/>
      <c r="AN159" s="111"/>
      <c r="AO159" s="111"/>
      <c r="AP159" s="111"/>
      <c r="AQ159" s="111"/>
      <c r="AR159" s="112"/>
    </row>
    <row r="160" spans="1:44" s="113" customFormat="1">
      <c r="A160" s="83">
        <v>152</v>
      </c>
      <c r="B160" s="87" t="s">
        <v>254</v>
      </c>
      <c r="C160" s="86" t="s">
        <v>210</v>
      </c>
      <c r="D160" s="85">
        <v>10.5</v>
      </c>
      <c r="E160" s="47"/>
      <c r="F160" s="118">
        <f t="shared" ref="F160:F161" si="15">ROUND(D160*E160,2)</f>
        <v>0</v>
      </c>
      <c r="G160" s="57" t="str">
        <f t="shared" si="7"/>
        <v>zadajte jednotkovú cenu</v>
      </c>
      <c r="H160" s="68">
        <f t="shared" si="8"/>
        <v>1</v>
      </c>
      <c r="I160" s="70"/>
      <c r="J160" s="70"/>
      <c r="K160" s="70"/>
      <c r="L160" s="71"/>
      <c r="M160" s="111"/>
      <c r="N160" s="111"/>
      <c r="O160" s="111"/>
      <c r="P160" s="111"/>
      <c r="Q160" s="111"/>
      <c r="R160" s="111"/>
      <c r="S160" s="111"/>
      <c r="T160" s="111"/>
      <c r="U160" s="111"/>
      <c r="V160" s="111"/>
      <c r="W160" s="111"/>
      <c r="X160" s="111"/>
      <c r="Y160" s="111"/>
      <c r="Z160" s="111"/>
      <c r="AA160" s="111"/>
      <c r="AB160" s="111"/>
      <c r="AC160" s="111"/>
      <c r="AD160" s="111"/>
      <c r="AE160" s="111"/>
      <c r="AF160" s="111"/>
      <c r="AG160" s="111"/>
      <c r="AH160" s="111"/>
      <c r="AI160" s="111"/>
      <c r="AJ160" s="111"/>
      <c r="AK160" s="111"/>
      <c r="AL160" s="111"/>
      <c r="AM160" s="111"/>
      <c r="AN160" s="111"/>
      <c r="AO160" s="111"/>
      <c r="AP160" s="111"/>
      <c r="AQ160" s="111"/>
      <c r="AR160" s="112"/>
    </row>
    <row r="161" spans="1:44" s="113" customFormat="1" ht="25.5">
      <c r="A161" s="109">
        <v>153</v>
      </c>
      <c r="B161" s="87" t="s">
        <v>385</v>
      </c>
      <c r="C161" s="86" t="s">
        <v>212</v>
      </c>
      <c r="D161" s="85">
        <v>93</v>
      </c>
      <c r="E161" s="47"/>
      <c r="F161" s="118">
        <f t="shared" si="15"/>
        <v>0</v>
      </c>
      <c r="G161" s="57" t="str">
        <f t="shared" si="7"/>
        <v>zadajte jednotkovú cenu</v>
      </c>
      <c r="H161" s="68">
        <f t="shared" si="8"/>
        <v>1</v>
      </c>
      <c r="I161" s="70"/>
      <c r="J161" s="70"/>
      <c r="K161" s="70"/>
      <c r="L161" s="71"/>
      <c r="M161" s="111"/>
      <c r="N161" s="111"/>
      <c r="O161" s="111"/>
      <c r="P161" s="111"/>
      <c r="Q161" s="111"/>
      <c r="R161" s="111"/>
      <c r="S161" s="111"/>
      <c r="T161" s="111"/>
      <c r="U161" s="111"/>
      <c r="V161" s="111"/>
      <c r="W161" s="111"/>
      <c r="X161" s="111"/>
      <c r="Y161" s="111"/>
      <c r="Z161" s="111"/>
      <c r="AA161" s="111"/>
      <c r="AB161" s="111"/>
      <c r="AC161" s="111"/>
      <c r="AD161" s="111"/>
      <c r="AE161" s="111"/>
      <c r="AF161" s="111"/>
      <c r="AG161" s="111"/>
      <c r="AH161" s="111"/>
      <c r="AI161" s="111"/>
      <c r="AJ161" s="111"/>
      <c r="AK161" s="111"/>
      <c r="AL161" s="111"/>
      <c r="AM161" s="111"/>
      <c r="AN161" s="111"/>
      <c r="AO161" s="111"/>
      <c r="AP161" s="111"/>
      <c r="AQ161" s="111"/>
      <c r="AR161" s="112"/>
    </row>
    <row r="162" spans="1:44" s="113" customFormat="1" ht="25.5">
      <c r="A162" s="83">
        <v>154</v>
      </c>
      <c r="B162" s="87" t="s">
        <v>255</v>
      </c>
      <c r="C162" s="86" t="s">
        <v>212</v>
      </c>
      <c r="D162" s="85">
        <v>10815.6</v>
      </c>
      <c r="E162" s="47"/>
      <c r="F162" s="118">
        <f t="shared" ref="F162:F168" si="16">ROUND(D162*E162,2)</f>
        <v>0</v>
      </c>
      <c r="G162" s="57" t="str">
        <f t="shared" si="7"/>
        <v>zadajte jednotkovú cenu</v>
      </c>
      <c r="H162" s="68">
        <f t="shared" si="8"/>
        <v>1</v>
      </c>
      <c r="I162" s="70"/>
      <c r="J162" s="70"/>
      <c r="K162" s="70"/>
      <c r="L162" s="71"/>
      <c r="M162" s="111"/>
      <c r="N162" s="111"/>
      <c r="O162" s="111"/>
      <c r="P162" s="111"/>
      <c r="Q162" s="111"/>
      <c r="R162" s="111"/>
      <c r="S162" s="111"/>
      <c r="T162" s="111"/>
      <c r="U162" s="111"/>
      <c r="V162" s="111"/>
      <c r="W162" s="111"/>
      <c r="X162" s="111"/>
      <c r="Y162" s="111"/>
      <c r="Z162" s="111"/>
      <c r="AA162" s="111"/>
      <c r="AB162" s="111"/>
      <c r="AC162" s="111"/>
      <c r="AD162" s="111"/>
      <c r="AE162" s="111"/>
      <c r="AF162" s="111"/>
      <c r="AG162" s="111"/>
      <c r="AH162" s="111"/>
      <c r="AI162" s="111"/>
      <c r="AJ162" s="111"/>
      <c r="AK162" s="111"/>
      <c r="AL162" s="111"/>
      <c r="AM162" s="111"/>
      <c r="AN162" s="111"/>
      <c r="AO162" s="111"/>
      <c r="AP162" s="111"/>
      <c r="AQ162" s="111"/>
      <c r="AR162" s="112"/>
    </row>
    <row r="163" spans="1:44" s="113" customFormat="1" ht="25.5">
      <c r="A163" s="109">
        <v>155</v>
      </c>
      <c r="B163" s="87" t="s">
        <v>256</v>
      </c>
      <c r="C163" s="86" t="s">
        <v>212</v>
      </c>
      <c r="D163" s="85">
        <v>10815.6</v>
      </c>
      <c r="E163" s="47"/>
      <c r="F163" s="118">
        <f t="shared" si="16"/>
        <v>0</v>
      </c>
      <c r="G163" s="57" t="str">
        <f t="shared" si="7"/>
        <v>zadajte jednotkovú cenu</v>
      </c>
      <c r="H163" s="68">
        <f t="shared" si="8"/>
        <v>1</v>
      </c>
      <c r="I163" s="70"/>
      <c r="J163" s="70"/>
      <c r="K163" s="70"/>
      <c r="L163" s="7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  <c r="AA163" s="111"/>
      <c r="AB163" s="111"/>
      <c r="AC163" s="111"/>
      <c r="AD163" s="111"/>
      <c r="AE163" s="111"/>
      <c r="AF163" s="111"/>
      <c r="AG163" s="111"/>
      <c r="AH163" s="111"/>
      <c r="AI163" s="111"/>
      <c r="AJ163" s="111"/>
      <c r="AK163" s="111"/>
      <c r="AL163" s="111"/>
      <c r="AM163" s="111"/>
      <c r="AN163" s="111"/>
      <c r="AO163" s="111"/>
      <c r="AP163" s="111"/>
      <c r="AQ163" s="111"/>
      <c r="AR163" s="112"/>
    </row>
    <row r="164" spans="1:44" s="113" customFormat="1" ht="51">
      <c r="A164" s="83">
        <v>156</v>
      </c>
      <c r="B164" s="87" t="s">
        <v>394</v>
      </c>
      <c r="C164" s="86" t="s">
        <v>210</v>
      </c>
      <c r="D164" s="85">
        <v>44.5</v>
      </c>
      <c r="E164" s="47"/>
      <c r="F164" s="118">
        <f t="shared" si="16"/>
        <v>0</v>
      </c>
      <c r="G164" s="57" t="str">
        <f t="shared" si="7"/>
        <v>zadajte jednotkovú cenu</v>
      </c>
      <c r="H164" s="68">
        <f t="shared" si="8"/>
        <v>1</v>
      </c>
      <c r="I164" s="70"/>
      <c r="J164" s="70"/>
      <c r="K164" s="144"/>
      <c r="L164" s="71"/>
      <c r="M164" s="111"/>
      <c r="N164" s="111"/>
      <c r="O164" s="111"/>
      <c r="P164" s="111"/>
      <c r="Q164" s="111"/>
      <c r="R164" s="111"/>
      <c r="S164" s="111"/>
      <c r="T164" s="111"/>
      <c r="U164" s="111"/>
      <c r="V164" s="111"/>
      <c r="W164" s="111"/>
      <c r="X164" s="111"/>
      <c r="Y164" s="111"/>
      <c r="Z164" s="111"/>
      <c r="AA164" s="111"/>
      <c r="AB164" s="111"/>
      <c r="AC164" s="111"/>
      <c r="AD164" s="111"/>
      <c r="AE164" s="111"/>
      <c r="AF164" s="111"/>
      <c r="AG164" s="111"/>
      <c r="AH164" s="111"/>
      <c r="AI164" s="111"/>
      <c r="AJ164" s="111"/>
      <c r="AK164" s="111"/>
      <c r="AL164" s="111"/>
      <c r="AM164" s="111"/>
      <c r="AN164" s="111"/>
      <c r="AO164" s="111"/>
      <c r="AP164" s="111"/>
      <c r="AQ164" s="111"/>
      <c r="AR164" s="112"/>
    </row>
    <row r="165" spans="1:44" s="113" customFormat="1" ht="25.5">
      <c r="A165" s="109">
        <v>157</v>
      </c>
      <c r="B165" s="87" t="s">
        <v>213</v>
      </c>
      <c r="C165" s="86" t="s">
        <v>210</v>
      </c>
      <c r="D165" s="85">
        <v>44.5</v>
      </c>
      <c r="E165" s="47"/>
      <c r="F165" s="118">
        <f t="shared" si="16"/>
        <v>0</v>
      </c>
      <c r="G165" s="57" t="str">
        <f t="shared" si="7"/>
        <v>zadajte jednotkovú cenu</v>
      </c>
      <c r="H165" s="68">
        <f t="shared" si="8"/>
        <v>1</v>
      </c>
      <c r="I165" s="70"/>
      <c r="J165" s="70"/>
      <c r="K165" s="144"/>
      <c r="L165" s="71"/>
      <c r="M165" s="111"/>
      <c r="N165" s="111"/>
      <c r="O165" s="111"/>
      <c r="P165" s="111"/>
      <c r="Q165" s="111"/>
      <c r="R165" s="111"/>
      <c r="S165" s="111"/>
      <c r="T165" s="111"/>
      <c r="U165" s="111"/>
      <c r="V165" s="111"/>
      <c r="W165" s="111"/>
      <c r="X165" s="111"/>
      <c r="Y165" s="111"/>
      <c r="Z165" s="111"/>
      <c r="AA165" s="111"/>
      <c r="AB165" s="111"/>
      <c r="AC165" s="111"/>
      <c r="AD165" s="111"/>
      <c r="AE165" s="111"/>
      <c r="AF165" s="111"/>
      <c r="AG165" s="111"/>
      <c r="AH165" s="111"/>
      <c r="AI165" s="111"/>
      <c r="AJ165" s="111"/>
      <c r="AK165" s="111"/>
      <c r="AL165" s="111"/>
      <c r="AM165" s="111"/>
      <c r="AN165" s="111"/>
      <c r="AO165" s="111"/>
      <c r="AP165" s="111"/>
      <c r="AQ165" s="111"/>
      <c r="AR165" s="112"/>
    </row>
    <row r="166" spans="1:44" s="113" customFormat="1" ht="25.5">
      <c r="A166" s="83">
        <v>158</v>
      </c>
      <c r="B166" s="87" t="s">
        <v>257</v>
      </c>
      <c r="C166" s="86" t="s">
        <v>209</v>
      </c>
      <c r="D166" s="85">
        <v>39328</v>
      </c>
      <c r="E166" s="47"/>
      <c r="F166" s="118">
        <f t="shared" si="16"/>
        <v>0</v>
      </c>
      <c r="G166" s="57" t="str">
        <f t="shared" si="7"/>
        <v>zadajte jednotkovú cenu</v>
      </c>
      <c r="H166" s="68">
        <f t="shared" si="8"/>
        <v>1</v>
      </c>
      <c r="I166" s="70"/>
      <c r="J166" s="70"/>
      <c r="K166" s="70"/>
      <c r="L166" s="71"/>
      <c r="M166" s="111"/>
      <c r="N166" s="111"/>
      <c r="O166" s="111"/>
      <c r="P166" s="111"/>
      <c r="Q166" s="111"/>
      <c r="R166" s="111"/>
      <c r="S166" s="111"/>
      <c r="T166" s="111"/>
      <c r="U166" s="111"/>
      <c r="V166" s="111"/>
      <c r="W166" s="111"/>
      <c r="X166" s="111"/>
      <c r="Y166" s="111"/>
      <c r="Z166" s="111"/>
      <c r="AA166" s="111"/>
      <c r="AB166" s="111"/>
      <c r="AC166" s="111"/>
      <c r="AD166" s="111"/>
      <c r="AE166" s="111"/>
      <c r="AF166" s="111"/>
      <c r="AG166" s="111"/>
      <c r="AH166" s="111"/>
      <c r="AI166" s="111"/>
      <c r="AJ166" s="111"/>
      <c r="AK166" s="111"/>
      <c r="AL166" s="111"/>
      <c r="AM166" s="111"/>
      <c r="AN166" s="111"/>
      <c r="AO166" s="111"/>
      <c r="AP166" s="111"/>
      <c r="AQ166" s="111"/>
      <c r="AR166" s="112"/>
    </row>
    <row r="167" spans="1:44" s="113" customFormat="1" ht="25.5" customHeight="1">
      <c r="A167" s="109">
        <v>159</v>
      </c>
      <c r="B167" s="87" t="s">
        <v>214</v>
      </c>
      <c r="C167" s="86" t="s">
        <v>209</v>
      </c>
      <c r="D167" s="85">
        <v>39328</v>
      </c>
      <c r="E167" s="47"/>
      <c r="F167" s="118">
        <f t="shared" si="16"/>
        <v>0</v>
      </c>
      <c r="G167" s="57" t="str">
        <f t="shared" si="7"/>
        <v>zadajte jednotkovú cenu</v>
      </c>
      <c r="H167" s="68">
        <f t="shared" si="8"/>
        <v>1</v>
      </c>
      <c r="I167" s="70"/>
      <c r="J167" s="70"/>
      <c r="K167" s="70"/>
      <c r="L167" s="7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111"/>
      <c r="AA167" s="111"/>
      <c r="AB167" s="111"/>
      <c r="AC167" s="111"/>
      <c r="AD167" s="111"/>
      <c r="AE167" s="111"/>
      <c r="AF167" s="111"/>
      <c r="AG167" s="111"/>
      <c r="AH167" s="111"/>
      <c r="AI167" s="111"/>
      <c r="AJ167" s="111"/>
      <c r="AK167" s="111"/>
      <c r="AL167" s="111"/>
      <c r="AM167" s="111"/>
      <c r="AN167" s="111"/>
      <c r="AO167" s="111"/>
      <c r="AP167" s="111"/>
      <c r="AQ167" s="111"/>
      <c r="AR167" s="112"/>
    </row>
    <row r="168" spans="1:44" s="113" customFormat="1" ht="25.5">
      <c r="A168" s="83">
        <v>160</v>
      </c>
      <c r="B168" s="87" t="s">
        <v>422</v>
      </c>
      <c r="C168" s="86" t="s">
        <v>212</v>
      </c>
      <c r="D168" s="85">
        <v>3827.8</v>
      </c>
      <c r="E168" s="47"/>
      <c r="F168" s="118">
        <f t="shared" si="16"/>
        <v>0</v>
      </c>
      <c r="G168" s="57" t="str">
        <f t="shared" si="7"/>
        <v>zadajte jednotkovú cenu</v>
      </c>
      <c r="H168" s="68">
        <f t="shared" si="8"/>
        <v>1</v>
      </c>
      <c r="I168" s="70"/>
      <c r="J168" s="70"/>
      <c r="K168" s="70"/>
      <c r="L168" s="7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111"/>
      <c r="X168" s="111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2"/>
    </row>
    <row r="169" spans="1:44" s="113" customFormat="1" ht="25.5">
      <c r="A169" s="109">
        <v>161</v>
      </c>
      <c r="B169" s="84" t="s">
        <v>412</v>
      </c>
      <c r="C169" s="86" t="s">
        <v>212</v>
      </c>
      <c r="D169" s="85">
        <v>3605</v>
      </c>
      <c r="E169" s="47"/>
      <c r="F169" s="118">
        <f t="shared" ref="F169" si="17">ROUND(D169*E169,2)</f>
        <v>0</v>
      </c>
      <c r="G169" s="57" t="str">
        <f t="shared" si="7"/>
        <v>zadajte jednotkovú cenu</v>
      </c>
      <c r="H169" s="68">
        <f t="shared" si="8"/>
        <v>1</v>
      </c>
      <c r="I169" s="70"/>
      <c r="J169" s="70"/>
      <c r="K169" s="70"/>
      <c r="L169" s="7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2"/>
    </row>
    <row r="170" spans="1:44" s="113" customFormat="1" ht="25.5">
      <c r="A170" s="83">
        <v>162</v>
      </c>
      <c r="B170" s="87" t="s">
        <v>431</v>
      </c>
      <c r="C170" s="86" t="s">
        <v>212</v>
      </c>
      <c r="D170" s="85">
        <v>3827.8</v>
      </c>
      <c r="E170" s="47"/>
      <c r="F170" s="118">
        <f t="shared" ref="F170" si="18">ROUND(D170*E170,2)</f>
        <v>0</v>
      </c>
      <c r="G170" s="57" t="str">
        <f t="shared" si="7"/>
        <v>zadajte jednotkovú cenu</v>
      </c>
      <c r="H170" s="68">
        <f t="shared" si="8"/>
        <v>1</v>
      </c>
      <c r="I170" s="70"/>
      <c r="J170" s="70"/>
      <c r="K170" s="70"/>
      <c r="L170" s="71"/>
      <c r="M170" s="111"/>
      <c r="N170" s="111"/>
      <c r="O170" s="111"/>
      <c r="P170" s="111"/>
      <c r="Q170" s="111"/>
      <c r="R170" s="111"/>
      <c r="S170" s="111"/>
      <c r="T170" s="111"/>
      <c r="U170" s="111"/>
      <c r="V170" s="111"/>
      <c r="W170" s="111"/>
      <c r="X170" s="111"/>
      <c r="Y170" s="111"/>
      <c r="Z170" s="111"/>
      <c r="AA170" s="111"/>
      <c r="AB170" s="111"/>
      <c r="AC170" s="111"/>
      <c r="AD170" s="111"/>
      <c r="AE170" s="111"/>
      <c r="AF170" s="111"/>
      <c r="AG170" s="111"/>
      <c r="AH170" s="111"/>
      <c r="AI170" s="111"/>
      <c r="AJ170" s="111"/>
      <c r="AK170" s="111"/>
      <c r="AL170" s="111"/>
      <c r="AM170" s="111"/>
      <c r="AN170" s="111"/>
      <c r="AO170" s="111"/>
      <c r="AP170" s="111"/>
      <c r="AQ170" s="111"/>
      <c r="AR170" s="112"/>
    </row>
    <row r="171" spans="1:44" s="113" customFormat="1" ht="25.5">
      <c r="A171" s="109">
        <v>163</v>
      </c>
      <c r="B171" s="87" t="s">
        <v>258</v>
      </c>
      <c r="C171" s="86" t="s">
        <v>212</v>
      </c>
      <c r="D171" s="85">
        <v>17922.099999999999</v>
      </c>
      <c r="E171" s="47"/>
      <c r="F171" s="118">
        <f t="shared" ref="F171:F172" si="19">ROUND(D171*E171,2)</f>
        <v>0</v>
      </c>
      <c r="G171" s="57" t="str">
        <f t="shared" si="7"/>
        <v>zadajte jednotkovú cenu</v>
      </c>
      <c r="H171" s="68">
        <f t="shared" si="8"/>
        <v>1</v>
      </c>
      <c r="I171" s="70"/>
      <c r="J171" s="70"/>
      <c r="K171" s="70"/>
      <c r="L171" s="7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  <c r="W171" s="111"/>
      <c r="X171" s="111"/>
      <c r="Y171" s="111"/>
      <c r="Z171" s="111"/>
      <c r="AA171" s="111"/>
      <c r="AB171" s="111"/>
      <c r="AC171" s="111"/>
      <c r="AD171" s="111"/>
      <c r="AE171" s="111"/>
      <c r="AF171" s="111"/>
      <c r="AG171" s="111"/>
      <c r="AH171" s="111"/>
      <c r="AI171" s="111"/>
      <c r="AJ171" s="111"/>
      <c r="AK171" s="111"/>
      <c r="AL171" s="111"/>
      <c r="AM171" s="111"/>
      <c r="AN171" s="111"/>
      <c r="AO171" s="111"/>
      <c r="AP171" s="111"/>
      <c r="AQ171" s="111"/>
      <c r="AR171" s="112"/>
    </row>
    <row r="172" spans="1:44" s="113" customFormat="1" ht="25.5">
      <c r="A172" s="83">
        <v>164</v>
      </c>
      <c r="B172" s="87" t="s">
        <v>218</v>
      </c>
      <c r="C172" s="86" t="s">
        <v>212</v>
      </c>
      <c r="D172" s="85">
        <v>2816</v>
      </c>
      <c r="E172" s="47"/>
      <c r="F172" s="118">
        <f t="shared" si="19"/>
        <v>0</v>
      </c>
      <c r="G172" s="57" t="str">
        <f t="shared" si="7"/>
        <v>zadajte jednotkovú cenu</v>
      </c>
      <c r="H172" s="68">
        <f t="shared" si="8"/>
        <v>1</v>
      </c>
      <c r="I172" s="70"/>
      <c r="J172" s="70"/>
      <c r="K172" s="70"/>
      <c r="L172" s="71"/>
      <c r="M172" s="111"/>
      <c r="N172" s="111"/>
      <c r="O172" s="111"/>
      <c r="P172" s="111"/>
      <c r="Q172" s="111"/>
      <c r="R172" s="111"/>
      <c r="S172" s="111"/>
      <c r="T172" s="111"/>
      <c r="U172" s="111"/>
      <c r="V172" s="111"/>
      <c r="W172" s="111"/>
      <c r="X172" s="111"/>
      <c r="Y172" s="111"/>
      <c r="Z172" s="111"/>
      <c r="AA172" s="111"/>
      <c r="AB172" s="111"/>
      <c r="AC172" s="111"/>
      <c r="AD172" s="111"/>
      <c r="AE172" s="111"/>
      <c r="AF172" s="111"/>
      <c r="AG172" s="111"/>
      <c r="AH172" s="111"/>
      <c r="AI172" s="111"/>
      <c r="AJ172" s="111"/>
      <c r="AK172" s="111"/>
      <c r="AL172" s="111"/>
      <c r="AM172" s="111"/>
      <c r="AN172" s="111"/>
      <c r="AO172" s="111"/>
      <c r="AP172" s="111"/>
      <c r="AQ172" s="111"/>
      <c r="AR172" s="112"/>
    </row>
    <row r="173" spans="1:44" s="113" customFormat="1">
      <c r="A173" s="109">
        <v>165</v>
      </c>
      <c r="B173" s="87" t="s">
        <v>340</v>
      </c>
      <c r="C173" s="86" t="s">
        <v>212</v>
      </c>
      <c r="D173" s="85">
        <v>2897</v>
      </c>
      <c r="E173" s="47"/>
      <c r="F173" s="118">
        <f t="shared" ref="F173" si="20">ROUND(D173*E173,2)</f>
        <v>0</v>
      </c>
      <c r="G173" s="57" t="str">
        <f t="shared" si="7"/>
        <v>zadajte jednotkovú cenu</v>
      </c>
      <c r="H173" s="68">
        <f t="shared" si="8"/>
        <v>1</v>
      </c>
      <c r="I173" s="70"/>
      <c r="J173" s="70"/>
      <c r="K173" s="70"/>
      <c r="L173" s="71"/>
      <c r="M173" s="111"/>
      <c r="N173" s="111"/>
      <c r="O173" s="111"/>
      <c r="P173" s="111"/>
      <c r="Q173" s="111"/>
      <c r="R173" s="111"/>
      <c r="S173" s="111"/>
      <c r="T173" s="111"/>
      <c r="U173" s="111"/>
      <c r="V173" s="111"/>
      <c r="W173" s="111"/>
      <c r="X173" s="111"/>
      <c r="Y173" s="111"/>
      <c r="Z173" s="111"/>
      <c r="AA173" s="111"/>
      <c r="AB173" s="111"/>
      <c r="AC173" s="111"/>
      <c r="AD173" s="111"/>
      <c r="AE173" s="111"/>
      <c r="AF173" s="111"/>
      <c r="AG173" s="111"/>
      <c r="AH173" s="111"/>
      <c r="AI173" s="111"/>
      <c r="AJ173" s="111"/>
      <c r="AK173" s="111"/>
      <c r="AL173" s="111"/>
      <c r="AM173" s="111"/>
      <c r="AN173" s="111"/>
      <c r="AO173" s="111"/>
      <c r="AP173" s="111"/>
      <c r="AQ173" s="111"/>
      <c r="AR173" s="112"/>
    </row>
    <row r="174" spans="1:44" s="113" customFormat="1">
      <c r="A174" s="83">
        <v>166</v>
      </c>
      <c r="B174" s="87" t="s">
        <v>341</v>
      </c>
      <c r="C174" s="86" t="s">
        <v>219</v>
      </c>
      <c r="D174" s="85">
        <v>6195</v>
      </c>
      <c r="E174" s="47"/>
      <c r="F174" s="118">
        <f t="shared" ref="F174" si="21">ROUND(D174*E174,2)</f>
        <v>0</v>
      </c>
      <c r="G174" s="57" t="str">
        <f t="shared" si="7"/>
        <v>zadajte jednotkovú cenu</v>
      </c>
      <c r="H174" s="68">
        <f t="shared" si="8"/>
        <v>1</v>
      </c>
      <c r="I174" s="70"/>
      <c r="J174" s="70"/>
      <c r="K174" s="70"/>
      <c r="L174" s="71"/>
      <c r="M174" s="111"/>
      <c r="N174" s="111"/>
      <c r="O174" s="111"/>
      <c r="P174" s="111"/>
      <c r="Q174" s="111"/>
      <c r="R174" s="111"/>
      <c r="S174" s="111"/>
      <c r="T174" s="111"/>
      <c r="U174" s="111"/>
      <c r="V174" s="111"/>
      <c r="W174" s="111"/>
      <c r="X174" s="111"/>
      <c r="Y174" s="111"/>
      <c r="Z174" s="111"/>
      <c r="AA174" s="111"/>
      <c r="AB174" s="111"/>
      <c r="AC174" s="111"/>
      <c r="AD174" s="111"/>
      <c r="AE174" s="111"/>
      <c r="AF174" s="111"/>
      <c r="AG174" s="111"/>
      <c r="AH174" s="111"/>
      <c r="AI174" s="111"/>
      <c r="AJ174" s="111"/>
      <c r="AK174" s="111"/>
      <c r="AL174" s="111"/>
      <c r="AM174" s="111"/>
      <c r="AN174" s="111"/>
      <c r="AO174" s="111"/>
      <c r="AP174" s="111"/>
      <c r="AQ174" s="111"/>
      <c r="AR174" s="112"/>
    </row>
    <row r="175" spans="1:44" s="113" customFormat="1">
      <c r="A175" s="109">
        <v>167</v>
      </c>
      <c r="B175" s="87" t="s">
        <v>342</v>
      </c>
      <c r="C175" s="86" t="s">
        <v>219</v>
      </c>
      <c r="D175" s="85">
        <v>1735</v>
      </c>
      <c r="E175" s="47"/>
      <c r="F175" s="118">
        <f t="shared" ref="F175" si="22">ROUND(D175*E175,2)</f>
        <v>0</v>
      </c>
      <c r="G175" s="57" t="str">
        <f t="shared" si="7"/>
        <v>zadajte jednotkovú cenu</v>
      </c>
      <c r="H175" s="68">
        <f t="shared" si="8"/>
        <v>1</v>
      </c>
      <c r="I175" s="70"/>
      <c r="J175" s="70"/>
      <c r="K175" s="70"/>
      <c r="L175" s="71"/>
      <c r="M175" s="111"/>
      <c r="N175" s="111"/>
      <c r="O175" s="111"/>
      <c r="P175" s="111"/>
      <c r="Q175" s="111"/>
      <c r="R175" s="111"/>
      <c r="S175" s="111"/>
      <c r="T175" s="111"/>
      <c r="U175" s="111"/>
      <c r="V175" s="111"/>
      <c r="W175" s="111"/>
      <c r="X175" s="111"/>
      <c r="Y175" s="111"/>
      <c r="Z175" s="111"/>
      <c r="AA175" s="111"/>
      <c r="AB175" s="111"/>
      <c r="AC175" s="111"/>
      <c r="AD175" s="111"/>
      <c r="AE175" s="111"/>
      <c r="AF175" s="111"/>
      <c r="AG175" s="111"/>
      <c r="AH175" s="111"/>
      <c r="AI175" s="111"/>
      <c r="AJ175" s="111"/>
      <c r="AK175" s="111"/>
      <c r="AL175" s="111"/>
      <c r="AM175" s="111"/>
      <c r="AN175" s="111"/>
      <c r="AO175" s="111"/>
      <c r="AP175" s="111"/>
      <c r="AQ175" s="111"/>
      <c r="AR175" s="112"/>
    </row>
    <row r="176" spans="1:44" s="113" customFormat="1" ht="25.5">
      <c r="A176" s="83">
        <v>168</v>
      </c>
      <c r="B176" s="87" t="s">
        <v>343</v>
      </c>
      <c r="C176" s="86" t="s">
        <v>209</v>
      </c>
      <c r="D176" s="85">
        <v>1074.6600000000001</v>
      </c>
      <c r="E176" s="47"/>
      <c r="F176" s="118">
        <f t="shared" ref="F176" si="23">ROUND(D176*E176,2)</f>
        <v>0</v>
      </c>
      <c r="G176" s="57" t="str">
        <f t="shared" si="7"/>
        <v>zadajte jednotkovú cenu</v>
      </c>
      <c r="H176" s="68">
        <f t="shared" si="8"/>
        <v>1</v>
      </c>
      <c r="I176" s="70"/>
      <c r="J176" s="70"/>
      <c r="K176" s="70"/>
      <c r="L176" s="71"/>
      <c r="M176" s="111"/>
      <c r="N176" s="111"/>
      <c r="O176" s="111"/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111"/>
      <c r="AA176" s="111"/>
      <c r="AB176" s="111"/>
      <c r="AC176" s="111"/>
      <c r="AD176" s="111"/>
      <c r="AE176" s="111"/>
      <c r="AF176" s="111"/>
      <c r="AG176" s="111"/>
      <c r="AH176" s="111"/>
      <c r="AI176" s="111"/>
      <c r="AJ176" s="111"/>
      <c r="AK176" s="111"/>
      <c r="AL176" s="111"/>
      <c r="AM176" s="111"/>
      <c r="AN176" s="111"/>
      <c r="AO176" s="111"/>
      <c r="AP176" s="111"/>
      <c r="AQ176" s="111"/>
      <c r="AR176" s="112"/>
    </row>
    <row r="177" spans="1:44" s="113" customFormat="1" ht="25.5">
      <c r="A177" s="109">
        <v>169</v>
      </c>
      <c r="B177" s="87" t="s">
        <v>222</v>
      </c>
      <c r="C177" s="86" t="s">
        <v>212</v>
      </c>
      <c r="D177" s="85">
        <v>811.8</v>
      </c>
      <c r="E177" s="47"/>
      <c r="F177" s="118">
        <f t="shared" ref="F177:F181" si="24">ROUND(D177*E177,2)</f>
        <v>0</v>
      </c>
      <c r="G177" s="57" t="str">
        <f t="shared" si="7"/>
        <v>zadajte jednotkovú cenu</v>
      </c>
      <c r="H177" s="68">
        <f t="shared" si="8"/>
        <v>1</v>
      </c>
      <c r="I177" s="70"/>
      <c r="J177" s="70"/>
      <c r="K177" s="70"/>
      <c r="L177" s="71"/>
      <c r="M177" s="111"/>
      <c r="N177" s="111"/>
      <c r="O177" s="111"/>
      <c r="P177" s="111"/>
      <c r="Q177" s="111"/>
      <c r="R177" s="111"/>
      <c r="S177" s="111"/>
      <c r="T177" s="111"/>
      <c r="U177" s="111"/>
      <c r="V177" s="111"/>
      <c r="W177" s="111"/>
      <c r="X177" s="111"/>
      <c r="Y177" s="111"/>
      <c r="Z177" s="111"/>
      <c r="AA177" s="111"/>
      <c r="AB177" s="111"/>
      <c r="AC177" s="111"/>
      <c r="AD177" s="111"/>
      <c r="AE177" s="111"/>
      <c r="AF177" s="111"/>
      <c r="AG177" s="111"/>
      <c r="AH177" s="111"/>
      <c r="AI177" s="111"/>
      <c r="AJ177" s="111"/>
      <c r="AK177" s="111"/>
      <c r="AL177" s="111"/>
      <c r="AM177" s="111"/>
      <c r="AN177" s="111"/>
      <c r="AO177" s="111"/>
      <c r="AP177" s="111"/>
      <c r="AQ177" s="111"/>
      <c r="AR177" s="112"/>
    </row>
    <row r="178" spans="1:44" s="113" customFormat="1">
      <c r="A178" s="83">
        <v>170</v>
      </c>
      <c r="B178" s="87" t="s">
        <v>344</v>
      </c>
      <c r="C178" s="86" t="s">
        <v>212</v>
      </c>
      <c r="D178" s="85">
        <v>24.457999999999998</v>
      </c>
      <c r="E178" s="47"/>
      <c r="F178" s="118">
        <f t="shared" si="24"/>
        <v>0</v>
      </c>
      <c r="G178" s="57" t="str">
        <f t="shared" si="7"/>
        <v>zadajte jednotkovú cenu</v>
      </c>
      <c r="H178" s="68">
        <f t="shared" si="8"/>
        <v>1</v>
      </c>
      <c r="I178" s="70"/>
      <c r="J178" s="70"/>
      <c r="K178" s="70"/>
      <c r="L178" s="7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2"/>
    </row>
    <row r="179" spans="1:44" s="113" customFormat="1">
      <c r="A179" s="109">
        <v>171</v>
      </c>
      <c r="B179" s="87" t="s">
        <v>221</v>
      </c>
      <c r="C179" s="86" t="s">
        <v>209</v>
      </c>
      <c r="D179" s="85">
        <v>69.88</v>
      </c>
      <c r="E179" s="47"/>
      <c r="F179" s="118">
        <f t="shared" si="24"/>
        <v>0</v>
      </c>
      <c r="G179" s="57" t="str">
        <f t="shared" si="7"/>
        <v>zadajte jednotkovú cenu</v>
      </c>
      <c r="H179" s="68">
        <f t="shared" si="8"/>
        <v>1</v>
      </c>
      <c r="I179" s="70"/>
      <c r="J179" s="70"/>
      <c r="K179" s="70"/>
      <c r="L179" s="71"/>
      <c r="M179" s="111"/>
      <c r="N179" s="111"/>
      <c r="O179" s="111"/>
      <c r="P179" s="111"/>
      <c r="Q179" s="111"/>
      <c r="R179" s="111"/>
      <c r="S179" s="111"/>
      <c r="T179" s="111"/>
      <c r="U179" s="111"/>
      <c r="V179" s="111"/>
      <c r="W179" s="111"/>
      <c r="X179" s="111"/>
      <c r="Y179" s="111"/>
      <c r="Z179" s="111"/>
      <c r="AA179" s="111"/>
      <c r="AB179" s="111"/>
      <c r="AC179" s="111"/>
      <c r="AD179" s="111"/>
      <c r="AE179" s="111"/>
      <c r="AF179" s="111"/>
      <c r="AG179" s="111"/>
      <c r="AH179" s="111"/>
      <c r="AI179" s="111"/>
      <c r="AJ179" s="111"/>
      <c r="AK179" s="111"/>
      <c r="AL179" s="111"/>
      <c r="AM179" s="111"/>
      <c r="AN179" s="111"/>
      <c r="AO179" s="111"/>
      <c r="AP179" s="111"/>
      <c r="AQ179" s="111"/>
      <c r="AR179" s="112"/>
    </row>
    <row r="180" spans="1:44" s="113" customFormat="1">
      <c r="A180" s="83">
        <v>172</v>
      </c>
      <c r="B180" s="87" t="s">
        <v>226</v>
      </c>
      <c r="C180" s="86" t="s">
        <v>209</v>
      </c>
      <c r="D180" s="85">
        <v>500</v>
      </c>
      <c r="E180" s="47"/>
      <c r="F180" s="118">
        <f t="shared" si="24"/>
        <v>0</v>
      </c>
      <c r="G180" s="57" t="str">
        <f t="shared" si="7"/>
        <v>zadajte jednotkovú cenu</v>
      </c>
      <c r="H180" s="68">
        <f t="shared" si="8"/>
        <v>1</v>
      </c>
      <c r="I180" s="70"/>
      <c r="J180" s="70"/>
      <c r="K180" s="70"/>
      <c r="L180" s="71"/>
      <c r="M180" s="111"/>
      <c r="N180" s="111"/>
      <c r="O180" s="111"/>
      <c r="P180" s="111"/>
      <c r="Q180" s="111"/>
      <c r="R180" s="111"/>
      <c r="S180" s="111"/>
      <c r="T180" s="111"/>
      <c r="U180" s="111"/>
      <c r="V180" s="111"/>
      <c r="W180" s="111"/>
      <c r="X180" s="111"/>
      <c r="Y180" s="111"/>
      <c r="Z180" s="111"/>
      <c r="AA180" s="111"/>
      <c r="AB180" s="111"/>
      <c r="AC180" s="111"/>
      <c r="AD180" s="111"/>
      <c r="AE180" s="111"/>
      <c r="AF180" s="111"/>
      <c r="AG180" s="111"/>
      <c r="AH180" s="111"/>
      <c r="AI180" s="111"/>
      <c r="AJ180" s="111"/>
      <c r="AK180" s="111"/>
      <c r="AL180" s="111"/>
      <c r="AM180" s="111"/>
      <c r="AN180" s="111"/>
      <c r="AO180" s="111"/>
      <c r="AP180" s="111"/>
      <c r="AQ180" s="111"/>
      <c r="AR180" s="112"/>
    </row>
    <row r="181" spans="1:44" s="113" customFormat="1" ht="25.5">
      <c r="A181" s="109">
        <v>173</v>
      </c>
      <c r="B181" s="87" t="s">
        <v>395</v>
      </c>
      <c r="C181" s="86" t="s">
        <v>208</v>
      </c>
      <c r="D181" s="85">
        <v>2000</v>
      </c>
      <c r="E181" s="47"/>
      <c r="F181" s="118">
        <f t="shared" si="24"/>
        <v>0</v>
      </c>
      <c r="G181" s="57" t="str">
        <f t="shared" si="7"/>
        <v>zadajte jednotkovú cenu</v>
      </c>
      <c r="H181" s="68">
        <f t="shared" si="8"/>
        <v>1</v>
      </c>
      <c r="I181" s="70"/>
      <c r="J181" s="70"/>
      <c r="K181" s="70"/>
      <c r="L181" s="71"/>
      <c r="M181" s="111"/>
      <c r="N181" s="111"/>
      <c r="O181" s="111"/>
      <c r="P181" s="111"/>
      <c r="Q181" s="111"/>
      <c r="R181" s="111"/>
      <c r="S181" s="111"/>
      <c r="T181" s="111"/>
      <c r="U181" s="111"/>
      <c r="V181" s="111"/>
      <c r="W181" s="111"/>
      <c r="X181" s="111"/>
      <c r="Y181" s="111"/>
      <c r="Z181" s="111"/>
      <c r="AA181" s="111"/>
      <c r="AB181" s="111"/>
      <c r="AC181" s="111"/>
      <c r="AD181" s="111"/>
      <c r="AE181" s="111"/>
      <c r="AF181" s="111"/>
      <c r="AG181" s="111"/>
      <c r="AH181" s="111"/>
      <c r="AI181" s="111"/>
      <c r="AJ181" s="111"/>
      <c r="AK181" s="111"/>
      <c r="AL181" s="111"/>
      <c r="AM181" s="111"/>
      <c r="AN181" s="111"/>
      <c r="AO181" s="111"/>
      <c r="AP181" s="111"/>
      <c r="AQ181" s="111"/>
      <c r="AR181" s="112"/>
    </row>
    <row r="182" spans="1:44" s="113" customFormat="1">
      <c r="A182" s="83">
        <v>174</v>
      </c>
      <c r="B182" s="84" t="s">
        <v>413</v>
      </c>
      <c r="C182" s="86" t="s">
        <v>209</v>
      </c>
      <c r="D182" s="85">
        <v>866</v>
      </c>
      <c r="E182" s="47"/>
      <c r="F182" s="118">
        <f t="shared" ref="F182:F189" si="25">ROUND(D182*E182,2)</f>
        <v>0</v>
      </c>
      <c r="G182" s="57" t="str">
        <f t="shared" si="7"/>
        <v>zadajte jednotkovú cenu</v>
      </c>
      <c r="H182" s="68">
        <f t="shared" si="8"/>
        <v>1</v>
      </c>
      <c r="I182" s="70"/>
      <c r="J182" s="70"/>
      <c r="K182" s="70"/>
      <c r="L182" s="71"/>
      <c r="M182" s="111"/>
      <c r="N182" s="111"/>
      <c r="O182" s="111"/>
      <c r="P182" s="111"/>
      <c r="Q182" s="111"/>
      <c r="R182" s="111"/>
      <c r="S182" s="111"/>
      <c r="T182" s="111"/>
      <c r="U182" s="111"/>
      <c r="V182" s="111"/>
      <c r="W182" s="111"/>
      <c r="X182" s="111"/>
      <c r="Y182" s="111"/>
      <c r="Z182" s="111"/>
      <c r="AA182" s="111"/>
      <c r="AB182" s="111"/>
      <c r="AC182" s="111"/>
      <c r="AD182" s="111"/>
      <c r="AE182" s="111"/>
      <c r="AF182" s="111"/>
      <c r="AG182" s="111"/>
      <c r="AH182" s="111"/>
      <c r="AI182" s="111"/>
      <c r="AJ182" s="111"/>
      <c r="AK182" s="111"/>
      <c r="AL182" s="111"/>
      <c r="AM182" s="111"/>
      <c r="AN182" s="111"/>
      <c r="AO182" s="111"/>
      <c r="AP182" s="111"/>
      <c r="AQ182" s="111"/>
      <c r="AR182" s="112"/>
    </row>
    <row r="183" spans="1:44" s="113" customFormat="1">
      <c r="A183" s="109">
        <v>175</v>
      </c>
      <c r="B183" s="84" t="s">
        <v>414</v>
      </c>
      <c r="C183" s="86" t="s">
        <v>209</v>
      </c>
      <c r="D183" s="85">
        <v>866</v>
      </c>
      <c r="E183" s="47"/>
      <c r="F183" s="118">
        <f t="shared" si="25"/>
        <v>0</v>
      </c>
      <c r="G183" s="57" t="str">
        <f t="shared" si="7"/>
        <v>zadajte jednotkovú cenu</v>
      </c>
      <c r="H183" s="68">
        <f t="shared" si="8"/>
        <v>1</v>
      </c>
      <c r="I183" s="70"/>
      <c r="J183" s="70"/>
      <c r="K183" s="70"/>
      <c r="L183" s="71"/>
      <c r="M183" s="111"/>
      <c r="N183" s="111"/>
      <c r="O183" s="111"/>
      <c r="P183" s="111"/>
      <c r="Q183" s="111"/>
      <c r="R183" s="111"/>
      <c r="S183" s="111"/>
      <c r="T183" s="111"/>
      <c r="U183" s="111"/>
      <c r="V183" s="111"/>
      <c r="W183" s="111"/>
      <c r="X183" s="111"/>
      <c r="Y183" s="111"/>
      <c r="Z183" s="111"/>
      <c r="AA183" s="111"/>
      <c r="AB183" s="111"/>
      <c r="AC183" s="111"/>
      <c r="AD183" s="111"/>
      <c r="AE183" s="111"/>
      <c r="AF183" s="111"/>
      <c r="AG183" s="111"/>
      <c r="AH183" s="111"/>
      <c r="AI183" s="111"/>
      <c r="AJ183" s="111"/>
      <c r="AK183" s="111"/>
      <c r="AL183" s="111"/>
      <c r="AM183" s="111"/>
      <c r="AN183" s="111"/>
      <c r="AO183" s="111"/>
      <c r="AP183" s="111"/>
      <c r="AQ183" s="111"/>
      <c r="AR183" s="112"/>
    </row>
    <row r="184" spans="1:44" s="113" customFormat="1" ht="25.5">
      <c r="A184" s="83">
        <v>176</v>
      </c>
      <c r="B184" s="84" t="s">
        <v>415</v>
      </c>
      <c r="C184" s="86" t="s">
        <v>209</v>
      </c>
      <c r="D184" s="85">
        <v>2564</v>
      </c>
      <c r="E184" s="47"/>
      <c r="F184" s="118">
        <f t="shared" ref="F184" si="26">ROUND(D184*E184,2)</f>
        <v>0</v>
      </c>
      <c r="G184" s="57" t="str">
        <f t="shared" si="7"/>
        <v>zadajte jednotkovú cenu</v>
      </c>
      <c r="H184" s="68">
        <f t="shared" si="8"/>
        <v>1</v>
      </c>
      <c r="I184" s="70"/>
      <c r="J184" s="70"/>
      <c r="K184" s="70"/>
      <c r="L184" s="7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  <c r="Z184" s="111"/>
      <c r="AA184" s="111"/>
      <c r="AB184" s="111"/>
      <c r="AC184" s="111"/>
      <c r="AD184" s="111"/>
      <c r="AE184" s="111"/>
      <c r="AF184" s="111"/>
      <c r="AG184" s="111"/>
      <c r="AH184" s="111"/>
      <c r="AI184" s="111"/>
      <c r="AJ184" s="111"/>
      <c r="AK184" s="111"/>
      <c r="AL184" s="111"/>
      <c r="AM184" s="111"/>
      <c r="AN184" s="111"/>
      <c r="AO184" s="111"/>
      <c r="AP184" s="111"/>
      <c r="AQ184" s="111"/>
      <c r="AR184" s="112"/>
    </row>
    <row r="185" spans="1:44" s="113" customFormat="1" ht="25.5">
      <c r="A185" s="109">
        <v>177</v>
      </c>
      <c r="B185" s="84" t="s">
        <v>347</v>
      </c>
      <c r="C185" s="86" t="s">
        <v>209</v>
      </c>
      <c r="D185" s="85">
        <v>2564</v>
      </c>
      <c r="E185" s="47"/>
      <c r="F185" s="118">
        <f t="shared" si="25"/>
        <v>0</v>
      </c>
      <c r="G185" s="57" t="str">
        <f t="shared" si="7"/>
        <v>zadajte jednotkovú cenu</v>
      </c>
      <c r="H185" s="68">
        <f t="shared" si="8"/>
        <v>1</v>
      </c>
      <c r="I185" s="70"/>
      <c r="J185" s="70"/>
      <c r="K185" s="70"/>
      <c r="L185" s="71"/>
      <c r="M185" s="111"/>
      <c r="N185" s="111"/>
      <c r="O185" s="111"/>
      <c r="P185" s="111"/>
      <c r="Q185" s="111"/>
      <c r="R185" s="111"/>
      <c r="S185" s="111"/>
      <c r="T185" s="111"/>
      <c r="U185" s="111"/>
      <c r="V185" s="111"/>
      <c r="W185" s="111"/>
      <c r="X185" s="111"/>
      <c r="Y185" s="111"/>
      <c r="Z185" s="111"/>
      <c r="AA185" s="111"/>
      <c r="AB185" s="111"/>
      <c r="AC185" s="111"/>
      <c r="AD185" s="111"/>
      <c r="AE185" s="111"/>
      <c r="AF185" s="111"/>
      <c r="AG185" s="111"/>
      <c r="AH185" s="111"/>
      <c r="AI185" s="111"/>
      <c r="AJ185" s="111"/>
      <c r="AK185" s="111"/>
      <c r="AL185" s="111"/>
      <c r="AM185" s="111"/>
      <c r="AN185" s="111"/>
      <c r="AO185" s="111"/>
      <c r="AP185" s="111"/>
      <c r="AQ185" s="111"/>
      <c r="AR185" s="112"/>
    </row>
    <row r="186" spans="1:44" s="113" customFormat="1">
      <c r="A186" s="83">
        <v>178</v>
      </c>
      <c r="B186" s="84" t="s">
        <v>348</v>
      </c>
      <c r="C186" s="86" t="s">
        <v>219</v>
      </c>
      <c r="D186" s="85">
        <v>362</v>
      </c>
      <c r="E186" s="47"/>
      <c r="F186" s="118">
        <f t="shared" ref="F186" si="27">ROUND(D186*E186,2)</f>
        <v>0</v>
      </c>
      <c r="G186" s="57" t="str">
        <f t="shared" si="7"/>
        <v>zadajte jednotkovú cenu</v>
      </c>
      <c r="H186" s="68">
        <f t="shared" si="8"/>
        <v>1</v>
      </c>
      <c r="I186" s="70"/>
      <c r="J186" s="70"/>
      <c r="K186" s="70"/>
      <c r="L186" s="71"/>
      <c r="M186" s="111"/>
      <c r="N186" s="111"/>
      <c r="O186" s="111"/>
      <c r="P186" s="111"/>
      <c r="Q186" s="111"/>
      <c r="R186" s="111"/>
      <c r="S186" s="111"/>
      <c r="T186" s="111"/>
      <c r="U186" s="111"/>
      <c r="V186" s="111"/>
      <c r="W186" s="111"/>
      <c r="X186" s="111"/>
      <c r="Y186" s="111"/>
      <c r="Z186" s="111"/>
      <c r="AA186" s="111"/>
      <c r="AB186" s="111"/>
      <c r="AC186" s="111"/>
      <c r="AD186" s="111"/>
      <c r="AE186" s="111"/>
      <c r="AF186" s="111"/>
      <c r="AG186" s="111"/>
      <c r="AH186" s="111"/>
      <c r="AI186" s="111"/>
      <c r="AJ186" s="111"/>
      <c r="AK186" s="111"/>
      <c r="AL186" s="111"/>
      <c r="AM186" s="111"/>
      <c r="AN186" s="111"/>
      <c r="AO186" s="111"/>
      <c r="AP186" s="111"/>
      <c r="AQ186" s="111"/>
      <c r="AR186" s="112"/>
    </row>
    <row r="187" spans="1:44" s="113" customFormat="1">
      <c r="A187" s="109">
        <v>179</v>
      </c>
      <c r="B187" s="84" t="s">
        <v>416</v>
      </c>
      <c r="C187" s="86" t="s">
        <v>209</v>
      </c>
      <c r="D187" s="85">
        <v>866</v>
      </c>
      <c r="E187" s="47"/>
      <c r="F187" s="118">
        <f>ROUND(D187*E187,2)</f>
        <v>0</v>
      </c>
      <c r="G187" s="57" t="str">
        <f t="shared" si="7"/>
        <v>zadajte jednotkovú cenu</v>
      </c>
      <c r="H187" s="68">
        <f t="shared" si="8"/>
        <v>1</v>
      </c>
      <c r="I187" s="70"/>
      <c r="J187" s="70"/>
      <c r="K187" s="70"/>
      <c r="L187" s="7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111"/>
      <c r="X187" s="111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2"/>
    </row>
    <row r="188" spans="1:44" s="113" customFormat="1" ht="25.5">
      <c r="A188" s="83">
        <v>180</v>
      </c>
      <c r="B188" s="84" t="s">
        <v>386</v>
      </c>
      <c r="C188" s="86" t="s">
        <v>209</v>
      </c>
      <c r="D188" s="85">
        <v>780</v>
      </c>
      <c r="E188" s="47"/>
      <c r="F188" s="118">
        <f t="shared" si="25"/>
        <v>0</v>
      </c>
      <c r="G188" s="57" t="str">
        <f t="shared" si="7"/>
        <v>zadajte jednotkovú cenu</v>
      </c>
      <c r="H188" s="68">
        <f t="shared" si="8"/>
        <v>1</v>
      </c>
      <c r="I188" s="70"/>
      <c r="J188" s="70"/>
      <c r="K188" s="70"/>
      <c r="L188" s="71"/>
      <c r="M188" s="111"/>
      <c r="N188" s="111"/>
      <c r="O188" s="111"/>
      <c r="P188" s="111"/>
      <c r="Q188" s="111"/>
      <c r="R188" s="111"/>
      <c r="S188" s="111"/>
      <c r="T188" s="111"/>
      <c r="U188" s="111"/>
      <c r="V188" s="111"/>
      <c r="W188" s="111"/>
      <c r="X188" s="111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2"/>
    </row>
    <row r="189" spans="1:44" s="113" customFormat="1">
      <c r="A189" s="109">
        <v>181</v>
      </c>
      <c r="B189" s="84" t="s">
        <v>387</v>
      </c>
      <c r="C189" s="86" t="s">
        <v>209</v>
      </c>
      <c r="D189" s="85">
        <v>4659</v>
      </c>
      <c r="E189" s="47"/>
      <c r="F189" s="118">
        <f t="shared" si="25"/>
        <v>0</v>
      </c>
      <c r="G189" s="57" t="str">
        <f t="shared" si="7"/>
        <v>zadajte jednotkovú cenu</v>
      </c>
      <c r="H189" s="68">
        <f t="shared" si="8"/>
        <v>1</v>
      </c>
      <c r="I189" s="70"/>
      <c r="J189" s="70"/>
      <c r="K189" s="70"/>
      <c r="L189" s="71"/>
      <c r="M189" s="111"/>
      <c r="N189" s="111"/>
      <c r="O189" s="111"/>
      <c r="P189" s="111"/>
      <c r="Q189" s="111"/>
      <c r="R189" s="111"/>
      <c r="S189" s="111"/>
      <c r="T189" s="111"/>
      <c r="U189" s="111"/>
      <c r="V189" s="111"/>
      <c r="W189" s="111"/>
      <c r="X189" s="111"/>
      <c r="Y189" s="111"/>
      <c r="Z189" s="111"/>
      <c r="AA189" s="111"/>
      <c r="AB189" s="111"/>
      <c r="AC189" s="111"/>
      <c r="AD189" s="111"/>
      <c r="AE189" s="111"/>
      <c r="AF189" s="111"/>
      <c r="AG189" s="111"/>
      <c r="AH189" s="111"/>
      <c r="AI189" s="111"/>
      <c r="AJ189" s="111"/>
      <c r="AK189" s="111"/>
      <c r="AL189" s="111"/>
      <c r="AM189" s="111"/>
      <c r="AN189" s="111"/>
      <c r="AO189" s="111"/>
      <c r="AP189" s="111"/>
      <c r="AQ189" s="111"/>
      <c r="AR189" s="112"/>
    </row>
    <row r="190" spans="1:44" s="113" customFormat="1" ht="25.5">
      <c r="A190" s="83">
        <v>182</v>
      </c>
      <c r="B190" s="87" t="s">
        <v>417</v>
      </c>
      <c r="C190" s="86" t="s">
        <v>209</v>
      </c>
      <c r="D190" s="85">
        <v>7323</v>
      </c>
      <c r="E190" s="47"/>
      <c r="F190" s="118">
        <f t="shared" ref="F190" si="28">ROUND(D190*E190,2)</f>
        <v>0</v>
      </c>
      <c r="G190" s="57" t="str">
        <f t="shared" si="7"/>
        <v>zadajte jednotkovú cenu</v>
      </c>
      <c r="H190" s="68">
        <f t="shared" si="8"/>
        <v>1</v>
      </c>
      <c r="I190" s="70"/>
      <c r="J190" s="70"/>
      <c r="K190" s="70"/>
      <c r="L190" s="71"/>
      <c r="M190" s="111"/>
      <c r="N190" s="111"/>
      <c r="O190" s="111"/>
      <c r="P190" s="111"/>
      <c r="Q190" s="111"/>
      <c r="R190" s="111"/>
      <c r="S190" s="111"/>
      <c r="T190" s="111"/>
      <c r="U190" s="111"/>
      <c r="V190" s="111"/>
      <c r="W190" s="111"/>
      <c r="X190" s="111"/>
      <c r="Y190" s="111"/>
      <c r="Z190" s="111"/>
      <c r="AA190" s="111"/>
      <c r="AB190" s="111"/>
      <c r="AC190" s="111"/>
      <c r="AD190" s="111"/>
      <c r="AE190" s="111"/>
      <c r="AF190" s="111"/>
      <c r="AG190" s="111"/>
      <c r="AH190" s="111"/>
      <c r="AI190" s="111"/>
      <c r="AJ190" s="111"/>
      <c r="AK190" s="111"/>
      <c r="AL190" s="111"/>
      <c r="AM190" s="111"/>
      <c r="AN190" s="111"/>
      <c r="AO190" s="111"/>
      <c r="AP190" s="111"/>
      <c r="AQ190" s="111"/>
      <c r="AR190" s="112"/>
    </row>
    <row r="191" spans="1:44" s="113" customFormat="1" ht="25.5">
      <c r="A191" s="109">
        <v>183</v>
      </c>
      <c r="B191" s="87" t="s">
        <v>418</v>
      </c>
      <c r="C191" s="86" t="s">
        <v>209</v>
      </c>
      <c r="D191" s="85">
        <v>5157</v>
      </c>
      <c r="E191" s="47"/>
      <c r="F191" s="118">
        <f t="shared" ref="F191:F194" si="29">ROUND(D191*E191,2)</f>
        <v>0</v>
      </c>
      <c r="G191" s="57" t="str">
        <f t="shared" si="7"/>
        <v>zadajte jednotkovú cenu</v>
      </c>
      <c r="H191" s="68">
        <f t="shared" si="8"/>
        <v>1</v>
      </c>
      <c r="I191" s="70"/>
      <c r="J191" s="70"/>
      <c r="K191" s="70"/>
      <c r="L191" s="71"/>
      <c r="M191" s="111"/>
      <c r="N191" s="111"/>
      <c r="O191" s="111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111"/>
      <c r="AA191" s="111"/>
      <c r="AB191" s="111"/>
      <c r="AC191" s="111"/>
      <c r="AD191" s="111"/>
      <c r="AE191" s="111"/>
      <c r="AF191" s="111"/>
      <c r="AG191" s="111"/>
      <c r="AH191" s="111"/>
      <c r="AI191" s="111"/>
      <c r="AJ191" s="111"/>
      <c r="AK191" s="111"/>
      <c r="AL191" s="111"/>
      <c r="AM191" s="111"/>
      <c r="AN191" s="111"/>
      <c r="AO191" s="111"/>
      <c r="AP191" s="111"/>
      <c r="AQ191" s="111"/>
      <c r="AR191" s="112"/>
    </row>
    <row r="192" spans="1:44" s="113" customFormat="1" ht="25.5">
      <c r="A192" s="83">
        <v>184</v>
      </c>
      <c r="B192" s="87" t="s">
        <v>419</v>
      </c>
      <c r="C192" s="86" t="s">
        <v>209</v>
      </c>
      <c r="D192" s="85">
        <v>2166</v>
      </c>
      <c r="E192" s="47"/>
      <c r="F192" s="118">
        <f t="shared" si="29"/>
        <v>0</v>
      </c>
      <c r="G192" s="57" t="str">
        <f t="shared" si="7"/>
        <v>zadajte jednotkovú cenu</v>
      </c>
      <c r="H192" s="68">
        <f t="shared" si="8"/>
        <v>1</v>
      </c>
      <c r="I192" s="70"/>
      <c r="J192" s="70"/>
      <c r="K192" s="70"/>
      <c r="L192" s="71"/>
      <c r="M192" s="111"/>
      <c r="N192" s="111"/>
      <c r="O192" s="111"/>
      <c r="P192" s="111"/>
      <c r="Q192" s="111"/>
      <c r="R192" s="111"/>
      <c r="S192" s="111"/>
      <c r="T192" s="111"/>
      <c r="U192" s="111"/>
      <c r="V192" s="111"/>
      <c r="W192" s="111"/>
      <c r="X192" s="111"/>
      <c r="Y192" s="111"/>
      <c r="Z192" s="111"/>
      <c r="AA192" s="111"/>
      <c r="AB192" s="111"/>
      <c r="AC192" s="111"/>
      <c r="AD192" s="111"/>
      <c r="AE192" s="111"/>
      <c r="AF192" s="111"/>
      <c r="AG192" s="111"/>
      <c r="AH192" s="111"/>
      <c r="AI192" s="111"/>
      <c r="AJ192" s="111"/>
      <c r="AK192" s="111"/>
      <c r="AL192" s="111"/>
      <c r="AM192" s="111"/>
      <c r="AN192" s="111"/>
      <c r="AO192" s="111"/>
      <c r="AP192" s="111"/>
      <c r="AQ192" s="111"/>
      <c r="AR192" s="112"/>
    </row>
    <row r="193" spans="1:44" s="113" customFormat="1" ht="25.5">
      <c r="A193" s="109">
        <v>185</v>
      </c>
      <c r="B193" s="87" t="s">
        <v>420</v>
      </c>
      <c r="C193" s="86" t="s">
        <v>209</v>
      </c>
      <c r="D193" s="85">
        <v>2166</v>
      </c>
      <c r="E193" s="47"/>
      <c r="F193" s="118">
        <f t="shared" si="29"/>
        <v>0</v>
      </c>
      <c r="G193" s="57" t="str">
        <f t="shared" si="7"/>
        <v>zadajte jednotkovú cenu</v>
      </c>
      <c r="H193" s="68">
        <f t="shared" si="8"/>
        <v>1</v>
      </c>
      <c r="I193" s="70"/>
      <c r="J193" s="70"/>
      <c r="K193" s="70"/>
      <c r="L193" s="71"/>
      <c r="M193" s="111"/>
      <c r="N193" s="111"/>
      <c r="O193" s="111"/>
      <c r="P193" s="111"/>
      <c r="Q193" s="111"/>
      <c r="R193" s="111"/>
      <c r="S193" s="111"/>
      <c r="T193" s="111"/>
      <c r="U193" s="111"/>
      <c r="V193" s="111"/>
      <c r="W193" s="111"/>
      <c r="X193" s="111"/>
      <c r="Y193" s="111"/>
      <c r="Z193" s="111"/>
      <c r="AA193" s="111"/>
      <c r="AB193" s="111"/>
      <c r="AC193" s="111"/>
      <c r="AD193" s="111"/>
      <c r="AE193" s="111"/>
      <c r="AF193" s="111"/>
      <c r="AG193" s="111"/>
      <c r="AH193" s="111"/>
      <c r="AI193" s="111"/>
      <c r="AJ193" s="111"/>
      <c r="AK193" s="111"/>
      <c r="AL193" s="111"/>
      <c r="AM193" s="111"/>
      <c r="AN193" s="111"/>
      <c r="AO193" s="111"/>
      <c r="AP193" s="111"/>
      <c r="AQ193" s="111"/>
      <c r="AR193" s="112"/>
    </row>
    <row r="194" spans="1:44" s="113" customFormat="1" ht="38.25">
      <c r="A194" s="83">
        <v>186</v>
      </c>
      <c r="B194" s="87" t="s">
        <v>396</v>
      </c>
      <c r="C194" s="86" t="s">
        <v>210</v>
      </c>
      <c r="D194" s="85">
        <v>21</v>
      </c>
      <c r="E194" s="47"/>
      <c r="F194" s="118">
        <f t="shared" si="29"/>
        <v>0</v>
      </c>
      <c r="G194" s="57" t="str">
        <f t="shared" si="7"/>
        <v>zadajte jednotkovú cenu</v>
      </c>
      <c r="H194" s="68">
        <f t="shared" si="8"/>
        <v>1</v>
      </c>
      <c r="I194" s="70"/>
      <c r="J194" s="144"/>
      <c r="K194" s="70"/>
      <c r="L194" s="71"/>
      <c r="M194" s="111"/>
      <c r="N194" s="111"/>
      <c r="O194" s="111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  <c r="AA194" s="111"/>
      <c r="AB194" s="111"/>
      <c r="AC194" s="111"/>
      <c r="AD194" s="111"/>
      <c r="AE194" s="111"/>
      <c r="AF194" s="111"/>
      <c r="AG194" s="111"/>
      <c r="AH194" s="111"/>
      <c r="AI194" s="111"/>
      <c r="AJ194" s="111"/>
      <c r="AK194" s="111"/>
      <c r="AL194" s="111"/>
      <c r="AM194" s="111"/>
      <c r="AN194" s="111"/>
      <c r="AO194" s="111"/>
      <c r="AP194" s="111"/>
      <c r="AQ194" s="111"/>
      <c r="AR194" s="112"/>
    </row>
    <row r="195" spans="1:44" s="113" customFormat="1">
      <c r="A195" s="109">
        <v>187</v>
      </c>
      <c r="B195" s="87" t="s">
        <v>421</v>
      </c>
      <c r="C195" s="86" t="s">
        <v>210</v>
      </c>
      <c r="D195" s="85">
        <v>21</v>
      </c>
      <c r="E195" s="47"/>
      <c r="F195" s="118">
        <f t="shared" ref="F195:F202" si="30">ROUND(D195*E195,2)</f>
        <v>0</v>
      </c>
      <c r="G195" s="57" t="str">
        <f t="shared" si="7"/>
        <v>zadajte jednotkovú cenu</v>
      </c>
      <c r="H195" s="68">
        <f t="shared" si="8"/>
        <v>1</v>
      </c>
      <c r="I195" s="70"/>
      <c r="J195" s="144"/>
      <c r="K195" s="70"/>
      <c r="L195" s="71"/>
      <c r="M195" s="111"/>
      <c r="N195" s="111"/>
      <c r="O195" s="111"/>
      <c r="P195" s="111"/>
      <c r="Q195" s="111"/>
      <c r="R195" s="111"/>
      <c r="S195" s="111"/>
      <c r="T195" s="111"/>
      <c r="U195" s="111"/>
      <c r="V195" s="111"/>
      <c r="W195" s="111"/>
      <c r="X195" s="111"/>
      <c r="Y195" s="111"/>
      <c r="Z195" s="111"/>
      <c r="AA195" s="111"/>
      <c r="AB195" s="111"/>
      <c r="AC195" s="111"/>
      <c r="AD195" s="111"/>
      <c r="AE195" s="111"/>
      <c r="AF195" s="111"/>
      <c r="AG195" s="111"/>
      <c r="AH195" s="111"/>
      <c r="AI195" s="111"/>
      <c r="AJ195" s="111"/>
      <c r="AK195" s="111"/>
      <c r="AL195" s="111"/>
      <c r="AM195" s="111"/>
      <c r="AN195" s="111"/>
      <c r="AO195" s="111"/>
      <c r="AP195" s="111"/>
      <c r="AQ195" s="111"/>
      <c r="AR195" s="112"/>
    </row>
    <row r="196" spans="1:44" s="113" customFormat="1" ht="25.5">
      <c r="A196" s="83">
        <v>188</v>
      </c>
      <c r="B196" s="87" t="s">
        <v>384</v>
      </c>
      <c r="C196" s="86" t="s">
        <v>210</v>
      </c>
      <c r="D196" s="85">
        <v>4916</v>
      </c>
      <c r="E196" s="47"/>
      <c r="F196" s="118">
        <f t="shared" si="30"/>
        <v>0</v>
      </c>
      <c r="G196" s="57" t="str">
        <f t="shared" si="7"/>
        <v>zadajte jednotkovú cenu</v>
      </c>
      <c r="H196" s="68">
        <f t="shared" si="8"/>
        <v>1</v>
      </c>
      <c r="I196" s="70"/>
      <c r="J196" s="70"/>
      <c r="K196" s="70"/>
      <c r="L196" s="71"/>
      <c r="M196" s="111"/>
      <c r="N196" s="111"/>
      <c r="O196" s="111"/>
      <c r="P196" s="111"/>
      <c r="Q196" s="111"/>
      <c r="R196" s="111"/>
      <c r="S196" s="111"/>
      <c r="T196" s="111"/>
      <c r="U196" s="111"/>
      <c r="V196" s="111"/>
      <c r="W196" s="111"/>
      <c r="X196" s="111"/>
      <c r="Y196" s="111"/>
      <c r="Z196" s="111"/>
      <c r="AA196" s="111"/>
      <c r="AB196" s="111"/>
      <c r="AC196" s="111"/>
      <c r="AD196" s="111"/>
      <c r="AE196" s="111"/>
      <c r="AF196" s="111"/>
      <c r="AG196" s="111"/>
      <c r="AH196" s="111"/>
      <c r="AI196" s="111"/>
      <c r="AJ196" s="111"/>
      <c r="AK196" s="111"/>
      <c r="AL196" s="111"/>
      <c r="AM196" s="111"/>
      <c r="AN196" s="111"/>
      <c r="AO196" s="111"/>
      <c r="AP196" s="111"/>
      <c r="AQ196" s="111"/>
      <c r="AR196" s="112"/>
    </row>
    <row r="197" spans="1:44" s="113" customFormat="1" ht="25.5">
      <c r="A197" s="109">
        <v>189</v>
      </c>
      <c r="B197" s="87" t="s">
        <v>383</v>
      </c>
      <c r="C197" s="86" t="s">
        <v>210</v>
      </c>
      <c r="D197" s="85">
        <v>4916</v>
      </c>
      <c r="E197" s="47"/>
      <c r="F197" s="118">
        <f t="shared" si="30"/>
        <v>0</v>
      </c>
      <c r="G197" s="57" t="str">
        <f t="shared" si="7"/>
        <v>zadajte jednotkovú cenu</v>
      </c>
      <c r="H197" s="68">
        <f t="shared" si="8"/>
        <v>1</v>
      </c>
      <c r="I197" s="70"/>
      <c r="J197" s="70"/>
      <c r="K197" s="70"/>
      <c r="L197" s="71"/>
      <c r="M197" s="111"/>
      <c r="N197" s="111"/>
      <c r="O197" s="111"/>
      <c r="P197" s="111"/>
      <c r="Q197" s="111"/>
      <c r="R197" s="111"/>
      <c r="S197" s="111"/>
      <c r="T197" s="111"/>
      <c r="U197" s="111"/>
      <c r="V197" s="111"/>
      <c r="W197" s="111"/>
      <c r="X197" s="111"/>
      <c r="Y197" s="111"/>
      <c r="Z197" s="111"/>
      <c r="AA197" s="111"/>
      <c r="AB197" s="111"/>
      <c r="AC197" s="111"/>
      <c r="AD197" s="111"/>
      <c r="AE197" s="111"/>
      <c r="AF197" s="111"/>
      <c r="AG197" s="111"/>
      <c r="AH197" s="111"/>
      <c r="AI197" s="111"/>
      <c r="AJ197" s="111"/>
      <c r="AK197" s="111"/>
      <c r="AL197" s="111"/>
      <c r="AM197" s="111"/>
      <c r="AN197" s="111"/>
      <c r="AO197" s="111"/>
      <c r="AP197" s="111"/>
      <c r="AQ197" s="111"/>
      <c r="AR197" s="112"/>
    </row>
    <row r="198" spans="1:44" s="113" customFormat="1">
      <c r="A198" s="83">
        <v>190</v>
      </c>
      <c r="B198" s="87" t="s">
        <v>259</v>
      </c>
      <c r="C198" s="86" t="s">
        <v>210</v>
      </c>
      <c r="D198" s="85">
        <v>4916</v>
      </c>
      <c r="E198" s="47"/>
      <c r="F198" s="118">
        <f t="shared" si="30"/>
        <v>0</v>
      </c>
      <c r="G198" s="57" t="str">
        <f t="shared" si="7"/>
        <v>zadajte jednotkovú cenu</v>
      </c>
      <c r="H198" s="68">
        <f t="shared" si="8"/>
        <v>1</v>
      </c>
      <c r="I198" s="70"/>
      <c r="J198" s="70"/>
      <c r="K198" s="70"/>
      <c r="L198" s="71"/>
      <c r="M198" s="111"/>
      <c r="N198" s="111"/>
      <c r="O198" s="111"/>
      <c r="P198" s="111"/>
      <c r="Q198" s="111"/>
      <c r="R198" s="111"/>
      <c r="S198" s="111"/>
      <c r="T198" s="111"/>
      <c r="U198" s="111"/>
      <c r="V198" s="111"/>
      <c r="W198" s="111"/>
      <c r="X198" s="111"/>
      <c r="Y198" s="111"/>
      <c r="Z198" s="111"/>
      <c r="AA198" s="111"/>
      <c r="AB198" s="111"/>
      <c r="AC198" s="111"/>
      <c r="AD198" s="111"/>
      <c r="AE198" s="111"/>
      <c r="AF198" s="111"/>
      <c r="AG198" s="111"/>
      <c r="AH198" s="111"/>
      <c r="AI198" s="111"/>
      <c r="AJ198" s="111"/>
      <c r="AK198" s="111"/>
      <c r="AL198" s="111"/>
      <c r="AM198" s="111"/>
      <c r="AN198" s="111"/>
      <c r="AO198" s="111"/>
      <c r="AP198" s="111"/>
      <c r="AQ198" s="111"/>
      <c r="AR198" s="112"/>
    </row>
    <row r="199" spans="1:44" s="113" customFormat="1" ht="38.25">
      <c r="A199" s="109">
        <v>191</v>
      </c>
      <c r="B199" s="87" t="s">
        <v>265</v>
      </c>
      <c r="C199" s="86" t="s">
        <v>208</v>
      </c>
      <c r="D199" s="85">
        <v>136</v>
      </c>
      <c r="E199" s="47"/>
      <c r="F199" s="118">
        <f t="shared" si="30"/>
        <v>0</v>
      </c>
      <c r="G199" s="57" t="str">
        <f t="shared" si="7"/>
        <v>zadajte jednotkovú cenu</v>
      </c>
      <c r="H199" s="68">
        <f t="shared" si="8"/>
        <v>1</v>
      </c>
      <c r="I199" s="70"/>
      <c r="J199" s="70"/>
      <c r="K199" s="70"/>
      <c r="L199" s="71"/>
      <c r="M199" s="111"/>
      <c r="N199" s="111"/>
      <c r="O199" s="111"/>
      <c r="P199" s="111"/>
      <c r="Q199" s="111"/>
      <c r="R199" s="111"/>
      <c r="S199" s="111"/>
      <c r="T199" s="111"/>
      <c r="U199" s="111"/>
      <c r="V199" s="111"/>
      <c r="W199" s="111"/>
      <c r="X199" s="111"/>
      <c r="Y199" s="111"/>
      <c r="Z199" s="111"/>
      <c r="AA199" s="111"/>
      <c r="AB199" s="111"/>
      <c r="AC199" s="111"/>
      <c r="AD199" s="111"/>
      <c r="AE199" s="111"/>
      <c r="AF199" s="111"/>
      <c r="AG199" s="111"/>
      <c r="AH199" s="111"/>
      <c r="AI199" s="111"/>
      <c r="AJ199" s="111"/>
      <c r="AK199" s="111"/>
      <c r="AL199" s="111"/>
      <c r="AM199" s="111"/>
      <c r="AN199" s="111"/>
      <c r="AO199" s="111"/>
      <c r="AP199" s="111"/>
      <c r="AQ199" s="111"/>
      <c r="AR199" s="112"/>
    </row>
    <row r="200" spans="1:44" s="113" customFormat="1" ht="38.25">
      <c r="A200" s="83">
        <v>192</v>
      </c>
      <c r="B200" s="87" t="s">
        <v>260</v>
      </c>
      <c r="C200" s="86" t="s">
        <v>208</v>
      </c>
      <c r="D200" s="85">
        <v>132</v>
      </c>
      <c r="E200" s="47"/>
      <c r="F200" s="118">
        <f t="shared" si="30"/>
        <v>0</v>
      </c>
      <c r="G200" s="57" t="str">
        <f t="shared" ref="G200:G263" si="31">IF(E200="", "zadajte jednotkovú cenu", IF(E200=0, "jednotková cena nemôže byť nulová!!!", IF(E200&lt;0, "jednotková cena nemôže byť záporná!!!", "")))</f>
        <v>zadajte jednotkovú cenu</v>
      </c>
      <c r="H200" s="68">
        <f t="shared" ref="H200:H263" si="32">IF(G200="", "", 1)</f>
        <v>1</v>
      </c>
      <c r="I200" s="70"/>
      <c r="J200" s="70"/>
      <c r="K200" s="70"/>
      <c r="L200" s="71"/>
      <c r="M200" s="111"/>
      <c r="N200" s="111"/>
      <c r="O200" s="111"/>
      <c r="P200" s="111"/>
      <c r="Q200" s="111"/>
      <c r="R200" s="111"/>
      <c r="S200" s="111"/>
      <c r="T200" s="111"/>
      <c r="U200" s="111"/>
      <c r="V200" s="111"/>
      <c r="W200" s="111"/>
      <c r="X200" s="111"/>
      <c r="Y200" s="111"/>
      <c r="Z200" s="111"/>
      <c r="AA200" s="111"/>
      <c r="AB200" s="111"/>
      <c r="AC200" s="111"/>
      <c r="AD200" s="111"/>
      <c r="AE200" s="111"/>
      <c r="AF200" s="111"/>
      <c r="AG200" s="111"/>
      <c r="AH200" s="111"/>
      <c r="AI200" s="111"/>
      <c r="AJ200" s="111"/>
      <c r="AK200" s="111"/>
      <c r="AL200" s="111"/>
      <c r="AM200" s="111"/>
      <c r="AN200" s="111"/>
      <c r="AO200" s="111"/>
      <c r="AP200" s="111"/>
      <c r="AQ200" s="111"/>
      <c r="AR200" s="112"/>
    </row>
    <row r="201" spans="1:44" s="113" customFormat="1" ht="51">
      <c r="A201" s="109">
        <v>193</v>
      </c>
      <c r="B201" s="87" t="s">
        <v>261</v>
      </c>
      <c r="C201" s="86" t="s">
        <v>208</v>
      </c>
      <c r="D201" s="85">
        <v>4</v>
      </c>
      <c r="E201" s="47"/>
      <c r="F201" s="118">
        <f t="shared" ref="F201" si="33">ROUND(D201*E201,2)</f>
        <v>0</v>
      </c>
      <c r="G201" s="57" t="str">
        <f t="shared" si="31"/>
        <v>zadajte jednotkovú cenu</v>
      </c>
      <c r="H201" s="68">
        <f t="shared" si="32"/>
        <v>1</v>
      </c>
      <c r="I201" s="70"/>
      <c r="J201" s="70"/>
      <c r="K201" s="70"/>
      <c r="L201" s="71"/>
      <c r="M201" s="111"/>
      <c r="N201" s="111"/>
      <c r="O201" s="111"/>
      <c r="P201" s="111"/>
      <c r="Q201" s="111"/>
      <c r="R201" s="111"/>
      <c r="S201" s="111"/>
      <c r="T201" s="111"/>
      <c r="U201" s="111"/>
      <c r="V201" s="111"/>
      <c r="W201" s="111"/>
      <c r="X201" s="111"/>
      <c r="Y201" s="111"/>
      <c r="Z201" s="111"/>
      <c r="AA201" s="111"/>
      <c r="AB201" s="111"/>
      <c r="AC201" s="111"/>
      <c r="AD201" s="111"/>
      <c r="AE201" s="111"/>
      <c r="AF201" s="111"/>
      <c r="AG201" s="111"/>
      <c r="AH201" s="111"/>
      <c r="AI201" s="111"/>
      <c r="AJ201" s="111"/>
      <c r="AK201" s="111"/>
      <c r="AL201" s="111"/>
      <c r="AM201" s="111"/>
      <c r="AN201" s="111"/>
      <c r="AO201" s="111"/>
      <c r="AP201" s="111"/>
      <c r="AQ201" s="111"/>
      <c r="AR201" s="112"/>
    </row>
    <row r="202" spans="1:44" s="113" customFormat="1">
      <c r="A202" s="83">
        <v>194</v>
      </c>
      <c r="B202" s="87" t="s">
        <v>262</v>
      </c>
      <c r="C202" s="86" t="s">
        <v>208</v>
      </c>
      <c r="D202" s="85">
        <v>136</v>
      </c>
      <c r="E202" s="47"/>
      <c r="F202" s="118">
        <f t="shared" si="30"/>
        <v>0</v>
      </c>
      <c r="G202" s="57" t="str">
        <f t="shared" si="31"/>
        <v>zadajte jednotkovú cenu</v>
      </c>
      <c r="H202" s="68">
        <f t="shared" si="32"/>
        <v>1</v>
      </c>
      <c r="I202" s="70"/>
      <c r="J202" s="70"/>
      <c r="K202" s="70"/>
      <c r="L202" s="71"/>
      <c r="M202" s="111"/>
      <c r="N202" s="111"/>
      <c r="O202" s="111"/>
      <c r="P202" s="111"/>
      <c r="Q202" s="111"/>
      <c r="R202" s="111"/>
      <c r="S202" s="111"/>
      <c r="T202" s="111"/>
      <c r="U202" s="111"/>
      <c r="V202" s="111"/>
      <c r="W202" s="111"/>
      <c r="X202" s="111"/>
      <c r="Y202" s="111"/>
      <c r="Z202" s="111"/>
      <c r="AA202" s="111"/>
      <c r="AB202" s="111"/>
      <c r="AC202" s="111"/>
      <c r="AD202" s="111"/>
      <c r="AE202" s="111"/>
      <c r="AF202" s="111"/>
      <c r="AG202" s="111"/>
      <c r="AH202" s="111"/>
      <c r="AI202" s="111"/>
      <c r="AJ202" s="111"/>
      <c r="AK202" s="111"/>
      <c r="AL202" s="111"/>
      <c r="AM202" s="111"/>
      <c r="AN202" s="111"/>
      <c r="AO202" s="111"/>
      <c r="AP202" s="111"/>
      <c r="AQ202" s="111"/>
      <c r="AR202" s="112"/>
    </row>
    <row r="203" spans="1:44" s="113" customFormat="1">
      <c r="A203" s="109">
        <v>195</v>
      </c>
      <c r="B203" s="87" t="s">
        <v>264</v>
      </c>
      <c r="C203" s="86" t="s">
        <v>208</v>
      </c>
      <c r="D203" s="85">
        <v>84</v>
      </c>
      <c r="E203" s="47"/>
      <c r="F203" s="118">
        <f t="shared" ref="F203" si="34">ROUND(D203*E203,2)</f>
        <v>0</v>
      </c>
      <c r="G203" s="57" t="str">
        <f t="shared" si="31"/>
        <v>zadajte jednotkovú cenu</v>
      </c>
      <c r="H203" s="68">
        <f t="shared" si="32"/>
        <v>1</v>
      </c>
      <c r="I203" s="70"/>
      <c r="J203" s="70"/>
      <c r="K203" s="70"/>
      <c r="L203" s="71"/>
      <c r="M203" s="111"/>
      <c r="N203" s="111"/>
      <c r="O203" s="111"/>
      <c r="P203" s="111"/>
      <c r="Q203" s="111"/>
      <c r="R203" s="111"/>
      <c r="S203" s="111"/>
      <c r="T203" s="111"/>
      <c r="U203" s="111"/>
      <c r="V203" s="111"/>
      <c r="W203" s="111"/>
      <c r="X203" s="111"/>
      <c r="Y203" s="111"/>
      <c r="Z203" s="111"/>
      <c r="AA203" s="111"/>
      <c r="AB203" s="111"/>
      <c r="AC203" s="111"/>
      <c r="AD203" s="111"/>
      <c r="AE203" s="111"/>
      <c r="AF203" s="111"/>
      <c r="AG203" s="111"/>
      <c r="AH203" s="111"/>
      <c r="AI203" s="111"/>
      <c r="AJ203" s="111"/>
      <c r="AK203" s="111"/>
      <c r="AL203" s="111"/>
      <c r="AM203" s="111"/>
      <c r="AN203" s="111"/>
      <c r="AO203" s="111"/>
      <c r="AP203" s="111"/>
      <c r="AQ203" s="111"/>
      <c r="AR203" s="112"/>
    </row>
    <row r="204" spans="1:44" s="113" customFormat="1">
      <c r="A204" s="83">
        <v>196</v>
      </c>
      <c r="B204" s="87" t="s">
        <v>263</v>
      </c>
      <c r="C204" s="86" t="s">
        <v>208</v>
      </c>
      <c r="D204" s="85">
        <v>52</v>
      </c>
      <c r="E204" s="47"/>
      <c r="F204" s="118">
        <f t="shared" ref="F204:F210" si="35">ROUND(D204*E204,2)</f>
        <v>0</v>
      </c>
      <c r="G204" s="57" t="str">
        <f t="shared" si="31"/>
        <v>zadajte jednotkovú cenu</v>
      </c>
      <c r="H204" s="68">
        <f t="shared" si="32"/>
        <v>1</v>
      </c>
      <c r="I204" s="70"/>
      <c r="J204" s="70"/>
      <c r="K204" s="70"/>
      <c r="L204" s="71"/>
      <c r="M204" s="111"/>
      <c r="N204" s="111"/>
      <c r="O204" s="111"/>
      <c r="P204" s="111"/>
      <c r="Q204" s="111"/>
      <c r="R204" s="111"/>
      <c r="S204" s="111"/>
      <c r="T204" s="111"/>
      <c r="U204" s="111"/>
      <c r="V204" s="111"/>
      <c r="W204" s="111"/>
      <c r="X204" s="111"/>
      <c r="Y204" s="111"/>
      <c r="Z204" s="111"/>
      <c r="AA204" s="111"/>
      <c r="AB204" s="111"/>
      <c r="AC204" s="111"/>
      <c r="AD204" s="111"/>
      <c r="AE204" s="111"/>
      <c r="AF204" s="111"/>
      <c r="AG204" s="111"/>
      <c r="AH204" s="111"/>
      <c r="AI204" s="111"/>
      <c r="AJ204" s="111"/>
      <c r="AK204" s="111"/>
      <c r="AL204" s="111"/>
      <c r="AM204" s="111"/>
      <c r="AN204" s="111"/>
      <c r="AO204" s="111"/>
      <c r="AP204" s="111"/>
      <c r="AQ204" s="111"/>
      <c r="AR204" s="112"/>
    </row>
    <row r="205" spans="1:44" s="113" customFormat="1" ht="25.5">
      <c r="A205" s="109">
        <v>197</v>
      </c>
      <c r="B205" s="87" t="s">
        <v>224</v>
      </c>
      <c r="C205" s="86" t="s">
        <v>212</v>
      </c>
      <c r="D205" s="85">
        <v>26.5</v>
      </c>
      <c r="E205" s="47"/>
      <c r="F205" s="118">
        <f t="shared" si="35"/>
        <v>0</v>
      </c>
      <c r="G205" s="57" t="str">
        <f t="shared" si="31"/>
        <v>zadajte jednotkovú cenu</v>
      </c>
      <c r="H205" s="68">
        <f t="shared" si="32"/>
        <v>1</v>
      </c>
      <c r="I205" s="70"/>
      <c r="J205" s="70"/>
      <c r="K205" s="70"/>
      <c r="L205" s="7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111"/>
      <c r="X205" s="111"/>
      <c r="Y205" s="111"/>
      <c r="Z205" s="111"/>
      <c r="AA205" s="111"/>
      <c r="AB205" s="111"/>
      <c r="AC205" s="111"/>
      <c r="AD205" s="111"/>
      <c r="AE205" s="111"/>
      <c r="AF205" s="111"/>
      <c r="AG205" s="111"/>
      <c r="AH205" s="111"/>
      <c r="AI205" s="111"/>
      <c r="AJ205" s="111"/>
      <c r="AK205" s="111"/>
      <c r="AL205" s="111"/>
      <c r="AM205" s="111"/>
      <c r="AN205" s="111"/>
      <c r="AO205" s="111"/>
      <c r="AP205" s="111"/>
      <c r="AQ205" s="111"/>
      <c r="AR205" s="112"/>
    </row>
    <row r="206" spans="1:44" s="113" customFormat="1">
      <c r="A206" s="83">
        <v>198</v>
      </c>
      <c r="B206" s="87" t="s">
        <v>225</v>
      </c>
      <c r="C206" s="86" t="s">
        <v>209</v>
      </c>
      <c r="D206" s="85">
        <v>48.67</v>
      </c>
      <c r="E206" s="47"/>
      <c r="F206" s="118">
        <f t="shared" si="35"/>
        <v>0</v>
      </c>
      <c r="G206" s="57" t="str">
        <f t="shared" si="31"/>
        <v>zadajte jednotkovú cenu</v>
      </c>
      <c r="H206" s="68">
        <f t="shared" si="32"/>
        <v>1</v>
      </c>
      <c r="I206" s="70"/>
      <c r="J206" s="70"/>
      <c r="K206" s="70"/>
      <c r="L206" s="71"/>
      <c r="M206" s="111"/>
      <c r="N206" s="111"/>
      <c r="O206" s="111"/>
      <c r="P206" s="111"/>
      <c r="Q206" s="111"/>
      <c r="R206" s="111"/>
      <c r="S206" s="111"/>
      <c r="T206" s="111"/>
      <c r="U206" s="111"/>
      <c r="V206" s="111"/>
      <c r="W206" s="111"/>
      <c r="X206" s="111"/>
      <c r="Y206" s="111"/>
      <c r="Z206" s="111"/>
      <c r="AA206" s="111"/>
      <c r="AB206" s="111"/>
      <c r="AC206" s="111"/>
      <c r="AD206" s="111"/>
      <c r="AE206" s="111"/>
      <c r="AF206" s="111"/>
      <c r="AG206" s="111"/>
      <c r="AH206" s="111"/>
      <c r="AI206" s="111"/>
      <c r="AJ206" s="111"/>
      <c r="AK206" s="111"/>
      <c r="AL206" s="111"/>
      <c r="AM206" s="111"/>
      <c r="AN206" s="111"/>
      <c r="AO206" s="111"/>
      <c r="AP206" s="111"/>
      <c r="AQ206" s="111"/>
      <c r="AR206" s="112"/>
    </row>
    <row r="207" spans="1:44" s="113" customFormat="1">
      <c r="A207" s="109">
        <v>199</v>
      </c>
      <c r="B207" s="87" t="s">
        <v>266</v>
      </c>
      <c r="C207" s="86" t="s">
        <v>14</v>
      </c>
      <c r="D207" s="85">
        <v>1</v>
      </c>
      <c r="E207" s="47"/>
      <c r="F207" s="118">
        <f t="shared" si="35"/>
        <v>0</v>
      </c>
      <c r="G207" s="57" t="str">
        <f t="shared" si="31"/>
        <v>zadajte jednotkovú cenu</v>
      </c>
      <c r="H207" s="68">
        <f t="shared" si="32"/>
        <v>1</v>
      </c>
      <c r="I207" s="70"/>
      <c r="J207" s="70"/>
      <c r="K207" s="70"/>
      <c r="L207" s="71"/>
      <c r="M207" s="111"/>
      <c r="N207" s="111"/>
      <c r="O207" s="111"/>
      <c r="P207" s="111"/>
      <c r="Q207" s="111"/>
      <c r="R207" s="111"/>
      <c r="S207" s="111"/>
      <c r="T207" s="111"/>
      <c r="U207" s="111"/>
      <c r="V207" s="111"/>
      <c r="W207" s="111"/>
      <c r="X207" s="111"/>
      <c r="Y207" s="111"/>
      <c r="Z207" s="111"/>
      <c r="AA207" s="111"/>
      <c r="AB207" s="111"/>
      <c r="AC207" s="111"/>
      <c r="AD207" s="111"/>
      <c r="AE207" s="111"/>
      <c r="AF207" s="111"/>
      <c r="AG207" s="111"/>
      <c r="AH207" s="111"/>
      <c r="AI207" s="111"/>
      <c r="AJ207" s="111"/>
      <c r="AK207" s="111"/>
      <c r="AL207" s="111"/>
      <c r="AM207" s="111"/>
      <c r="AN207" s="111"/>
      <c r="AO207" s="111"/>
      <c r="AP207" s="111"/>
      <c r="AQ207" s="111"/>
      <c r="AR207" s="112"/>
    </row>
    <row r="208" spans="1:44" s="113" customFormat="1" ht="38.25">
      <c r="A208" s="83">
        <v>200</v>
      </c>
      <c r="B208" s="87" t="s">
        <v>268</v>
      </c>
      <c r="C208" s="86" t="s">
        <v>210</v>
      </c>
      <c r="D208" s="85">
        <v>31</v>
      </c>
      <c r="E208" s="47"/>
      <c r="F208" s="118">
        <f t="shared" si="35"/>
        <v>0</v>
      </c>
      <c r="G208" s="57" t="str">
        <f t="shared" si="31"/>
        <v>zadajte jednotkovú cenu</v>
      </c>
      <c r="H208" s="68">
        <f t="shared" si="32"/>
        <v>1</v>
      </c>
      <c r="I208" s="70"/>
      <c r="J208" s="70"/>
      <c r="K208" s="70"/>
      <c r="L208" s="7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111"/>
      <c r="X208" s="111"/>
      <c r="Y208" s="111"/>
      <c r="Z208" s="111"/>
      <c r="AA208" s="111"/>
      <c r="AB208" s="111"/>
      <c r="AC208" s="111"/>
      <c r="AD208" s="111"/>
      <c r="AE208" s="111"/>
      <c r="AF208" s="111"/>
      <c r="AG208" s="111"/>
      <c r="AH208" s="111"/>
      <c r="AI208" s="111"/>
      <c r="AJ208" s="111"/>
      <c r="AK208" s="111"/>
      <c r="AL208" s="111"/>
      <c r="AM208" s="111"/>
      <c r="AN208" s="111"/>
      <c r="AO208" s="111"/>
      <c r="AP208" s="111"/>
      <c r="AQ208" s="111"/>
      <c r="AR208" s="112"/>
    </row>
    <row r="209" spans="1:44" s="113" customFormat="1">
      <c r="A209" s="109">
        <v>201</v>
      </c>
      <c r="B209" s="87" t="s">
        <v>267</v>
      </c>
      <c r="C209" s="86" t="s">
        <v>210</v>
      </c>
      <c r="D209" s="85">
        <v>31</v>
      </c>
      <c r="E209" s="47"/>
      <c r="F209" s="118">
        <f t="shared" si="35"/>
        <v>0</v>
      </c>
      <c r="G209" s="57" t="str">
        <f t="shared" si="31"/>
        <v>zadajte jednotkovú cenu</v>
      </c>
      <c r="H209" s="68">
        <f t="shared" si="32"/>
        <v>1</v>
      </c>
      <c r="I209" s="70"/>
      <c r="J209" s="70"/>
      <c r="K209" s="70"/>
      <c r="L209" s="71"/>
      <c r="M209" s="111"/>
      <c r="N209" s="111"/>
      <c r="O209" s="111"/>
      <c r="P209" s="111"/>
      <c r="Q209" s="111"/>
      <c r="R209" s="111"/>
      <c r="S209" s="111"/>
      <c r="T209" s="111"/>
      <c r="U209" s="111"/>
      <c r="V209" s="111"/>
      <c r="W209" s="111"/>
      <c r="X209" s="111"/>
      <c r="Y209" s="111"/>
      <c r="Z209" s="111"/>
      <c r="AA209" s="111"/>
      <c r="AB209" s="111"/>
      <c r="AC209" s="111"/>
      <c r="AD209" s="111"/>
      <c r="AE209" s="111"/>
      <c r="AF209" s="111"/>
      <c r="AG209" s="111"/>
      <c r="AH209" s="111"/>
      <c r="AI209" s="111"/>
      <c r="AJ209" s="111"/>
      <c r="AK209" s="111"/>
      <c r="AL209" s="111"/>
      <c r="AM209" s="111"/>
      <c r="AN209" s="111"/>
      <c r="AO209" s="111"/>
      <c r="AP209" s="111"/>
      <c r="AQ209" s="111"/>
      <c r="AR209" s="112"/>
    </row>
    <row r="210" spans="1:44" s="113" customFormat="1" ht="25.5">
      <c r="A210" s="83">
        <v>202</v>
      </c>
      <c r="B210" s="87" t="s">
        <v>349</v>
      </c>
      <c r="C210" s="86" t="s">
        <v>210</v>
      </c>
      <c r="D210" s="85">
        <v>4940</v>
      </c>
      <c r="E210" s="47"/>
      <c r="F210" s="118">
        <f t="shared" si="35"/>
        <v>0</v>
      </c>
      <c r="G210" s="57" t="str">
        <f t="shared" si="31"/>
        <v>zadajte jednotkovú cenu</v>
      </c>
      <c r="H210" s="68">
        <f t="shared" si="32"/>
        <v>1</v>
      </c>
      <c r="I210" s="70"/>
      <c r="J210" s="70"/>
      <c r="K210" s="70"/>
      <c r="L210" s="71"/>
      <c r="M210" s="111"/>
      <c r="N210" s="111"/>
      <c r="O210" s="111"/>
      <c r="P210" s="111"/>
      <c r="Q210" s="111"/>
      <c r="R210" s="111"/>
      <c r="S210" s="111"/>
      <c r="T210" s="111"/>
      <c r="U210" s="111"/>
      <c r="V210" s="111"/>
      <c r="W210" s="111"/>
      <c r="X210" s="111"/>
      <c r="Y210" s="111"/>
      <c r="Z210" s="111"/>
      <c r="AA210" s="111"/>
      <c r="AB210" s="111"/>
      <c r="AC210" s="111"/>
      <c r="AD210" s="111"/>
      <c r="AE210" s="111"/>
      <c r="AF210" s="111"/>
      <c r="AG210" s="111"/>
      <c r="AH210" s="111"/>
      <c r="AI210" s="111"/>
      <c r="AJ210" s="111"/>
      <c r="AK210" s="111"/>
      <c r="AL210" s="111"/>
      <c r="AM210" s="111"/>
      <c r="AN210" s="111"/>
      <c r="AO210" s="111"/>
      <c r="AP210" s="111"/>
      <c r="AQ210" s="111"/>
      <c r="AR210" s="112"/>
    </row>
    <row r="211" spans="1:44" s="113" customFormat="1" ht="25.5">
      <c r="A211" s="109">
        <v>203</v>
      </c>
      <c r="B211" s="87" t="s">
        <v>350</v>
      </c>
      <c r="C211" s="86" t="s">
        <v>210</v>
      </c>
      <c r="D211" s="85">
        <v>4940</v>
      </c>
      <c r="E211" s="47"/>
      <c r="F211" s="118">
        <f t="shared" ref="F211" si="36">ROUND(D211*E211,2)</f>
        <v>0</v>
      </c>
      <c r="G211" s="57" t="str">
        <f t="shared" si="31"/>
        <v>zadajte jednotkovú cenu</v>
      </c>
      <c r="H211" s="68">
        <f t="shared" si="32"/>
        <v>1</v>
      </c>
      <c r="I211" s="70"/>
      <c r="J211" s="70"/>
      <c r="K211" s="70"/>
      <c r="L211" s="71"/>
      <c r="M211" s="111"/>
      <c r="N211" s="111"/>
      <c r="O211" s="111"/>
      <c r="P211" s="111"/>
      <c r="Q211" s="111"/>
      <c r="R211" s="111"/>
      <c r="S211" s="111"/>
      <c r="T211" s="111"/>
      <c r="U211" s="111"/>
      <c r="V211" s="111"/>
      <c r="W211" s="111"/>
      <c r="X211" s="111"/>
      <c r="Y211" s="111"/>
      <c r="Z211" s="111"/>
      <c r="AA211" s="111"/>
      <c r="AB211" s="111"/>
      <c r="AC211" s="111"/>
      <c r="AD211" s="111"/>
      <c r="AE211" s="111"/>
      <c r="AF211" s="111"/>
      <c r="AG211" s="111"/>
      <c r="AH211" s="111"/>
      <c r="AI211" s="111"/>
      <c r="AJ211" s="111"/>
      <c r="AK211" s="111"/>
      <c r="AL211" s="111"/>
      <c r="AM211" s="111"/>
      <c r="AN211" s="111"/>
      <c r="AO211" s="111"/>
      <c r="AP211" s="111"/>
      <c r="AQ211" s="111"/>
      <c r="AR211" s="112"/>
    </row>
    <row r="212" spans="1:44" s="113" customFormat="1" ht="25.5">
      <c r="A212" s="83">
        <v>204</v>
      </c>
      <c r="B212" s="84" t="s">
        <v>424</v>
      </c>
      <c r="C212" s="86" t="s">
        <v>219</v>
      </c>
      <c r="D212" s="85">
        <v>2912</v>
      </c>
      <c r="E212" s="47"/>
      <c r="F212" s="118">
        <f t="shared" ref="F212:F214" si="37">ROUND(D212*E212,2)</f>
        <v>0</v>
      </c>
      <c r="G212" s="57" t="str">
        <f t="shared" si="31"/>
        <v>zadajte jednotkovú cenu</v>
      </c>
      <c r="H212" s="68">
        <f t="shared" si="32"/>
        <v>1</v>
      </c>
      <c r="I212" s="70"/>
      <c r="J212" s="70"/>
      <c r="K212" s="70"/>
      <c r="L212" s="71"/>
      <c r="M212" s="111"/>
      <c r="N212" s="111"/>
      <c r="O212" s="111"/>
      <c r="P212" s="111"/>
      <c r="Q212" s="111"/>
      <c r="R212" s="111"/>
      <c r="S212" s="111"/>
      <c r="T212" s="111"/>
      <c r="U212" s="111"/>
      <c r="V212" s="111"/>
      <c r="W212" s="111"/>
      <c r="X212" s="111"/>
      <c r="Y212" s="111"/>
      <c r="Z212" s="111"/>
      <c r="AA212" s="111"/>
      <c r="AB212" s="111"/>
      <c r="AC212" s="111"/>
      <c r="AD212" s="111"/>
      <c r="AE212" s="111"/>
      <c r="AF212" s="111"/>
      <c r="AG212" s="111"/>
      <c r="AH212" s="111"/>
      <c r="AI212" s="111"/>
      <c r="AJ212" s="111"/>
      <c r="AK212" s="111"/>
      <c r="AL212" s="111"/>
      <c r="AM212" s="111"/>
      <c r="AN212" s="111"/>
      <c r="AO212" s="111"/>
      <c r="AP212" s="111"/>
      <c r="AQ212" s="111"/>
      <c r="AR212" s="112"/>
    </row>
    <row r="213" spans="1:44" s="113" customFormat="1" ht="38.25">
      <c r="A213" s="109">
        <v>205</v>
      </c>
      <c r="B213" s="84" t="s">
        <v>425</v>
      </c>
      <c r="C213" s="86" t="s">
        <v>219</v>
      </c>
      <c r="D213" s="85">
        <v>2912</v>
      </c>
      <c r="E213" s="47"/>
      <c r="F213" s="118">
        <f t="shared" si="37"/>
        <v>0</v>
      </c>
      <c r="G213" s="57" t="str">
        <f t="shared" si="31"/>
        <v>zadajte jednotkovú cenu</v>
      </c>
      <c r="H213" s="68">
        <f t="shared" si="32"/>
        <v>1</v>
      </c>
      <c r="I213" s="70"/>
      <c r="J213" s="70"/>
      <c r="K213" s="70"/>
      <c r="L213" s="71"/>
      <c r="M213" s="111"/>
      <c r="N213" s="111"/>
      <c r="O213" s="111"/>
      <c r="P213" s="111"/>
      <c r="Q213" s="111"/>
      <c r="R213" s="111"/>
      <c r="S213" s="111"/>
      <c r="T213" s="111"/>
      <c r="U213" s="111"/>
      <c r="V213" s="111"/>
      <c r="W213" s="111"/>
      <c r="X213" s="111"/>
      <c r="Y213" s="111"/>
      <c r="Z213" s="111"/>
      <c r="AA213" s="111"/>
      <c r="AB213" s="111"/>
      <c r="AC213" s="111"/>
      <c r="AD213" s="111"/>
      <c r="AE213" s="111"/>
      <c r="AF213" s="111"/>
      <c r="AG213" s="111"/>
      <c r="AH213" s="111"/>
      <c r="AI213" s="111"/>
      <c r="AJ213" s="111"/>
      <c r="AK213" s="111"/>
      <c r="AL213" s="111"/>
      <c r="AM213" s="111"/>
      <c r="AN213" s="111"/>
      <c r="AO213" s="111"/>
      <c r="AP213" s="111"/>
      <c r="AQ213" s="111"/>
      <c r="AR213" s="112"/>
    </row>
    <row r="214" spans="1:44" s="113" customFormat="1" ht="39" thickBot="1">
      <c r="A214" s="83">
        <v>206</v>
      </c>
      <c r="B214" s="87" t="s">
        <v>269</v>
      </c>
      <c r="C214" s="86" t="s">
        <v>208</v>
      </c>
      <c r="D214" s="85">
        <v>43</v>
      </c>
      <c r="E214" s="47"/>
      <c r="F214" s="118">
        <f t="shared" si="37"/>
        <v>0</v>
      </c>
      <c r="G214" s="57" t="str">
        <f t="shared" si="31"/>
        <v>zadajte jednotkovú cenu</v>
      </c>
      <c r="H214" s="68">
        <f t="shared" si="32"/>
        <v>1</v>
      </c>
      <c r="I214" s="70"/>
      <c r="J214" s="72"/>
      <c r="K214" s="73"/>
      <c r="L214" s="71"/>
      <c r="M214" s="111"/>
      <c r="N214" s="111"/>
      <c r="O214" s="111"/>
      <c r="P214" s="111"/>
      <c r="Q214" s="111"/>
      <c r="R214" s="111"/>
      <c r="S214" s="111"/>
      <c r="T214" s="111"/>
      <c r="U214" s="111"/>
      <c r="V214" s="111"/>
      <c r="W214" s="111"/>
      <c r="X214" s="111"/>
      <c r="Y214" s="111"/>
      <c r="Z214" s="111"/>
      <c r="AA214" s="111"/>
      <c r="AB214" s="111"/>
      <c r="AC214" s="111"/>
      <c r="AD214" s="111"/>
      <c r="AE214" s="111"/>
      <c r="AF214" s="111"/>
      <c r="AG214" s="111"/>
      <c r="AH214" s="111"/>
      <c r="AI214" s="111"/>
      <c r="AJ214" s="111"/>
      <c r="AK214" s="111"/>
      <c r="AL214" s="111"/>
      <c r="AM214" s="111"/>
      <c r="AN214" s="111"/>
      <c r="AO214" s="111"/>
      <c r="AP214" s="111"/>
      <c r="AQ214" s="111"/>
      <c r="AR214" s="112"/>
    </row>
    <row r="215" spans="1:44" s="113" customFormat="1" ht="17.25" thickBot="1">
      <c r="A215" s="115"/>
      <c r="B215" s="103" t="s">
        <v>270</v>
      </c>
      <c r="C215" s="116"/>
      <c r="D215" s="62"/>
      <c r="E215" s="46"/>
      <c r="F215" s="117"/>
      <c r="G215" s="57"/>
      <c r="H215" s="68"/>
      <c r="I215" s="70"/>
      <c r="J215" s="70"/>
      <c r="K215" s="70"/>
      <c r="L215" s="71"/>
      <c r="M215" s="111"/>
      <c r="N215" s="111"/>
      <c r="O215" s="111"/>
      <c r="P215" s="111"/>
      <c r="Q215" s="111"/>
      <c r="R215" s="111"/>
      <c r="S215" s="111"/>
      <c r="T215" s="111"/>
      <c r="U215" s="111"/>
      <c r="V215" s="111"/>
      <c r="W215" s="111"/>
      <c r="X215" s="111"/>
      <c r="Y215" s="111"/>
      <c r="Z215" s="111"/>
      <c r="AA215" s="111"/>
      <c r="AB215" s="111"/>
      <c r="AC215" s="111"/>
      <c r="AD215" s="111"/>
      <c r="AE215" s="111"/>
      <c r="AF215" s="111"/>
      <c r="AG215" s="111"/>
      <c r="AH215" s="111"/>
      <c r="AI215" s="111"/>
      <c r="AJ215" s="111"/>
      <c r="AK215" s="111"/>
      <c r="AL215" s="111"/>
      <c r="AM215" s="111"/>
      <c r="AN215" s="111"/>
      <c r="AO215" s="111"/>
      <c r="AP215" s="111"/>
      <c r="AQ215" s="111"/>
      <c r="AR215" s="112"/>
    </row>
    <row r="216" spans="1:44" s="113" customFormat="1" ht="25.5">
      <c r="A216" s="83">
        <v>207</v>
      </c>
      <c r="B216" s="84" t="s">
        <v>351</v>
      </c>
      <c r="C216" s="80" t="s">
        <v>115</v>
      </c>
      <c r="D216" s="82">
        <v>779</v>
      </c>
      <c r="E216" s="48"/>
      <c r="F216" s="118">
        <f t="shared" ref="F216:F218" si="38">ROUND(D216*E216,2)</f>
        <v>0</v>
      </c>
      <c r="G216" s="57" t="str">
        <f t="shared" si="31"/>
        <v>zadajte jednotkovú cenu</v>
      </c>
      <c r="H216" s="68">
        <f t="shared" si="32"/>
        <v>1</v>
      </c>
      <c r="I216" s="70"/>
      <c r="J216" s="70"/>
      <c r="K216" s="70"/>
      <c r="L216" s="71"/>
      <c r="M216" s="111"/>
      <c r="N216" s="111"/>
      <c r="O216" s="111"/>
      <c r="P216" s="111"/>
      <c r="Q216" s="111"/>
      <c r="R216" s="111"/>
      <c r="S216" s="111"/>
      <c r="T216" s="111"/>
      <c r="U216" s="111"/>
      <c r="V216" s="111"/>
      <c r="W216" s="111"/>
      <c r="X216" s="111"/>
      <c r="Y216" s="111"/>
      <c r="Z216" s="111"/>
      <c r="AA216" s="111"/>
      <c r="AB216" s="111"/>
      <c r="AC216" s="111"/>
      <c r="AD216" s="111"/>
      <c r="AE216" s="111"/>
      <c r="AF216" s="111"/>
      <c r="AG216" s="111"/>
      <c r="AH216" s="111"/>
      <c r="AI216" s="111"/>
      <c r="AJ216" s="111"/>
      <c r="AK216" s="111"/>
      <c r="AL216" s="111"/>
      <c r="AM216" s="111"/>
      <c r="AN216" s="111"/>
      <c r="AO216" s="111"/>
      <c r="AP216" s="111"/>
      <c r="AQ216" s="111"/>
      <c r="AR216" s="112"/>
    </row>
    <row r="217" spans="1:44" s="113" customFormat="1" ht="25.5">
      <c r="A217" s="83">
        <v>208</v>
      </c>
      <c r="B217" s="84" t="s">
        <v>336</v>
      </c>
      <c r="C217" s="80" t="s">
        <v>115</v>
      </c>
      <c r="D217" s="82">
        <v>779</v>
      </c>
      <c r="E217" s="48"/>
      <c r="F217" s="118">
        <f t="shared" si="38"/>
        <v>0</v>
      </c>
      <c r="G217" s="57" t="str">
        <f t="shared" si="31"/>
        <v>zadajte jednotkovú cenu</v>
      </c>
      <c r="H217" s="68">
        <f t="shared" si="32"/>
        <v>1</v>
      </c>
      <c r="I217" s="70"/>
      <c r="J217" s="70"/>
      <c r="K217" s="70"/>
      <c r="L217" s="71"/>
      <c r="M217" s="111"/>
      <c r="N217" s="111"/>
      <c r="O217" s="111"/>
      <c r="P217" s="111"/>
      <c r="Q217" s="111"/>
      <c r="R217" s="111"/>
      <c r="S217" s="111"/>
      <c r="T217" s="111"/>
      <c r="U217" s="111"/>
      <c r="V217" s="111"/>
      <c r="W217" s="111"/>
      <c r="X217" s="111"/>
      <c r="Y217" s="111"/>
      <c r="Z217" s="111"/>
      <c r="AA217" s="111"/>
      <c r="AB217" s="111"/>
      <c r="AC217" s="111"/>
      <c r="AD217" s="111"/>
      <c r="AE217" s="111"/>
      <c r="AF217" s="111"/>
      <c r="AG217" s="111"/>
      <c r="AH217" s="111"/>
      <c r="AI217" s="111"/>
      <c r="AJ217" s="111"/>
      <c r="AK217" s="111"/>
      <c r="AL217" s="111"/>
      <c r="AM217" s="111"/>
      <c r="AN217" s="111"/>
      <c r="AO217" s="111"/>
      <c r="AP217" s="111"/>
      <c r="AQ217" s="111"/>
      <c r="AR217" s="112"/>
    </row>
    <row r="218" spans="1:44" s="113" customFormat="1" ht="25.5">
      <c r="A218" s="83">
        <v>209</v>
      </c>
      <c r="B218" s="84" t="s">
        <v>352</v>
      </c>
      <c r="C218" s="80" t="s">
        <v>115</v>
      </c>
      <c r="D218" s="82">
        <v>779</v>
      </c>
      <c r="E218" s="48"/>
      <c r="F218" s="118">
        <f t="shared" si="38"/>
        <v>0</v>
      </c>
      <c r="G218" s="57" t="str">
        <f t="shared" si="31"/>
        <v>zadajte jednotkovú cenu</v>
      </c>
      <c r="H218" s="68">
        <f t="shared" si="32"/>
        <v>1</v>
      </c>
      <c r="I218" s="70"/>
      <c r="J218" s="70"/>
      <c r="K218" s="70"/>
      <c r="L218" s="71"/>
      <c r="M218" s="111"/>
      <c r="N218" s="111"/>
      <c r="O218" s="111"/>
      <c r="P218" s="111"/>
      <c r="Q218" s="111"/>
      <c r="R218" s="111"/>
      <c r="S218" s="111"/>
      <c r="T218" s="111"/>
      <c r="U218" s="111"/>
      <c r="V218" s="111"/>
      <c r="W218" s="111"/>
      <c r="X218" s="111"/>
      <c r="Y218" s="111"/>
      <c r="Z218" s="111"/>
      <c r="AA218" s="111"/>
      <c r="AB218" s="111"/>
      <c r="AC218" s="111"/>
      <c r="AD218" s="111"/>
      <c r="AE218" s="111"/>
      <c r="AF218" s="111"/>
      <c r="AG218" s="111"/>
      <c r="AH218" s="111"/>
      <c r="AI218" s="111"/>
      <c r="AJ218" s="111"/>
      <c r="AK218" s="111"/>
      <c r="AL218" s="111"/>
      <c r="AM218" s="111"/>
      <c r="AN218" s="111"/>
      <c r="AO218" s="111"/>
      <c r="AP218" s="111"/>
      <c r="AQ218" s="111"/>
      <c r="AR218" s="112"/>
    </row>
    <row r="219" spans="1:44" s="113" customFormat="1">
      <c r="A219" s="83">
        <v>210</v>
      </c>
      <c r="B219" s="87" t="s">
        <v>271</v>
      </c>
      <c r="C219" s="86" t="s">
        <v>212</v>
      </c>
      <c r="D219" s="85">
        <v>492.6</v>
      </c>
      <c r="E219" s="48"/>
      <c r="F219" s="118">
        <f t="shared" ref="F219" si="39">ROUND(D219*E219,2)</f>
        <v>0</v>
      </c>
      <c r="G219" s="57" t="str">
        <f t="shared" si="31"/>
        <v>zadajte jednotkovú cenu</v>
      </c>
      <c r="H219" s="68">
        <f t="shared" si="32"/>
        <v>1</v>
      </c>
      <c r="I219" s="70"/>
      <c r="J219" s="70"/>
      <c r="K219" s="70"/>
      <c r="L219" s="71"/>
      <c r="M219" s="111"/>
      <c r="N219" s="111"/>
      <c r="O219" s="111"/>
      <c r="P219" s="111"/>
      <c r="Q219" s="111"/>
      <c r="R219" s="111"/>
      <c r="S219" s="111"/>
      <c r="T219" s="111"/>
      <c r="U219" s="111"/>
      <c r="V219" s="111"/>
      <c r="W219" s="111"/>
      <c r="X219" s="111"/>
      <c r="Y219" s="111"/>
      <c r="Z219" s="111"/>
      <c r="AA219" s="111"/>
      <c r="AB219" s="111"/>
      <c r="AC219" s="111"/>
      <c r="AD219" s="111"/>
      <c r="AE219" s="111"/>
      <c r="AF219" s="111"/>
      <c r="AG219" s="111"/>
      <c r="AH219" s="111"/>
      <c r="AI219" s="111"/>
      <c r="AJ219" s="111"/>
      <c r="AK219" s="111"/>
      <c r="AL219" s="111"/>
      <c r="AM219" s="111"/>
      <c r="AN219" s="111"/>
      <c r="AO219" s="111"/>
      <c r="AP219" s="111"/>
      <c r="AQ219" s="111"/>
      <c r="AR219" s="112"/>
    </row>
    <row r="220" spans="1:44" s="113" customFormat="1" ht="25.5">
      <c r="A220" s="83">
        <v>211</v>
      </c>
      <c r="B220" s="87" t="s">
        <v>272</v>
      </c>
      <c r="C220" s="86" t="s">
        <v>212</v>
      </c>
      <c r="D220" s="85">
        <v>821</v>
      </c>
      <c r="E220" s="48"/>
      <c r="F220" s="118">
        <f t="shared" ref="F220:F245" si="40">ROUND(D220*E220,2)</f>
        <v>0</v>
      </c>
      <c r="G220" s="57" t="str">
        <f t="shared" si="31"/>
        <v>zadajte jednotkovú cenu</v>
      </c>
      <c r="H220" s="68">
        <f t="shared" si="32"/>
        <v>1</v>
      </c>
      <c r="I220" s="70"/>
      <c r="J220" s="70"/>
      <c r="K220" s="70"/>
      <c r="L220" s="71"/>
      <c r="M220" s="111"/>
      <c r="N220" s="111"/>
      <c r="O220" s="111"/>
      <c r="P220" s="111"/>
      <c r="Q220" s="111"/>
      <c r="R220" s="111"/>
      <c r="S220" s="111"/>
      <c r="T220" s="111"/>
      <c r="U220" s="111"/>
      <c r="V220" s="111"/>
      <c r="W220" s="111"/>
      <c r="X220" s="111"/>
      <c r="Y220" s="111"/>
      <c r="Z220" s="111"/>
      <c r="AA220" s="111"/>
      <c r="AB220" s="111"/>
      <c r="AC220" s="111"/>
      <c r="AD220" s="111"/>
      <c r="AE220" s="111"/>
      <c r="AF220" s="111"/>
      <c r="AG220" s="111"/>
      <c r="AH220" s="111"/>
      <c r="AI220" s="111"/>
      <c r="AJ220" s="111"/>
      <c r="AK220" s="111"/>
      <c r="AL220" s="111"/>
      <c r="AM220" s="111"/>
      <c r="AN220" s="111"/>
      <c r="AO220" s="111"/>
      <c r="AP220" s="111"/>
      <c r="AQ220" s="111"/>
      <c r="AR220" s="112"/>
    </row>
    <row r="221" spans="1:44" s="113" customFormat="1" ht="25.5">
      <c r="A221" s="83">
        <v>212</v>
      </c>
      <c r="B221" s="87" t="s">
        <v>273</v>
      </c>
      <c r="C221" s="86" t="s">
        <v>212</v>
      </c>
      <c r="D221" s="85">
        <v>818</v>
      </c>
      <c r="E221" s="48"/>
      <c r="F221" s="118">
        <f t="shared" si="40"/>
        <v>0</v>
      </c>
      <c r="G221" s="57" t="str">
        <f t="shared" si="31"/>
        <v>zadajte jednotkovú cenu</v>
      </c>
      <c r="H221" s="68">
        <f t="shared" si="32"/>
        <v>1</v>
      </c>
      <c r="I221" s="70"/>
      <c r="J221" s="70"/>
      <c r="K221" s="70"/>
      <c r="L221" s="71"/>
      <c r="M221" s="111"/>
      <c r="N221" s="111"/>
      <c r="O221" s="111"/>
      <c r="P221" s="111"/>
      <c r="Q221" s="111"/>
      <c r="R221" s="111"/>
      <c r="S221" s="111"/>
      <c r="T221" s="111"/>
      <c r="U221" s="111"/>
      <c r="V221" s="111"/>
      <c r="W221" s="111"/>
      <c r="X221" s="111"/>
      <c r="Y221" s="111"/>
      <c r="Z221" s="111"/>
      <c r="AA221" s="111"/>
      <c r="AB221" s="111"/>
      <c r="AC221" s="111"/>
      <c r="AD221" s="111"/>
      <c r="AE221" s="111"/>
      <c r="AF221" s="111"/>
      <c r="AG221" s="111"/>
      <c r="AH221" s="111"/>
      <c r="AI221" s="111"/>
      <c r="AJ221" s="111"/>
      <c r="AK221" s="111"/>
      <c r="AL221" s="111"/>
      <c r="AM221" s="111"/>
      <c r="AN221" s="111"/>
      <c r="AO221" s="111"/>
      <c r="AP221" s="111"/>
      <c r="AQ221" s="111"/>
      <c r="AR221" s="112"/>
    </row>
    <row r="222" spans="1:44" s="113" customFormat="1" ht="25.5">
      <c r="A222" s="83">
        <v>213</v>
      </c>
      <c r="B222" s="84" t="s">
        <v>353</v>
      </c>
      <c r="C222" s="86" t="s">
        <v>212</v>
      </c>
      <c r="D222" s="85">
        <v>38.9</v>
      </c>
      <c r="E222" s="48"/>
      <c r="F222" s="118">
        <f t="shared" ref="F222" si="41">ROUND(D222*E222,2)</f>
        <v>0</v>
      </c>
      <c r="G222" s="57" t="str">
        <f t="shared" si="31"/>
        <v>zadajte jednotkovú cenu</v>
      </c>
      <c r="H222" s="68">
        <f t="shared" si="32"/>
        <v>1</v>
      </c>
      <c r="I222" s="70"/>
      <c r="J222" s="70"/>
      <c r="K222" s="70"/>
      <c r="L222" s="71"/>
      <c r="M222" s="111"/>
      <c r="N222" s="111"/>
      <c r="O222" s="111"/>
      <c r="P222" s="111"/>
      <c r="Q222" s="111"/>
      <c r="R222" s="111"/>
      <c r="S222" s="111"/>
      <c r="T222" s="111"/>
      <c r="U222" s="111"/>
      <c r="V222" s="111"/>
      <c r="W222" s="111"/>
      <c r="X222" s="111"/>
      <c r="Y222" s="111"/>
      <c r="Z222" s="111"/>
      <c r="AA222" s="111"/>
      <c r="AB222" s="111"/>
      <c r="AC222" s="111"/>
      <c r="AD222" s="111"/>
      <c r="AE222" s="111"/>
      <c r="AF222" s="111"/>
      <c r="AG222" s="111"/>
      <c r="AH222" s="111"/>
      <c r="AI222" s="111"/>
      <c r="AJ222" s="111"/>
      <c r="AK222" s="111"/>
      <c r="AL222" s="111"/>
      <c r="AM222" s="111"/>
      <c r="AN222" s="111"/>
      <c r="AO222" s="111"/>
      <c r="AP222" s="111"/>
      <c r="AQ222" s="111"/>
      <c r="AR222" s="112"/>
    </row>
    <row r="223" spans="1:44" s="113" customFormat="1" ht="38.25">
      <c r="A223" s="83">
        <v>214</v>
      </c>
      <c r="B223" s="87" t="s">
        <v>308</v>
      </c>
      <c r="C223" s="86" t="s">
        <v>210</v>
      </c>
      <c r="D223" s="85">
        <v>216</v>
      </c>
      <c r="E223" s="48"/>
      <c r="F223" s="118">
        <f t="shared" si="40"/>
        <v>0</v>
      </c>
      <c r="G223" s="57" t="str">
        <f t="shared" si="31"/>
        <v>zadajte jednotkovú cenu</v>
      </c>
      <c r="H223" s="68">
        <f t="shared" si="32"/>
        <v>1</v>
      </c>
      <c r="I223" s="70"/>
      <c r="J223" s="70"/>
      <c r="K223" s="70"/>
      <c r="L223" s="71"/>
      <c r="M223" s="111"/>
      <c r="N223" s="111"/>
      <c r="O223" s="111"/>
      <c r="P223" s="111"/>
      <c r="Q223" s="111"/>
      <c r="R223" s="111"/>
      <c r="S223" s="111"/>
      <c r="T223" s="111"/>
      <c r="U223" s="111"/>
      <c r="V223" s="111"/>
      <c r="W223" s="111"/>
      <c r="X223" s="111"/>
      <c r="Y223" s="111"/>
      <c r="Z223" s="111"/>
      <c r="AA223" s="111"/>
      <c r="AB223" s="111"/>
      <c r="AC223" s="111"/>
      <c r="AD223" s="111"/>
      <c r="AE223" s="111"/>
      <c r="AF223" s="111"/>
      <c r="AG223" s="111"/>
      <c r="AH223" s="111"/>
      <c r="AI223" s="111"/>
      <c r="AJ223" s="111"/>
      <c r="AK223" s="111"/>
      <c r="AL223" s="111"/>
      <c r="AM223" s="111"/>
      <c r="AN223" s="111"/>
      <c r="AO223" s="111"/>
      <c r="AP223" s="111"/>
      <c r="AQ223" s="111"/>
      <c r="AR223" s="112"/>
    </row>
    <row r="224" spans="1:44" s="113" customFormat="1" ht="25.5">
      <c r="A224" s="83">
        <v>215</v>
      </c>
      <c r="B224" s="87" t="s">
        <v>274</v>
      </c>
      <c r="C224" s="86" t="s">
        <v>210</v>
      </c>
      <c r="D224" s="85">
        <v>216</v>
      </c>
      <c r="E224" s="48"/>
      <c r="F224" s="118">
        <f t="shared" si="40"/>
        <v>0</v>
      </c>
      <c r="G224" s="57" t="str">
        <f t="shared" si="31"/>
        <v>zadajte jednotkovú cenu</v>
      </c>
      <c r="H224" s="68">
        <f t="shared" si="32"/>
        <v>1</v>
      </c>
      <c r="I224" s="70"/>
      <c r="J224" s="70"/>
      <c r="K224" s="70"/>
      <c r="L224" s="71"/>
      <c r="M224" s="111"/>
      <c r="N224" s="111"/>
      <c r="O224" s="111"/>
      <c r="P224" s="111"/>
      <c r="Q224" s="111"/>
      <c r="R224" s="111"/>
      <c r="S224" s="111"/>
      <c r="T224" s="111"/>
      <c r="U224" s="111"/>
      <c r="V224" s="111"/>
      <c r="W224" s="111"/>
      <c r="X224" s="111"/>
      <c r="Y224" s="111"/>
      <c r="Z224" s="111"/>
      <c r="AA224" s="111"/>
      <c r="AB224" s="111"/>
      <c r="AC224" s="111"/>
      <c r="AD224" s="111"/>
      <c r="AE224" s="111"/>
      <c r="AF224" s="111"/>
      <c r="AG224" s="111"/>
      <c r="AH224" s="111"/>
      <c r="AI224" s="111"/>
      <c r="AJ224" s="111"/>
      <c r="AK224" s="111"/>
      <c r="AL224" s="111"/>
      <c r="AM224" s="111"/>
      <c r="AN224" s="111"/>
      <c r="AO224" s="111"/>
      <c r="AP224" s="111"/>
      <c r="AQ224" s="111"/>
      <c r="AR224" s="112"/>
    </row>
    <row r="225" spans="1:44" s="113" customFormat="1" ht="25.5">
      <c r="A225" s="83">
        <v>216</v>
      </c>
      <c r="B225" s="87" t="s">
        <v>397</v>
      </c>
      <c r="C225" s="86" t="s">
        <v>209</v>
      </c>
      <c r="D225" s="85">
        <v>8141.05</v>
      </c>
      <c r="E225" s="48"/>
      <c r="F225" s="118">
        <f t="shared" si="40"/>
        <v>0</v>
      </c>
      <c r="G225" s="57" t="str">
        <f t="shared" si="31"/>
        <v>zadajte jednotkovú cenu</v>
      </c>
      <c r="H225" s="68">
        <f t="shared" si="32"/>
        <v>1</v>
      </c>
      <c r="I225" s="70"/>
      <c r="J225" s="70"/>
      <c r="K225" s="70"/>
      <c r="L225" s="71"/>
      <c r="M225" s="111"/>
      <c r="N225" s="111"/>
      <c r="O225" s="111"/>
      <c r="P225" s="111"/>
      <c r="Q225" s="111"/>
      <c r="R225" s="111"/>
      <c r="S225" s="111"/>
      <c r="T225" s="111"/>
      <c r="U225" s="111"/>
      <c r="V225" s="111"/>
      <c r="W225" s="111"/>
      <c r="X225" s="111"/>
      <c r="Y225" s="111"/>
      <c r="Z225" s="111"/>
      <c r="AA225" s="111"/>
      <c r="AB225" s="111"/>
      <c r="AC225" s="111"/>
      <c r="AD225" s="111"/>
      <c r="AE225" s="111"/>
      <c r="AF225" s="111"/>
      <c r="AG225" s="111"/>
      <c r="AH225" s="111"/>
      <c r="AI225" s="111"/>
      <c r="AJ225" s="111"/>
      <c r="AK225" s="111"/>
      <c r="AL225" s="111"/>
      <c r="AM225" s="111"/>
      <c r="AN225" s="111"/>
      <c r="AO225" s="111"/>
      <c r="AP225" s="111"/>
      <c r="AQ225" s="111"/>
      <c r="AR225" s="112"/>
    </row>
    <row r="226" spans="1:44" s="113" customFormat="1" ht="25.5" customHeight="1">
      <c r="A226" s="83">
        <v>217</v>
      </c>
      <c r="B226" s="87" t="s">
        <v>214</v>
      </c>
      <c r="C226" s="86" t="s">
        <v>209</v>
      </c>
      <c r="D226" s="85">
        <v>8141.05</v>
      </c>
      <c r="E226" s="48"/>
      <c r="F226" s="118">
        <f t="shared" si="40"/>
        <v>0</v>
      </c>
      <c r="G226" s="57" t="str">
        <f t="shared" si="31"/>
        <v>zadajte jednotkovú cenu</v>
      </c>
      <c r="H226" s="68">
        <f t="shared" si="32"/>
        <v>1</v>
      </c>
      <c r="I226" s="70"/>
      <c r="J226" s="70"/>
      <c r="K226" s="70"/>
      <c r="L226" s="71"/>
      <c r="M226" s="111"/>
      <c r="N226" s="111"/>
      <c r="O226" s="111"/>
      <c r="P226" s="111"/>
      <c r="Q226" s="111"/>
      <c r="R226" s="111"/>
      <c r="S226" s="111"/>
      <c r="T226" s="111"/>
      <c r="U226" s="111"/>
      <c r="V226" s="111"/>
      <c r="W226" s="111"/>
      <c r="X226" s="111"/>
      <c r="Y226" s="111"/>
      <c r="Z226" s="111"/>
      <c r="AA226" s="111"/>
      <c r="AB226" s="111"/>
      <c r="AC226" s="111"/>
      <c r="AD226" s="111"/>
      <c r="AE226" s="111"/>
      <c r="AF226" s="111"/>
      <c r="AG226" s="111"/>
      <c r="AH226" s="111"/>
      <c r="AI226" s="111"/>
      <c r="AJ226" s="111"/>
      <c r="AK226" s="111"/>
      <c r="AL226" s="111"/>
      <c r="AM226" s="111"/>
      <c r="AN226" s="111"/>
      <c r="AO226" s="111"/>
      <c r="AP226" s="111"/>
      <c r="AQ226" s="111"/>
      <c r="AR226" s="112"/>
    </row>
    <row r="227" spans="1:44" s="113" customFormat="1" ht="25.5">
      <c r="A227" s="83">
        <v>218</v>
      </c>
      <c r="B227" s="87" t="s">
        <v>426</v>
      </c>
      <c r="C227" s="86" t="s">
        <v>212</v>
      </c>
      <c r="D227" s="85">
        <v>646.20000000000005</v>
      </c>
      <c r="E227" s="48"/>
      <c r="F227" s="118">
        <f t="shared" si="40"/>
        <v>0</v>
      </c>
      <c r="G227" s="57" t="str">
        <f t="shared" si="31"/>
        <v>zadajte jednotkovú cenu</v>
      </c>
      <c r="H227" s="68">
        <f t="shared" si="32"/>
        <v>1</v>
      </c>
      <c r="I227" s="70"/>
      <c r="J227" s="70"/>
      <c r="K227" s="70"/>
      <c r="L227" s="71"/>
      <c r="M227" s="111"/>
      <c r="N227" s="111"/>
      <c r="O227" s="111"/>
      <c r="P227" s="111"/>
      <c r="Q227" s="111"/>
      <c r="R227" s="111"/>
      <c r="S227" s="111"/>
      <c r="T227" s="111"/>
      <c r="U227" s="111"/>
      <c r="V227" s="111"/>
      <c r="W227" s="111"/>
      <c r="X227" s="111"/>
      <c r="Y227" s="111"/>
      <c r="Z227" s="111"/>
      <c r="AA227" s="111"/>
      <c r="AB227" s="111"/>
      <c r="AC227" s="111"/>
      <c r="AD227" s="111"/>
      <c r="AE227" s="111"/>
      <c r="AF227" s="111"/>
      <c r="AG227" s="111"/>
      <c r="AH227" s="111"/>
      <c r="AI227" s="111"/>
      <c r="AJ227" s="111"/>
      <c r="AK227" s="111"/>
      <c r="AL227" s="111"/>
      <c r="AM227" s="111"/>
      <c r="AN227" s="111"/>
      <c r="AO227" s="111"/>
      <c r="AP227" s="111"/>
      <c r="AQ227" s="111"/>
      <c r="AR227" s="112"/>
    </row>
    <row r="228" spans="1:44" s="113" customFormat="1" ht="25.5">
      <c r="A228" s="83">
        <v>219</v>
      </c>
      <c r="B228" s="87" t="s">
        <v>423</v>
      </c>
      <c r="C228" s="86" t="s">
        <v>212</v>
      </c>
      <c r="D228" s="85">
        <v>646.20000000000005</v>
      </c>
      <c r="E228" s="48"/>
      <c r="F228" s="118">
        <f t="shared" si="40"/>
        <v>0</v>
      </c>
      <c r="G228" s="57" t="str">
        <f t="shared" si="31"/>
        <v>zadajte jednotkovú cenu</v>
      </c>
      <c r="H228" s="68">
        <f t="shared" si="32"/>
        <v>1</v>
      </c>
      <c r="I228" s="70"/>
      <c r="J228" s="70"/>
      <c r="K228" s="70"/>
      <c r="L228" s="71"/>
      <c r="M228" s="111"/>
      <c r="N228" s="111"/>
      <c r="O228" s="111"/>
      <c r="P228" s="111"/>
      <c r="Q228" s="111"/>
      <c r="R228" s="111"/>
      <c r="S228" s="111"/>
      <c r="T228" s="111"/>
      <c r="U228" s="111"/>
      <c r="V228" s="111"/>
      <c r="W228" s="111"/>
      <c r="X228" s="111"/>
      <c r="Y228" s="111"/>
      <c r="Z228" s="111"/>
      <c r="AA228" s="111"/>
      <c r="AB228" s="111"/>
      <c r="AC228" s="111"/>
      <c r="AD228" s="111"/>
      <c r="AE228" s="111"/>
      <c r="AF228" s="111"/>
      <c r="AG228" s="111"/>
      <c r="AH228" s="111"/>
      <c r="AI228" s="111"/>
      <c r="AJ228" s="111"/>
      <c r="AK228" s="111"/>
      <c r="AL228" s="111"/>
      <c r="AM228" s="111"/>
      <c r="AN228" s="111"/>
      <c r="AO228" s="111"/>
      <c r="AP228" s="111"/>
      <c r="AQ228" s="111"/>
      <c r="AR228" s="112"/>
    </row>
    <row r="229" spans="1:44" s="113" customFormat="1" ht="25.5">
      <c r="A229" s="83">
        <v>220</v>
      </c>
      <c r="B229" s="87" t="s">
        <v>217</v>
      </c>
      <c r="C229" s="86" t="s">
        <v>212</v>
      </c>
      <c r="D229" s="85">
        <v>1339.9</v>
      </c>
      <c r="E229" s="48"/>
      <c r="F229" s="118">
        <f t="shared" si="40"/>
        <v>0</v>
      </c>
      <c r="G229" s="57" t="str">
        <f t="shared" si="31"/>
        <v>zadajte jednotkovú cenu</v>
      </c>
      <c r="H229" s="68">
        <f t="shared" si="32"/>
        <v>1</v>
      </c>
      <c r="I229" s="70"/>
      <c r="J229" s="70"/>
      <c r="K229" s="70"/>
      <c r="L229" s="71"/>
      <c r="M229" s="111"/>
      <c r="N229" s="111"/>
      <c r="O229" s="111"/>
      <c r="P229" s="111"/>
      <c r="Q229" s="111"/>
      <c r="R229" s="111"/>
      <c r="S229" s="111"/>
      <c r="T229" s="111"/>
      <c r="U229" s="111"/>
      <c r="V229" s="111"/>
      <c r="W229" s="111"/>
      <c r="X229" s="111"/>
      <c r="Y229" s="111"/>
      <c r="Z229" s="111"/>
      <c r="AA229" s="111"/>
      <c r="AB229" s="111"/>
      <c r="AC229" s="111"/>
      <c r="AD229" s="111"/>
      <c r="AE229" s="111"/>
      <c r="AF229" s="111"/>
      <c r="AG229" s="111"/>
      <c r="AH229" s="111"/>
      <c r="AI229" s="111"/>
      <c r="AJ229" s="111"/>
      <c r="AK229" s="111"/>
      <c r="AL229" s="111"/>
      <c r="AM229" s="111"/>
      <c r="AN229" s="111"/>
      <c r="AO229" s="111"/>
      <c r="AP229" s="111"/>
      <c r="AQ229" s="111"/>
      <c r="AR229" s="112"/>
    </row>
    <row r="230" spans="1:44" s="113" customFormat="1" ht="38.25">
      <c r="A230" s="83">
        <v>221</v>
      </c>
      <c r="B230" s="87" t="s">
        <v>275</v>
      </c>
      <c r="C230" s="86" t="s">
        <v>212</v>
      </c>
      <c r="D230" s="85">
        <v>469</v>
      </c>
      <c r="E230" s="48"/>
      <c r="F230" s="118">
        <f t="shared" si="40"/>
        <v>0</v>
      </c>
      <c r="G230" s="57" t="str">
        <f t="shared" si="31"/>
        <v>zadajte jednotkovú cenu</v>
      </c>
      <c r="H230" s="68">
        <f t="shared" si="32"/>
        <v>1</v>
      </c>
      <c r="I230" s="70"/>
      <c r="J230" s="70"/>
      <c r="K230" s="70"/>
      <c r="L230" s="71"/>
      <c r="M230" s="111"/>
      <c r="N230" s="111"/>
      <c r="O230" s="111"/>
      <c r="P230" s="111"/>
      <c r="Q230" s="111"/>
      <c r="R230" s="111"/>
      <c r="S230" s="111"/>
      <c r="T230" s="111"/>
      <c r="U230" s="111"/>
      <c r="V230" s="111"/>
      <c r="W230" s="111"/>
      <c r="X230" s="111"/>
      <c r="Y230" s="111"/>
      <c r="Z230" s="111"/>
      <c r="AA230" s="111"/>
      <c r="AB230" s="111"/>
      <c r="AC230" s="111"/>
      <c r="AD230" s="111"/>
      <c r="AE230" s="111"/>
      <c r="AF230" s="111"/>
      <c r="AG230" s="111"/>
      <c r="AH230" s="111"/>
      <c r="AI230" s="111"/>
      <c r="AJ230" s="111"/>
      <c r="AK230" s="111"/>
      <c r="AL230" s="111"/>
      <c r="AM230" s="111"/>
      <c r="AN230" s="111"/>
      <c r="AO230" s="111"/>
      <c r="AP230" s="111"/>
      <c r="AQ230" s="111"/>
      <c r="AR230" s="112"/>
    </row>
    <row r="231" spans="1:44" s="113" customFormat="1">
      <c r="A231" s="83">
        <v>222</v>
      </c>
      <c r="B231" s="84" t="s">
        <v>354</v>
      </c>
      <c r="C231" s="86" t="s">
        <v>212</v>
      </c>
      <c r="D231" s="85">
        <v>497.2</v>
      </c>
      <c r="E231" s="48"/>
      <c r="F231" s="118">
        <f t="shared" ref="F231" si="42">ROUND(D231*E231,2)</f>
        <v>0</v>
      </c>
      <c r="G231" s="57" t="str">
        <f t="shared" si="31"/>
        <v>zadajte jednotkovú cenu</v>
      </c>
      <c r="H231" s="68">
        <f t="shared" si="32"/>
        <v>1</v>
      </c>
      <c r="I231" s="70"/>
      <c r="J231" s="70"/>
      <c r="K231" s="70"/>
      <c r="L231" s="71"/>
      <c r="M231" s="111"/>
      <c r="N231" s="111"/>
      <c r="O231" s="111"/>
      <c r="P231" s="111"/>
      <c r="Q231" s="111"/>
      <c r="R231" s="111"/>
      <c r="S231" s="111"/>
      <c r="T231" s="111"/>
      <c r="U231" s="111"/>
      <c r="V231" s="111"/>
      <c r="W231" s="111"/>
      <c r="X231" s="111"/>
      <c r="Y231" s="111"/>
      <c r="Z231" s="111"/>
      <c r="AA231" s="111"/>
      <c r="AB231" s="111"/>
      <c r="AC231" s="111"/>
      <c r="AD231" s="111"/>
      <c r="AE231" s="111"/>
      <c r="AF231" s="111"/>
      <c r="AG231" s="111"/>
      <c r="AH231" s="111"/>
      <c r="AI231" s="111"/>
      <c r="AJ231" s="111"/>
      <c r="AK231" s="111"/>
      <c r="AL231" s="111"/>
      <c r="AM231" s="111"/>
      <c r="AN231" s="111"/>
      <c r="AO231" s="111"/>
      <c r="AP231" s="111"/>
      <c r="AQ231" s="111"/>
      <c r="AR231" s="112"/>
    </row>
    <row r="232" spans="1:44" s="113" customFormat="1">
      <c r="A232" s="83">
        <v>223</v>
      </c>
      <c r="B232" s="84" t="s">
        <v>355</v>
      </c>
      <c r="C232" s="86" t="s">
        <v>219</v>
      </c>
      <c r="D232" s="85">
        <v>1054</v>
      </c>
      <c r="E232" s="48"/>
      <c r="F232" s="118">
        <f t="shared" si="40"/>
        <v>0</v>
      </c>
      <c r="G232" s="57" t="str">
        <f t="shared" si="31"/>
        <v>zadajte jednotkovú cenu</v>
      </c>
      <c r="H232" s="68">
        <f t="shared" si="32"/>
        <v>1</v>
      </c>
      <c r="I232" s="70"/>
      <c r="J232" s="70"/>
      <c r="K232" s="70"/>
      <c r="L232" s="71"/>
      <c r="M232" s="111"/>
      <c r="N232" s="111"/>
      <c r="O232" s="111"/>
      <c r="P232" s="111"/>
      <c r="Q232" s="111"/>
      <c r="R232" s="111"/>
      <c r="S232" s="111"/>
      <c r="T232" s="111"/>
      <c r="U232" s="111"/>
      <c r="V232" s="111"/>
      <c r="W232" s="111"/>
      <c r="X232" s="111"/>
      <c r="Y232" s="111"/>
      <c r="Z232" s="111"/>
      <c r="AA232" s="111"/>
      <c r="AB232" s="111"/>
      <c r="AC232" s="111"/>
      <c r="AD232" s="111"/>
      <c r="AE232" s="111"/>
      <c r="AF232" s="111"/>
      <c r="AG232" s="111"/>
      <c r="AH232" s="111"/>
      <c r="AI232" s="111"/>
      <c r="AJ232" s="111"/>
      <c r="AK232" s="111"/>
      <c r="AL232" s="111"/>
      <c r="AM232" s="111"/>
      <c r="AN232" s="111"/>
      <c r="AO232" s="111"/>
      <c r="AP232" s="111"/>
      <c r="AQ232" s="111"/>
      <c r="AR232" s="112"/>
    </row>
    <row r="233" spans="1:44" s="113" customFormat="1">
      <c r="A233" s="83">
        <v>224</v>
      </c>
      <c r="B233" s="84" t="s">
        <v>355</v>
      </c>
      <c r="C233" s="86" t="s">
        <v>219</v>
      </c>
      <c r="D233" s="85">
        <v>350</v>
      </c>
      <c r="E233" s="48"/>
      <c r="F233" s="118">
        <f t="shared" ref="F233" si="43">ROUND(D233*E233,2)</f>
        <v>0</v>
      </c>
      <c r="G233" s="57" t="str">
        <f t="shared" si="31"/>
        <v>zadajte jednotkovú cenu</v>
      </c>
      <c r="H233" s="68">
        <f t="shared" si="32"/>
        <v>1</v>
      </c>
      <c r="I233" s="70"/>
      <c r="J233" s="70"/>
      <c r="K233" s="70"/>
      <c r="L233" s="71"/>
      <c r="M233" s="111"/>
      <c r="N233" s="111"/>
      <c r="O233" s="111"/>
      <c r="P233" s="111"/>
      <c r="Q233" s="111"/>
      <c r="R233" s="111"/>
      <c r="S233" s="111"/>
      <c r="T233" s="111"/>
      <c r="U233" s="111"/>
      <c r="V233" s="111"/>
      <c r="W233" s="111"/>
      <c r="X233" s="111"/>
      <c r="Y233" s="111"/>
      <c r="Z233" s="111"/>
      <c r="AA233" s="111"/>
      <c r="AB233" s="111"/>
      <c r="AC233" s="111"/>
      <c r="AD233" s="111"/>
      <c r="AE233" s="111"/>
      <c r="AF233" s="111"/>
      <c r="AG233" s="111"/>
      <c r="AH233" s="111"/>
      <c r="AI233" s="111"/>
      <c r="AJ233" s="111"/>
      <c r="AK233" s="111"/>
      <c r="AL233" s="111"/>
      <c r="AM233" s="111"/>
      <c r="AN233" s="111"/>
      <c r="AO233" s="111"/>
      <c r="AP233" s="111"/>
      <c r="AQ233" s="111"/>
      <c r="AR233" s="112"/>
    </row>
    <row r="234" spans="1:44" s="113" customFormat="1" ht="25.5">
      <c r="A234" s="83">
        <v>225</v>
      </c>
      <c r="B234" s="87" t="s">
        <v>222</v>
      </c>
      <c r="C234" s="86" t="s">
        <v>212</v>
      </c>
      <c r="D234" s="85">
        <v>177.2</v>
      </c>
      <c r="E234" s="48"/>
      <c r="F234" s="118">
        <f t="shared" si="40"/>
        <v>0</v>
      </c>
      <c r="G234" s="57" t="str">
        <f t="shared" si="31"/>
        <v>zadajte jednotkovú cenu</v>
      </c>
      <c r="H234" s="68">
        <f t="shared" si="32"/>
        <v>1</v>
      </c>
      <c r="I234" s="70"/>
      <c r="J234" s="70"/>
      <c r="K234" s="70"/>
      <c r="L234" s="71"/>
      <c r="M234" s="111"/>
      <c r="N234" s="111"/>
      <c r="O234" s="111"/>
      <c r="P234" s="111"/>
      <c r="Q234" s="111"/>
      <c r="R234" s="111"/>
      <c r="S234" s="111"/>
      <c r="T234" s="111"/>
      <c r="U234" s="111"/>
      <c r="V234" s="111"/>
      <c r="W234" s="111"/>
      <c r="X234" s="111"/>
      <c r="Y234" s="111"/>
      <c r="Z234" s="111"/>
      <c r="AA234" s="111"/>
      <c r="AB234" s="111"/>
      <c r="AC234" s="111"/>
      <c r="AD234" s="111"/>
      <c r="AE234" s="111"/>
      <c r="AF234" s="111"/>
      <c r="AG234" s="111"/>
      <c r="AH234" s="111"/>
      <c r="AI234" s="111"/>
      <c r="AJ234" s="111"/>
      <c r="AK234" s="111"/>
      <c r="AL234" s="111"/>
      <c r="AM234" s="111"/>
      <c r="AN234" s="111"/>
      <c r="AO234" s="111"/>
      <c r="AP234" s="111"/>
      <c r="AQ234" s="111"/>
      <c r="AR234" s="112"/>
    </row>
    <row r="235" spans="1:44" s="113" customFormat="1">
      <c r="A235" s="83">
        <v>226</v>
      </c>
      <c r="B235" s="79" t="s">
        <v>346</v>
      </c>
      <c r="C235" s="124" t="s">
        <v>209</v>
      </c>
      <c r="D235" s="123">
        <v>779</v>
      </c>
      <c r="E235" s="48"/>
      <c r="F235" s="118">
        <f t="shared" si="40"/>
        <v>0</v>
      </c>
      <c r="G235" s="57" t="str">
        <f t="shared" si="31"/>
        <v>zadajte jednotkovú cenu</v>
      </c>
      <c r="H235" s="68">
        <f t="shared" si="32"/>
        <v>1</v>
      </c>
      <c r="I235" s="70"/>
      <c r="J235" s="70"/>
      <c r="K235" s="70"/>
      <c r="L235" s="71"/>
      <c r="M235" s="111"/>
      <c r="N235" s="111"/>
      <c r="O235" s="111"/>
      <c r="P235" s="111"/>
      <c r="Q235" s="111"/>
      <c r="R235" s="111"/>
      <c r="S235" s="111"/>
      <c r="T235" s="111"/>
      <c r="U235" s="111"/>
      <c r="V235" s="111"/>
      <c r="W235" s="111"/>
      <c r="X235" s="111"/>
      <c r="Y235" s="111"/>
      <c r="Z235" s="111"/>
      <c r="AA235" s="111"/>
      <c r="AB235" s="111"/>
      <c r="AC235" s="111"/>
      <c r="AD235" s="111"/>
      <c r="AE235" s="111"/>
      <c r="AF235" s="111"/>
      <c r="AG235" s="111"/>
      <c r="AH235" s="111"/>
      <c r="AI235" s="111"/>
      <c r="AJ235" s="111"/>
      <c r="AK235" s="111"/>
      <c r="AL235" s="111"/>
      <c r="AM235" s="111"/>
      <c r="AN235" s="111"/>
      <c r="AO235" s="111"/>
      <c r="AP235" s="111"/>
      <c r="AQ235" s="111"/>
      <c r="AR235" s="112"/>
    </row>
    <row r="236" spans="1:44" s="113" customFormat="1" ht="25.5">
      <c r="A236" s="83">
        <v>227</v>
      </c>
      <c r="B236" s="79" t="s">
        <v>347</v>
      </c>
      <c r="C236" s="123" t="s">
        <v>115</v>
      </c>
      <c r="D236" s="123">
        <v>779</v>
      </c>
      <c r="E236" s="48"/>
      <c r="F236" s="118">
        <f t="shared" si="40"/>
        <v>0</v>
      </c>
      <c r="G236" s="57" t="str">
        <f t="shared" si="31"/>
        <v>zadajte jednotkovú cenu</v>
      </c>
      <c r="H236" s="68">
        <f t="shared" si="32"/>
        <v>1</v>
      </c>
      <c r="I236" s="70"/>
      <c r="J236" s="70"/>
      <c r="K236" s="70"/>
      <c r="L236" s="71"/>
      <c r="M236" s="111"/>
      <c r="N236" s="111"/>
      <c r="O236" s="111"/>
      <c r="P236" s="111"/>
      <c r="Q236" s="111"/>
      <c r="R236" s="111"/>
      <c r="S236" s="111"/>
      <c r="T236" s="111"/>
      <c r="U236" s="111"/>
      <c r="V236" s="111"/>
      <c r="W236" s="111"/>
      <c r="X236" s="111"/>
      <c r="Y236" s="111"/>
      <c r="Z236" s="111"/>
      <c r="AA236" s="111"/>
      <c r="AB236" s="111"/>
      <c r="AC236" s="111"/>
      <c r="AD236" s="111"/>
      <c r="AE236" s="111"/>
      <c r="AF236" s="111"/>
      <c r="AG236" s="111"/>
      <c r="AH236" s="111"/>
      <c r="AI236" s="111"/>
      <c r="AJ236" s="111"/>
      <c r="AK236" s="111"/>
      <c r="AL236" s="111"/>
      <c r="AM236" s="111"/>
      <c r="AN236" s="111"/>
      <c r="AO236" s="111"/>
      <c r="AP236" s="111"/>
      <c r="AQ236" s="111"/>
      <c r="AR236" s="112"/>
    </row>
    <row r="237" spans="1:44" s="113" customFormat="1" ht="25.5">
      <c r="A237" s="83">
        <v>228</v>
      </c>
      <c r="B237" s="79" t="s">
        <v>348</v>
      </c>
      <c r="C237" s="124" t="s">
        <v>219</v>
      </c>
      <c r="D237" s="123">
        <v>114</v>
      </c>
      <c r="E237" s="48"/>
      <c r="F237" s="118">
        <f t="shared" si="40"/>
        <v>0</v>
      </c>
      <c r="G237" s="57" t="str">
        <f t="shared" si="31"/>
        <v>zadajte jednotkovú cenu</v>
      </c>
      <c r="H237" s="68">
        <f t="shared" si="32"/>
        <v>1</v>
      </c>
      <c r="I237" s="70"/>
      <c r="J237" s="70"/>
      <c r="K237" s="70"/>
      <c r="L237" s="71"/>
      <c r="M237" s="111"/>
      <c r="N237" s="111"/>
      <c r="O237" s="111"/>
      <c r="P237" s="111"/>
      <c r="Q237" s="111"/>
      <c r="R237" s="111"/>
      <c r="S237" s="111"/>
      <c r="T237" s="111"/>
      <c r="U237" s="111"/>
      <c r="V237" s="111"/>
      <c r="W237" s="111"/>
      <c r="X237" s="111"/>
      <c r="Y237" s="111"/>
      <c r="Z237" s="111"/>
      <c r="AA237" s="111"/>
      <c r="AB237" s="111"/>
      <c r="AC237" s="111"/>
      <c r="AD237" s="111"/>
      <c r="AE237" s="111"/>
      <c r="AF237" s="111"/>
      <c r="AG237" s="111"/>
      <c r="AH237" s="111"/>
      <c r="AI237" s="111"/>
      <c r="AJ237" s="111"/>
      <c r="AK237" s="111"/>
      <c r="AL237" s="111"/>
      <c r="AM237" s="111"/>
      <c r="AN237" s="111"/>
      <c r="AO237" s="111"/>
      <c r="AP237" s="111"/>
      <c r="AQ237" s="111"/>
      <c r="AR237" s="112"/>
    </row>
    <row r="238" spans="1:44" s="113" customFormat="1">
      <c r="A238" s="83">
        <v>229</v>
      </c>
      <c r="B238" s="79" t="s">
        <v>356</v>
      </c>
      <c r="C238" s="123" t="s">
        <v>115</v>
      </c>
      <c r="D238" s="123">
        <v>779</v>
      </c>
      <c r="E238" s="48"/>
      <c r="F238" s="118">
        <f t="shared" si="40"/>
        <v>0</v>
      </c>
      <c r="G238" s="57" t="str">
        <f t="shared" si="31"/>
        <v>zadajte jednotkovú cenu</v>
      </c>
      <c r="H238" s="68">
        <f t="shared" si="32"/>
        <v>1</v>
      </c>
      <c r="I238" s="70"/>
      <c r="J238" s="70"/>
      <c r="K238" s="70"/>
      <c r="L238" s="71"/>
      <c r="M238" s="111"/>
      <c r="N238" s="111"/>
      <c r="O238" s="111"/>
      <c r="P238" s="111"/>
      <c r="Q238" s="111"/>
      <c r="R238" s="111"/>
      <c r="S238" s="111"/>
      <c r="T238" s="111"/>
      <c r="U238" s="111"/>
      <c r="V238" s="111"/>
      <c r="W238" s="111"/>
      <c r="X238" s="111"/>
      <c r="Y238" s="111"/>
      <c r="Z238" s="111"/>
      <c r="AA238" s="111"/>
      <c r="AB238" s="111"/>
      <c r="AC238" s="111"/>
      <c r="AD238" s="111"/>
      <c r="AE238" s="111"/>
      <c r="AF238" s="111"/>
      <c r="AG238" s="111"/>
      <c r="AH238" s="111"/>
      <c r="AI238" s="111"/>
      <c r="AJ238" s="111"/>
      <c r="AK238" s="111"/>
      <c r="AL238" s="111"/>
      <c r="AM238" s="111"/>
      <c r="AN238" s="111"/>
      <c r="AO238" s="111"/>
      <c r="AP238" s="111"/>
      <c r="AQ238" s="111"/>
      <c r="AR238" s="112"/>
    </row>
    <row r="239" spans="1:44" s="113" customFormat="1" ht="25.5">
      <c r="A239" s="83">
        <v>230</v>
      </c>
      <c r="B239" s="79" t="s">
        <v>357</v>
      </c>
      <c r="C239" s="123" t="s">
        <v>115</v>
      </c>
      <c r="D239" s="123">
        <v>779</v>
      </c>
      <c r="E239" s="48"/>
      <c r="F239" s="118">
        <f t="shared" si="40"/>
        <v>0</v>
      </c>
      <c r="G239" s="57" t="str">
        <f t="shared" si="31"/>
        <v>zadajte jednotkovú cenu</v>
      </c>
      <c r="H239" s="68">
        <f t="shared" si="32"/>
        <v>1</v>
      </c>
      <c r="I239" s="70"/>
      <c r="J239" s="70"/>
      <c r="K239" s="70"/>
      <c r="L239" s="71"/>
      <c r="M239" s="111"/>
      <c r="N239" s="111"/>
      <c r="O239" s="111"/>
      <c r="P239" s="111"/>
      <c r="Q239" s="111"/>
      <c r="R239" s="111"/>
      <c r="S239" s="111"/>
      <c r="T239" s="111"/>
      <c r="U239" s="111"/>
      <c r="V239" s="111"/>
      <c r="W239" s="111"/>
      <c r="X239" s="111"/>
      <c r="Y239" s="111"/>
      <c r="Z239" s="111"/>
      <c r="AA239" s="111"/>
      <c r="AB239" s="111"/>
      <c r="AC239" s="111"/>
      <c r="AD239" s="111"/>
      <c r="AE239" s="111"/>
      <c r="AF239" s="111"/>
      <c r="AG239" s="111"/>
      <c r="AH239" s="111"/>
      <c r="AI239" s="111"/>
      <c r="AJ239" s="111"/>
      <c r="AK239" s="111"/>
      <c r="AL239" s="111"/>
      <c r="AM239" s="111"/>
      <c r="AN239" s="111"/>
      <c r="AO239" s="111"/>
      <c r="AP239" s="111"/>
      <c r="AQ239" s="111"/>
      <c r="AR239" s="112"/>
    </row>
    <row r="240" spans="1:44" s="113" customFormat="1">
      <c r="A240" s="83">
        <v>231</v>
      </c>
      <c r="B240" s="79" t="s">
        <v>358</v>
      </c>
      <c r="C240" s="123" t="s">
        <v>115</v>
      </c>
      <c r="D240" s="123">
        <v>779</v>
      </c>
      <c r="E240" s="48"/>
      <c r="F240" s="118">
        <f t="shared" si="40"/>
        <v>0</v>
      </c>
      <c r="G240" s="57" t="str">
        <f t="shared" si="31"/>
        <v>zadajte jednotkovú cenu</v>
      </c>
      <c r="H240" s="68">
        <f t="shared" si="32"/>
        <v>1</v>
      </c>
      <c r="I240" s="70"/>
      <c r="J240" s="70"/>
      <c r="K240" s="70"/>
      <c r="L240" s="71"/>
      <c r="M240" s="111"/>
      <c r="N240" s="111"/>
      <c r="O240" s="111"/>
      <c r="P240" s="111"/>
      <c r="Q240" s="111"/>
      <c r="R240" s="111"/>
      <c r="S240" s="111"/>
      <c r="T240" s="111"/>
      <c r="U240" s="111"/>
      <c r="V240" s="111"/>
      <c r="W240" s="111"/>
      <c r="X240" s="111"/>
      <c r="Y240" s="111"/>
      <c r="Z240" s="111"/>
      <c r="AA240" s="111"/>
      <c r="AB240" s="111"/>
      <c r="AC240" s="111"/>
      <c r="AD240" s="111"/>
      <c r="AE240" s="111"/>
      <c r="AF240" s="111"/>
      <c r="AG240" s="111"/>
      <c r="AH240" s="111"/>
      <c r="AI240" s="111"/>
      <c r="AJ240" s="111"/>
      <c r="AK240" s="111"/>
      <c r="AL240" s="111"/>
      <c r="AM240" s="111"/>
      <c r="AN240" s="111"/>
      <c r="AO240" s="111"/>
      <c r="AP240" s="111"/>
      <c r="AQ240" s="111"/>
      <c r="AR240" s="112"/>
    </row>
    <row r="241" spans="1:44" s="113" customFormat="1" ht="25.5">
      <c r="A241" s="83">
        <v>232</v>
      </c>
      <c r="B241" s="87" t="s">
        <v>409</v>
      </c>
      <c r="C241" s="80" t="s">
        <v>208</v>
      </c>
      <c r="D241" s="82">
        <v>182</v>
      </c>
      <c r="E241" s="48"/>
      <c r="F241" s="118">
        <f t="shared" si="40"/>
        <v>0</v>
      </c>
      <c r="G241" s="57" t="str">
        <f t="shared" si="31"/>
        <v>zadajte jednotkovú cenu</v>
      </c>
      <c r="H241" s="68">
        <f t="shared" si="32"/>
        <v>1</v>
      </c>
      <c r="I241" s="70"/>
      <c r="J241" s="70"/>
      <c r="K241" s="70"/>
      <c r="L241" s="71"/>
      <c r="M241" s="111"/>
      <c r="N241" s="111"/>
      <c r="O241" s="111"/>
      <c r="P241" s="111"/>
      <c r="Q241" s="111"/>
      <c r="R241" s="111"/>
      <c r="S241" s="111"/>
      <c r="T241" s="111"/>
      <c r="U241" s="111"/>
      <c r="V241" s="111"/>
      <c r="W241" s="111"/>
      <c r="X241" s="111"/>
      <c r="Y241" s="111"/>
      <c r="Z241" s="111"/>
      <c r="AA241" s="111"/>
      <c r="AB241" s="111"/>
      <c r="AC241" s="111"/>
      <c r="AD241" s="111"/>
      <c r="AE241" s="111"/>
      <c r="AF241" s="111"/>
      <c r="AG241" s="111"/>
      <c r="AH241" s="111"/>
      <c r="AI241" s="111"/>
      <c r="AJ241" s="111"/>
      <c r="AK241" s="111"/>
      <c r="AL241" s="111"/>
      <c r="AM241" s="111"/>
      <c r="AN241" s="111"/>
      <c r="AO241" s="111"/>
      <c r="AP241" s="111"/>
      <c r="AQ241" s="111"/>
      <c r="AR241" s="112"/>
    </row>
    <row r="242" spans="1:44" s="113" customFormat="1" ht="25.5">
      <c r="A242" s="83">
        <v>233</v>
      </c>
      <c r="B242" s="87" t="s">
        <v>360</v>
      </c>
      <c r="C242" s="86" t="s">
        <v>210</v>
      </c>
      <c r="D242" s="85">
        <v>1584</v>
      </c>
      <c r="E242" s="48"/>
      <c r="F242" s="118">
        <f t="shared" si="40"/>
        <v>0</v>
      </c>
      <c r="G242" s="57" t="str">
        <f t="shared" si="31"/>
        <v>zadajte jednotkovú cenu</v>
      </c>
      <c r="H242" s="68">
        <f t="shared" si="32"/>
        <v>1</v>
      </c>
      <c r="I242" s="70"/>
      <c r="J242" s="70"/>
      <c r="K242" s="70"/>
      <c r="L242" s="71"/>
      <c r="M242" s="111"/>
      <c r="N242" s="111"/>
      <c r="O242" s="111"/>
      <c r="P242" s="111"/>
      <c r="Q242" s="111"/>
      <c r="R242" s="111"/>
      <c r="S242" s="111"/>
      <c r="T242" s="111"/>
      <c r="U242" s="111"/>
      <c r="V242" s="111"/>
      <c r="W242" s="111"/>
      <c r="X242" s="111"/>
      <c r="Y242" s="111"/>
      <c r="Z242" s="111"/>
      <c r="AA242" s="111"/>
      <c r="AB242" s="111"/>
      <c r="AC242" s="111"/>
      <c r="AD242" s="111"/>
      <c r="AE242" s="111"/>
      <c r="AF242" s="111"/>
      <c r="AG242" s="111"/>
      <c r="AH242" s="111"/>
      <c r="AI242" s="111"/>
      <c r="AJ242" s="111"/>
      <c r="AK242" s="111"/>
      <c r="AL242" s="111"/>
      <c r="AM242" s="111"/>
      <c r="AN242" s="111"/>
      <c r="AO242" s="111"/>
      <c r="AP242" s="111"/>
      <c r="AQ242" s="111"/>
      <c r="AR242" s="112"/>
    </row>
    <row r="243" spans="1:44" s="113" customFormat="1" ht="25.5">
      <c r="A243" s="83">
        <v>234</v>
      </c>
      <c r="B243" s="87" t="s">
        <v>359</v>
      </c>
      <c r="C243" s="86" t="s">
        <v>210</v>
      </c>
      <c r="D243" s="85">
        <v>1584</v>
      </c>
      <c r="E243" s="48"/>
      <c r="F243" s="118">
        <f t="shared" ref="F243" si="44">ROUND(D243*E243,2)</f>
        <v>0</v>
      </c>
      <c r="G243" s="57" t="str">
        <f t="shared" si="31"/>
        <v>zadajte jednotkovú cenu</v>
      </c>
      <c r="H243" s="68">
        <f t="shared" si="32"/>
        <v>1</v>
      </c>
      <c r="I243" s="70"/>
      <c r="J243" s="70"/>
      <c r="K243" s="70"/>
      <c r="L243" s="71"/>
      <c r="M243" s="111"/>
      <c r="N243" s="111"/>
      <c r="O243" s="111"/>
      <c r="P243" s="111"/>
      <c r="Q243" s="111"/>
      <c r="R243" s="111"/>
      <c r="S243" s="111"/>
      <c r="T243" s="111"/>
      <c r="U243" s="111"/>
      <c r="V243" s="111"/>
      <c r="W243" s="111"/>
      <c r="X243" s="111"/>
      <c r="Y243" s="111"/>
      <c r="Z243" s="111"/>
      <c r="AA243" s="111"/>
      <c r="AB243" s="111"/>
      <c r="AC243" s="111"/>
      <c r="AD243" s="111"/>
      <c r="AE243" s="111"/>
      <c r="AF243" s="111"/>
      <c r="AG243" s="111"/>
      <c r="AH243" s="111"/>
      <c r="AI243" s="111"/>
      <c r="AJ243" s="111"/>
      <c r="AK243" s="111"/>
      <c r="AL243" s="111"/>
      <c r="AM243" s="111"/>
      <c r="AN243" s="111"/>
      <c r="AO243" s="111"/>
      <c r="AP243" s="111"/>
      <c r="AQ243" s="111"/>
      <c r="AR243" s="112"/>
    </row>
    <row r="244" spans="1:44" s="113" customFormat="1" ht="25.5">
      <c r="A244" s="83">
        <v>235</v>
      </c>
      <c r="B244" s="87" t="s">
        <v>276</v>
      </c>
      <c r="C244" s="86" t="s">
        <v>208</v>
      </c>
      <c r="D244" s="85">
        <v>436</v>
      </c>
      <c r="E244" s="48"/>
      <c r="F244" s="118">
        <f t="shared" si="40"/>
        <v>0</v>
      </c>
      <c r="G244" s="57" t="str">
        <f t="shared" si="31"/>
        <v>zadajte jednotkovú cenu</v>
      </c>
      <c r="H244" s="68">
        <f t="shared" si="32"/>
        <v>1</v>
      </c>
      <c r="I244" s="70"/>
      <c r="J244" s="70"/>
      <c r="K244" s="70"/>
      <c r="L244" s="71"/>
      <c r="M244" s="111"/>
      <c r="N244" s="111"/>
      <c r="O244" s="111"/>
      <c r="P244" s="111"/>
      <c r="Q244" s="111"/>
      <c r="R244" s="111"/>
      <c r="S244" s="111"/>
      <c r="T244" s="111"/>
      <c r="U244" s="111"/>
      <c r="V244" s="111"/>
      <c r="W244" s="111"/>
      <c r="X244" s="111"/>
      <c r="Y244" s="111"/>
      <c r="Z244" s="111"/>
      <c r="AA244" s="111"/>
      <c r="AB244" s="111"/>
      <c r="AC244" s="111"/>
      <c r="AD244" s="111"/>
      <c r="AE244" s="111"/>
      <c r="AF244" s="111"/>
      <c r="AG244" s="111"/>
      <c r="AH244" s="111"/>
      <c r="AI244" s="111"/>
      <c r="AJ244" s="111"/>
      <c r="AK244" s="111"/>
      <c r="AL244" s="111"/>
      <c r="AM244" s="111"/>
      <c r="AN244" s="111"/>
      <c r="AO244" s="111"/>
      <c r="AP244" s="111"/>
      <c r="AQ244" s="111"/>
      <c r="AR244" s="112"/>
    </row>
    <row r="245" spans="1:44" s="113" customFormat="1">
      <c r="A245" s="83">
        <v>236</v>
      </c>
      <c r="B245" s="87" t="s">
        <v>277</v>
      </c>
      <c r="C245" s="86" t="s">
        <v>208</v>
      </c>
      <c r="D245" s="85">
        <v>218</v>
      </c>
      <c r="E245" s="48"/>
      <c r="F245" s="118">
        <f t="shared" si="40"/>
        <v>0</v>
      </c>
      <c r="G245" s="57" t="str">
        <f t="shared" si="31"/>
        <v>zadajte jednotkovú cenu</v>
      </c>
      <c r="H245" s="68">
        <f t="shared" si="32"/>
        <v>1</v>
      </c>
      <c r="I245" s="70"/>
      <c r="J245" s="70"/>
      <c r="K245" s="70"/>
      <c r="L245" s="71"/>
      <c r="M245" s="111"/>
      <c r="N245" s="111"/>
      <c r="O245" s="111"/>
      <c r="P245" s="111"/>
      <c r="Q245" s="111"/>
      <c r="R245" s="111"/>
      <c r="S245" s="111"/>
      <c r="T245" s="111"/>
      <c r="U245" s="111"/>
      <c r="V245" s="111"/>
      <c r="W245" s="111"/>
      <c r="X245" s="111"/>
      <c r="Y245" s="111"/>
      <c r="Z245" s="111"/>
      <c r="AA245" s="111"/>
      <c r="AB245" s="111"/>
      <c r="AC245" s="111"/>
      <c r="AD245" s="111"/>
      <c r="AE245" s="111"/>
      <c r="AF245" s="111"/>
      <c r="AG245" s="111"/>
      <c r="AH245" s="111"/>
      <c r="AI245" s="111"/>
      <c r="AJ245" s="111"/>
      <c r="AK245" s="111"/>
      <c r="AL245" s="111"/>
      <c r="AM245" s="111"/>
      <c r="AN245" s="111"/>
      <c r="AO245" s="111"/>
      <c r="AP245" s="111"/>
      <c r="AQ245" s="111"/>
      <c r="AR245" s="112"/>
    </row>
    <row r="246" spans="1:44" s="113" customFormat="1">
      <c r="A246" s="83">
        <v>237</v>
      </c>
      <c r="B246" s="87" t="s">
        <v>278</v>
      </c>
      <c r="C246" s="86" t="s">
        <v>208</v>
      </c>
      <c r="D246" s="85">
        <v>218</v>
      </c>
      <c r="E246" s="48"/>
      <c r="F246" s="118">
        <f t="shared" ref="F246:F247" si="45">ROUND(D246*E246,2)</f>
        <v>0</v>
      </c>
      <c r="G246" s="57" t="str">
        <f t="shared" si="31"/>
        <v>zadajte jednotkovú cenu</v>
      </c>
      <c r="H246" s="68">
        <f t="shared" si="32"/>
        <v>1</v>
      </c>
      <c r="I246" s="70"/>
      <c r="J246" s="70"/>
      <c r="K246" s="70"/>
      <c r="L246" s="71"/>
      <c r="M246" s="111"/>
      <c r="N246" s="111"/>
      <c r="O246" s="111"/>
      <c r="P246" s="111"/>
      <c r="Q246" s="111"/>
      <c r="R246" s="111"/>
      <c r="S246" s="111"/>
      <c r="T246" s="111"/>
      <c r="U246" s="111"/>
      <c r="V246" s="111"/>
      <c r="W246" s="111"/>
      <c r="X246" s="111"/>
      <c r="Y246" s="111"/>
      <c r="Z246" s="111"/>
      <c r="AA246" s="111"/>
      <c r="AB246" s="111"/>
      <c r="AC246" s="111"/>
      <c r="AD246" s="111"/>
      <c r="AE246" s="111"/>
      <c r="AF246" s="111"/>
      <c r="AG246" s="111"/>
      <c r="AH246" s="111"/>
      <c r="AI246" s="111"/>
      <c r="AJ246" s="111"/>
      <c r="AK246" s="111"/>
      <c r="AL246" s="111"/>
      <c r="AM246" s="111"/>
      <c r="AN246" s="111"/>
      <c r="AO246" s="111"/>
      <c r="AP246" s="111"/>
      <c r="AQ246" s="111"/>
      <c r="AR246" s="112"/>
    </row>
    <row r="247" spans="1:44" s="113" customFormat="1">
      <c r="A247" s="83">
        <v>238</v>
      </c>
      <c r="B247" s="87" t="s">
        <v>279</v>
      </c>
      <c r="C247" s="86" t="s">
        <v>208</v>
      </c>
      <c r="D247" s="85">
        <v>218</v>
      </c>
      <c r="E247" s="48"/>
      <c r="F247" s="118">
        <f t="shared" si="45"/>
        <v>0</v>
      </c>
      <c r="G247" s="57" t="str">
        <f t="shared" si="31"/>
        <v>zadajte jednotkovú cenu</v>
      </c>
      <c r="H247" s="68">
        <f t="shared" si="32"/>
        <v>1</v>
      </c>
      <c r="I247" s="70"/>
      <c r="J247" s="70"/>
      <c r="K247" s="70"/>
      <c r="L247" s="71"/>
      <c r="M247" s="111"/>
      <c r="N247" s="111"/>
      <c r="O247" s="111"/>
      <c r="P247" s="111"/>
      <c r="Q247" s="111"/>
      <c r="R247" s="111"/>
      <c r="S247" s="111"/>
      <c r="T247" s="111"/>
      <c r="U247" s="111"/>
      <c r="V247" s="111"/>
      <c r="W247" s="111"/>
      <c r="X247" s="111"/>
      <c r="Y247" s="111"/>
      <c r="Z247" s="111"/>
      <c r="AA247" s="111"/>
      <c r="AB247" s="111"/>
      <c r="AC247" s="111"/>
      <c r="AD247" s="111"/>
      <c r="AE247" s="111"/>
      <c r="AF247" s="111"/>
      <c r="AG247" s="111"/>
      <c r="AH247" s="111"/>
      <c r="AI247" s="111"/>
      <c r="AJ247" s="111"/>
      <c r="AK247" s="111"/>
      <c r="AL247" s="111"/>
      <c r="AM247" s="111"/>
      <c r="AN247" s="111"/>
      <c r="AO247" s="111"/>
      <c r="AP247" s="111"/>
      <c r="AQ247" s="111"/>
      <c r="AR247" s="112"/>
    </row>
    <row r="248" spans="1:44" s="113" customFormat="1">
      <c r="A248" s="83">
        <v>239</v>
      </c>
      <c r="B248" s="87" t="s">
        <v>227</v>
      </c>
      <c r="C248" s="86" t="s">
        <v>208</v>
      </c>
      <c r="D248" s="85">
        <v>218</v>
      </c>
      <c r="E248" s="48"/>
      <c r="F248" s="118">
        <f>ROUND(D248*E248,2)</f>
        <v>0</v>
      </c>
      <c r="G248" s="57" t="str">
        <f t="shared" si="31"/>
        <v>zadajte jednotkovú cenu</v>
      </c>
      <c r="H248" s="68">
        <f t="shared" si="32"/>
        <v>1</v>
      </c>
      <c r="I248" s="70"/>
      <c r="J248" s="70"/>
      <c r="K248" s="70"/>
      <c r="L248" s="71"/>
      <c r="M248" s="111"/>
      <c r="N248" s="111"/>
      <c r="O248" s="111"/>
      <c r="P248" s="111"/>
      <c r="Q248" s="111"/>
      <c r="R248" s="111"/>
      <c r="S248" s="111"/>
      <c r="T248" s="111"/>
      <c r="U248" s="111"/>
      <c r="V248" s="111"/>
      <c r="W248" s="111"/>
      <c r="X248" s="111"/>
      <c r="Y248" s="111"/>
      <c r="Z248" s="111"/>
      <c r="AA248" s="111"/>
      <c r="AB248" s="111"/>
      <c r="AC248" s="111"/>
      <c r="AD248" s="111"/>
      <c r="AE248" s="111"/>
      <c r="AF248" s="111"/>
      <c r="AG248" s="111"/>
      <c r="AH248" s="111"/>
      <c r="AI248" s="111"/>
      <c r="AJ248" s="111"/>
      <c r="AK248" s="111"/>
      <c r="AL248" s="111"/>
      <c r="AM248" s="111"/>
      <c r="AN248" s="111"/>
      <c r="AO248" s="111"/>
      <c r="AP248" s="111"/>
      <c r="AQ248" s="111"/>
      <c r="AR248" s="112"/>
    </row>
    <row r="249" spans="1:44" s="113" customFormat="1">
      <c r="A249" s="83">
        <v>240</v>
      </c>
      <c r="B249" s="87" t="s">
        <v>280</v>
      </c>
      <c r="C249" s="86" t="s">
        <v>210</v>
      </c>
      <c r="D249" s="85">
        <v>1584</v>
      </c>
      <c r="E249" s="48"/>
      <c r="F249" s="118">
        <f t="shared" ref="F249:F255" si="46">ROUND(D249*E249,2)</f>
        <v>0</v>
      </c>
      <c r="G249" s="57" t="str">
        <f t="shared" si="31"/>
        <v>zadajte jednotkovú cenu</v>
      </c>
      <c r="H249" s="68">
        <f t="shared" si="32"/>
        <v>1</v>
      </c>
      <c r="I249" s="70"/>
      <c r="J249" s="70"/>
      <c r="K249" s="70"/>
      <c r="L249" s="71"/>
      <c r="M249" s="111"/>
      <c r="N249" s="111"/>
      <c r="O249" s="111"/>
      <c r="P249" s="111"/>
      <c r="Q249" s="111"/>
      <c r="R249" s="111"/>
      <c r="S249" s="111"/>
      <c r="T249" s="111"/>
      <c r="U249" s="111"/>
      <c r="V249" s="111"/>
      <c r="W249" s="111"/>
      <c r="X249" s="111"/>
      <c r="Y249" s="111"/>
      <c r="Z249" s="111"/>
      <c r="AA249" s="111"/>
      <c r="AB249" s="111"/>
      <c r="AC249" s="111"/>
      <c r="AD249" s="111"/>
      <c r="AE249" s="111"/>
      <c r="AF249" s="111"/>
      <c r="AG249" s="111"/>
      <c r="AH249" s="111"/>
      <c r="AI249" s="111"/>
      <c r="AJ249" s="111"/>
      <c r="AK249" s="111"/>
      <c r="AL249" s="111"/>
      <c r="AM249" s="111"/>
      <c r="AN249" s="111"/>
      <c r="AO249" s="111"/>
      <c r="AP249" s="111"/>
      <c r="AQ249" s="111"/>
      <c r="AR249" s="112"/>
    </row>
    <row r="250" spans="1:44" s="113" customFormat="1" ht="51" customHeight="1">
      <c r="A250" s="83">
        <v>241</v>
      </c>
      <c r="B250" s="87" t="s">
        <v>282</v>
      </c>
      <c r="C250" s="86" t="s">
        <v>208</v>
      </c>
      <c r="D250" s="85">
        <v>218</v>
      </c>
      <c r="E250" s="48"/>
      <c r="F250" s="118">
        <f t="shared" si="46"/>
        <v>0</v>
      </c>
      <c r="G250" s="57" t="str">
        <f t="shared" si="31"/>
        <v>zadajte jednotkovú cenu</v>
      </c>
      <c r="H250" s="68">
        <f t="shared" si="32"/>
        <v>1</v>
      </c>
      <c r="I250" s="70"/>
      <c r="J250" s="70"/>
      <c r="K250" s="70"/>
      <c r="L250" s="71"/>
      <c r="M250" s="111"/>
      <c r="N250" s="111"/>
      <c r="O250" s="111"/>
      <c r="P250" s="111"/>
      <c r="Q250" s="111"/>
      <c r="R250" s="111"/>
      <c r="S250" s="111"/>
      <c r="T250" s="111"/>
      <c r="U250" s="111"/>
      <c r="V250" s="111"/>
      <c r="W250" s="111"/>
      <c r="X250" s="111"/>
      <c r="Y250" s="111"/>
      <c r="Z250" s="111"/>
      <c r="AA250" s="111"/>
      <c r="AB250" s="111"/>
      <c r="AC250" s="111"/>
      <c r="AD250" s="111"/>
      <c r="AE250" s="111"/>
      <c r="AF250" s="111"/>
      <c r="AG250" s="111"/>
      <c r="AH250" s="111"/>
      <c r="AI250" s="111"/>
      <c r="AJ250" s="111"/>
      <c r="AK250" s="111"/>
      <c r="AL250" s="111"/>
      <c r="AM250" s="111"/>
      <c r="AN250" s="111"/>
      <c r="AO250" s="111"/>
      <c r="AP250" s="111"/>
      <c r="AQ250" s="111"/>
      <c r="AR250" s="112"/>
    </row>
    <row r="251" spans="1:44" s="113" customFormat="1" ht="38.25">
      <c r="A251" s="83">
        <v>242</v>
      </c>
      <c r="B251" s="87" t="s">
        <v>281</v>
      </c>
      <c r="C251" s="86" t="s">
        <v>208</v>
      </c>
      <c r="D251" s="85">
        <v>218</v>
      </c>
      <c r="E251" s="48"/>
      <c r="F251" s="118">
        <f t="shared" si="46"/>
        <v>0</v>
      </c>
      <c r="G251" s="57" t="str">
        <f t="shared" si="31"/>
        <v>zadajte jednotkovú cenu</v>
      </c>
      <c r="H251" s="68">
        <f t="shared" si="32"/>
        <v>1</v>
      </c>
      <c r="I251" s="70"/>
      <c r="J251" s="70"/>
      <c r="K251" s="70"/>
      <c r="L251" s="71"/>
      <c r="M251" s="111"/>
      <c r="N251" s="111"/>
      <c r="O251" s="111"/>
      <c r="P251" s="111"/>
      <c r="Q251" s="111"/>
      <c r="R251" s="111"/>
      <c r="S251" s="111"/>
      <c r="T251" s="111"/>
      <c r="U251" s="111"/>
      <c r="V251" s="111"/>
      <c r="W251" s="111"/>
      <c r="X251" s="111"/>
      <c r="Y251" s="111"/>
      <c r="Z251" s="111"/>
      <c r="AA251" s="111"/>
      <c r="AB251" s="111"/>
      <c r="AC251" s="111"/>
      <c r="AD251" s="111"/>
      <c r="AE251" s="111"/>
      <c r="AF251" s="111"/>
      <c r="AG251" s="111"/>
      <c r="AH251" s="111"/>
      <c r="AI251" s="111"/>
      <c r="AJ251" s="111"/>
      <c r="AK251" s="111"/>
      <c r="AL251" s="111"/>
      <c r="AM251" s="111"/>
      <c r="AN251" s="111"/>
      <c r="AO251" s="111"/>
      <c r="AP251" s="111"/>
      <c r="AQ251" s="111"/>
      <c r="AR251" s="112"/>
    </row>
    <row r="252" spans="1:44" s="113" customFormat="1">
      <c r="A252" s="83">
        <v>243</v>
      </c>
      <c r="B252" s="87" t="s">
        <v>228</v>
      </c>
      <c r="C252" s="86" t="s">
        <v>208</v>
      </c>
      <c r="D252" s="85">
        <v>218</v>
      </c>
      <c r="E252" s="48"/>
      <c r="F252" s="118">
        <f t="shared" si="46"/>
        <v>0</v>
      </c>
      <c r="G252" s="57" t="str">
        <f t="shared" si="31"/>
        <v>zadajte jednotkovú cenu</v>
      </c>
      <c r="H252" s="68">
        <f t="shared" si="32"/>
        <v>1</v>
      </c>
      <c r="I252" s="70"/>
      <c r="J252" s="70"/>
      <c r="K252" s="70" t="e">
        <f>J255-G255</f>
        <v>#VALUE!</v>
      </c>
      <c r="L252" s="71"/>
      <c r="M252" s="111"/>
      <c r="N252" s="111"/>
      <c r="O252" s="111"/>
      <c r="P252" s="111"/>
      <c r="Q252" s="111"/>
      <c r="R252" s="111"/>
      <c r="S252" s="111"/>
      <c r="T252" s="111"/>
      <c r="U252" s="111"/>
      <c r="V252" s="111"/>
      <c r="W252" s="111"/>
      <c r="X252" s="111"/>
      <c r="Y252" s="111"/>
      <c r="Z252" s="111"/>
      <c r="AA252" s="111"/>
      <c r="AB252" s="111"/>
      <c r="AC252" s="111"/>
      <c r="AD252" s="111"/>
      <c r="AE252" s="111"/>
      <c r="AF252" s="111"/>
      <c r="AG252" s="111"/>
      <c r="AH252" s="111"/>
      <c r="AI252" s="111"/>
      <c r="AJ252" s="111"/>
      <c r="AK252" s="111"/>
      <c r="AL252" s="111"/>
      <c r="AM252" s="111"/>
      <c r="AN252" s="111"/>
      <c r="AO252" s="111"/>
      <c r="AP252" s="111"/>
      <c r="AQ252" s="111"/>
      <c r="AR252" s="112"/>
    </row>
    <row r="253" spans="1:44" s="113" customFormat="1" ht="25.5">
      <c r="A253" s="83">
        <v>244</v>
      </c>
      <c r="B253" s="84" t="s">
        <v>361</v>
      </c>
      <c r="C253" s="81" t="s">
        <v>39</v>
      </c>
      <c r="D253" s="82">
        <v>2656</v>
      </c>
      <c r="E253" s="48"/>
      <c r="F253" s="118">
        <f t="shared" si="46"/>
        <v>0</v>
      </c>
      <c r="G253" s="57" t="str">
        <f t="shared" si="31"/>
        <v>zadajte jednotkovú cenu</v>
      </c>
      <c r="H253" s="68">
        <f t="shared" si="32"/>
        <v>1</v>
      </c>
      <c r="I253" s="70"/>
      <c r="J253" s="70"/>
      <c r="K253" s="70"/>
      <c r="L253" s="71"/>
      <c r="M253" s="111"/>
      <c r="N253" s="111"/>
      <c r="O253" s="111"/>
      <c r="P253" s="111"/>
      <c r="Q253" s="111"/>
      <c r="R253" s="111"/>
      <c r="S253" s="111"/>
      <c r="T253" s="111"/>
      <c r="U253" s="111"/>
      <c r="V253" s="111"/>
      <c r="W253" s="111"/>
      <c r="X253" s="111"/>
      <c r="Y253" s="111"/>
      <c r="Z253" s="111"/>
      <c r="AA253" s="111"/>
      <c r="AB253" s="111"/>
      <c r="AC253" s="111"/>
      <c r="AD253" s="111"/>
      <c r="AE253" s="111"/>
      <c r="AF253" s="111"/>
      <c r="AG253" s="111"/>
      <c r="AH253" s="111"/>
      <c r="AI253" s="111"/>
      <c r="AJ253" s="111"/>
      <c r="AK253" s="111"/>
      <c r="AL253" s="111"/>
      <c r="AM253" s="111"/>
      <c r="AN253" s="111"/>
      <c r="AO253" s="111"/>
      <c r="AP253" s="111"/>
      <c r="AQ253" s="111"/>
      <c r="AR253" s="112"/>
    </row>
    <row r="254" spans="1:44" s="113" customFormat="1" ht="25.5">
      <c r="A254" s="83">
        <v>245</v>
      </c>
      <c r="B254" s="84" t="s">
        <v>424</v>
      </c>
      <c r="C254" s="81" t="s">
        <v>119</v>
      </c>
      <c r="D254" s="82">
        <v>752</v>
      </c>
      <c r="E254" s="47"/>
      <c r="F254" s="118">
        <f t="shared" si="46"/>
        <v>0</v>
      </c>
      <c r="G254" s="57" t="str">
        <f t="shared" si="31"/>
        <v>zadajte jednotkovú cenu</v>
      </c>
      <c r="H254" s="68">
        <f t="shared" si="32"/>
        <v>1</v>
      </c>
      <c r="I254" s="70"/>
      <c r="J254" s="70"/>
      <c r="K254" s="70"/>
      <c r="L254" s="71"/>
      <c r="M254" s="111"/>
      <c r="N254" s="111"/>
      <c r="O254" s="111"/>
      <c r="P254" s="111"/>
      <c r="Q254" s="111"/>
      <c r="R254" s="111"/>
      <c r="S254" s="111"/>
      <c r="T254" s="111"/>
      <c r="U254" s="111"/>
      <c r="V254" s="111"/>
      <c r="W254" s="111"/>
      <c r="X254" s="111"/>
      <c r="Y254" s="111"/>
      <c r="Z254" s="111"/>
      <c r="AA254" s="111"/>
      <c r="AB254" s="111"/>
      <c r="AC254" s="111"/>
      <c r="AD254" s="111"/>
      <c r="AE254" s="111"/>
      <c r="AF254" s="111"/>
      <c r="AG254" s="111"/>
      <c r="AH254" s="111"/>
      <c r="AI254" s="111"/>
      <c r="AJ254" s="111"/>
      <c r="AK254" s="111"/>
      <c r="AL254" s="111"/>
      <c r="AM254" s="111"/>
      <c r="AN254" s="111"/>
      <c r="AO254" s="111"/>
      <c r="AP254" s="111"/>
      <c r="AQ254" s="111"/>
      <c r="AR254" s="112"/>
    </row>
    <row r="255" spans="1:44" s="113" customFormat="1" ht="39" thickBot="1">
      <c r="A255" s="83">
        <v>246</v>
      </c>
      <c r="B255" s="84" t="s">
        <v>425</v>
      </c>
      <c r="C255" s="81" t="s">
        <v>119</v>
      </c>
      <c r="D255" s="82">
        <v>752</v>
      </c>
      <c r="E255" s="47"/>
      <c r="F255" s="118">
        <f t="shared" si="46"/>
        <v>0</v>
      </c>
      <c r="G255" s="57" t="str">
        <f t="shared" si="31"/>
        <v>zadajte jednotkovú cenu</v>
      </c>
      <c r="H255" s="68">
        <f t="shared" si="32"/>
        <v>1</v>
      </c>
      <c r="I255" s="70"/>
      <c r="J255" s="70">
        <f>529561.99</f>
        <v>529561.99</v>
      </c>
      <c r="K255" s="70"/>
      <c r="L255" s="71"/>
      <c r="M255" s="111"/>
      <c r="N255" s="111"/>
      <c r="O255" s="111"/>
      <c r="P255" s="111"/>
      <c r="Q255" s="111"/>
      <c r="R255" s="111"/>
      <c r="S255" s="111"/>
      <c r="T255" s="111"/>
      <c r="U255" s="111"/>
      <c r="V255" s="111"/>
      <c r="W255" s="111"/>
      <c r="X255" s="111"/>
      <c r="Y255" s="111"/>
      <c r="Z255" s="111"/>
      <c r="AA255" s="111"/>
      <c r="AB255" s="111"/>
      <c r="AC255" s="111"/>
      <c r="AD255" s="111"/>
      <c r="AE255" s="111"/>
      <c r="AF255" s="111"/>
      <c r="AG255" s="111"/>
      <c r="AH255" s="111"/>
      <c r="AI255" s="111"/>
      <c r="AJ255" s="111"/>
      <c r="AK255" s="111"/>
      <c r="AL255" s="111"/>
      <c r="AM255" s="111"/>
      <c r="AN255" s="111"/>
      <c r="AO255" s="111"/>
      <c r="AP255" s="111"/>
      <c r="AQ255" s="111"/>
      <c r="AR255" s="112"/>
    </row>
    <row r="256" spans="1:44" s="113" customFormat="1" ht="17.25" thickBot="1">
      <c r="A256" s="115"/>
      <c r="B256" s="103" t="s">
        <v>120</v>
      </c>
      <c r="C256" s="116"/>
      <c r="D256" s="62"/>
      <c r="E256" s="46"/>
      <c r="F256" s="117"/>
      <c r="G256" s="57"/>
      <c r="H256" s="68"/>
      <c r="I256" s="70"/>
      <c r="J256" s="70"/>
      <c r="K256" s="70"/>
      <c r="L256" s="71"/>
      <c r="M256" s="111"/>
      <c r="N256" s="111"/>
      <c r="O256" s="111"/>
      <c r="P256" s="111"/>
      <c r="Q256" s="111"/>
      <c r="R256" s="111"/>
      <c r="S256" s="111"/>
      <c r="T256" s="111"/>
      <c r="U256" s="111"/>
      <c r="V256" s="111"/>
      <c r="W256" s="111"/>
      <c r="X256" s="111"/>
      <c r="Y256" s="111"/>
      <c r="Z256" s="111"/>
      <c r="AA256" s="111"/>
      <c r="AB256" s="111"/>
      <c r="AC256" s="111"/>
      <c r="AD256" s="111"/>
      <c r="AE256" s="111"/>
      <c r="AF256" s="111"/>
      <c r="AG256" s="111"/>
      <c r="AH256" s="111"/>
      <c r="AI256" s="111"/>
      <c r="AJ256" s="111"/>
      <c r="AK256" s="111"/>
      <c r="AL256" s="111"/>
      <c r="AM256" s="111"/>
      <c r="AN256" s="111"/>
      <c r="AO256" s="111"/>
      <c r="AP256" s="111"/>
      <c r="AQ256" s="111"/>
      <c r="AR256" s="112"/>
    </row>
    <row r="257" spans="1:44" s="113" customFormat="1" ht="33" customHeight="1">
      <c r="A257" s="109">
        <v>247</v>
      </c>
      <c r="B257" s="120" t="s">
        <v>229</v>
      </c>
      <c r="C257" s="121" t="s">
        <v>209</v>
      </c>
      <c r="D257" s="122">
        <v>13.712</v>
      </c>
      <c r="E257" s="47"/>
      <c r="F257" s="110">
        <f>ROUND(D257*E257,2)</f>
        <v>0</v>
      </c>
      <c r="G257" s="57" t="str">
        <f t="shared" si="31"/>
        <v>zadajte jednotkovú cenu</v>
      </c>
      <c r="H257" s="68">
        <f t="shared" si="32"/>
        <v>1</v>
      </c>
      <c r="I257" s="70"/>
      <c r="J257" s="70"/>
      <c r="K257" s="70"/>
      <c r="L257" s="71"/>
      <c r="M257" s="111"/>
      <c r="N257" s="111"/>
      <c r="O257" s="111"/>
      <c r="P257" s="111"/>
      <c r="Q257" s="111"/>
      <c r="R257" s="111"/>
      <c r="S257" s="111"/>
      <c r="T257" s="111"/>
      <c r="U257" s="111"/>
      <c r="V257" s="111"/>
      <c r="W257" s="111"/>
      <c r="X257" s="111"/>
      <c r="Y257" s="111"/>
      <c r="Z257" s="111"/>
      <c r="AA257" s="111"/>
      <c r="AB257" s="111"/>
      <c r="AC257" s="111"/>
      <c r="AD257" s="111"/>
      <c r="AE257" s="111"/>
      <c r="AF257" s="111"/>
      <c r="AG257" s="111"/>
      <c r="AH257" s="111"/>
      <c r="AI257" s="111"/>
      <c r="AJ257" s="111"/>
      <c r="AK257" s="111"/>
      <c r="AL257" s="111"/>
      <c r="AM257" s="111"/>
      <c r="AN257" s="111"/>
      <c r="AO257" s="111"/>
      <c r="AP257" s="111"/>
      <c r="AQ257" s="111"/>
      <c r="AR257" s="112"/>
    </row>
    <row r="258" spans="1:44" s="113" customFormat="1" ht="25.5">
      <c r="A258" s="109">
        <v>248</v>
      </c>
      <c r="B258" s="87" t="s">
        <v>398</v>
      </c>
      <c r="C258" s="86" t="s">
        <v>209</v>
      </c>
      <c r="D258" s="85">
        <v>27.423999999999999</v>
      </c>
      <c r="E258" s="47"/>
      <c r="F258" s="110">
        <f t="shared" ref="F258:F285" si="47">ROUND(D258*E258,2)</f>
        <v>0</v>
      </c>
      <c r="G258" s="57" t="str">
        <f t="shared" si="31"/>
        <v>zadajte jednotkovú cenu</v>
      </c>
      <c r="H258" s="68">
        <f t="shared" si="32"/>
        <v>1</v>
      </c>
      <c r="I258" s="70"/>
      <c r="J258" s="70"/>
      <c r="K258" s="70"/>
      <c r="L258" s="71"/>
      <c r="M258" s="111"/>
      <c r="N258" s="111"/>
      <c r="O258" s="111"/>
      <c r="P258" s="111"/>
      <c r="Q258" s="111"/>
      <c r="R258" s="111"/>
      <c r="S258" s="111"/>
      <c r="T258" s="111"/>
      <c r="U258" s="111"/>
      <c r="V258" s="111"/>
      <c r="W258" s="111"/>
      <c r="X258" s="111"/>
      <c r="Y258" s="111"/>
      <c r="Z258" s="111"/>
      <c r="AA258" s="111"/>
      <c r="AB258" s="111"/>
      <c r="AC258" s="111"/>
      <c r="AD258" s="111"/>
      <c r="AE258" s="111"/>
      <c r="AF258" s="111"/>
      <c r="AG258" s="111"/>
      <c r="AH258" s="111"/>
      <c r="AI258" s="111"/>
      <c r="AJ258" s="111"/>
      <c r="AK258" s="111"/>
      <c r="AL258" s="111"/>
      <c r="AM258" s="111"/>
      <c r="AN258" s="111"/>
      <c r="AO258" s="111"/>
      <c r="AP258" s="111"/>
      <c r="AQ258" s="111"/>
      <c r="AR258" s="112"/>
    </row>
    <row r="259" spans="1:44" s="113" customFormat="1" ht="25.5">
      <c r="A259" s="83">
        <v>249</v>
      </c>
      <c r="B259" s="84" t="s">
        <v>362</v>
      </c>
      <c r="C259" s="86" t="s">
        <v>209</v>
      </c>
      <c r="D259" s="82">
        <v>13.712</v>
      </c>
      <c r="E259" s="47"/>
      <c r="F259" s="118">
        <f t="shared" si="47"/>
        <v>0</v>
      </c>
      <c r="G259" s="57" t="str">
        <f t="shared" si="31"/>
        <v>zadajte jednotkovú cenu</v>
      </c>
      <c r="H259" s="68">
        <f t="shared" si="32"/>
        <v>1</v>
      </c>
      <c r="I259" s="70"/>
      <c r="J259" s="70"/>
      <c r="K259" s="70"/>
      <c r="L259" s="71"/>
      <c r="M259" s="111"/>
      <c r="N259" s="111"/>
      <c r="O259" s="111"/>
      <c r="P259" s="111"/>
      <c r="Q259" s="111"/>
      <c r="R259" s="111"/>
      <c r="S259" s="111"/>
      <c r="T259" s="111"/>
      <c r="U259" s="111"/>
      <c r="V259" s="111"/>
      <c r="W259" s="111"/>
      <c r="X259" s="111"/>
      <c r="Y259" s="111"/>
      <c r="Z259" s="111"/>
      <c r="AA259" s="111"/>
      <c r="AB259" s="111"/>
      <c r="AC259" s="111"/>
      <c r="AD259" s="111"/>
      <c r="AE259" s="111"/>
      <c r="AF259" s="111"/>
      <c r="AG259" s="111"/>
      <c r="AH259" s="111"/>
      <c r="AI259" s="111"/>
      <c r="AJ259" s="111"/>
      <c r="AK259" s="111"/>
      <c r="AL259" s="111"/>
      <c r="AM259" s="111"/>
      <c r="AN259" s="111"/>
      <c r="AO259" s="111"/>
      <c r="AP259" s="111"/>
      <c r="AQ259" s="111"/>
      <c r="AR259" s="112"/>
    </row>
    <row r="260" spans="1:44" s="113" customFormat="1" ht="25.5">
      <c r="A260" s="109">
        <v>250</v>
      </c>
      <c r="B260" s="87" t="s">
        <v>230</v>
      </c>
      <c r="C260" s="86" t="s">
        <v>231</v>
      </c>
      <c r="D260" s="85">
        <v>768</v>
      </c>
      <c r="E260" s="47"/>
      <c r="F260" s="110">
        <f t="shared" si="47"/>
        <v>0</v>
      </c>
      <c r="G260" s="57" t="str">
        <f t="shared" si="31"/>
        <v>zadajte jednotkovú cenu</v>
      </c>
      <c r="H260" s="68">
        <f t="shared" si="32"/>
        <v>1</v>
      </c>
      <c r="I260" s="70"/>
      <c r="J260" s="70"/>
      <c r="K260" s="70"/>
      <c r="L260" s="71"/>
      <c r="M260" s="111"/>
      <c r="N260" s="111"/>
      <c r="O260" s="111"/>
      <c r="P260" s="111"/>
      <c r="Q260" s="111"/>
      <c r="R260" s="111"/>
      <c r="S260" s="111"/>
      <c r="T260" s="111"/>
      <c r="U260" s="111"/>
      <c r="V260" s="111"/>
      <c r="W260" s="111"/>
      <c r="X260" s="111"/>
      <c r="Y260" s="111"/>
      <c r="Z260" s="111"/>
      <c r="AA260" s="111"/>
      <c r="AB260" s="111"/>
      <c r="AC260" s="111"/>
      <c r="AD260" s="111"/>
      <c r="AE260" s="111"/>
      <c r="AF260" s="111"/>
      <c r="AG260" s="111"/>
      <c r="AH260" s="111"/>
      <c r="AI260" s="111"/>
      <c r="AJ260" s="111"/>
      <c r="AK260" s="111"/>
      <c r="AL260" s="111"/>
      <c r="AM260" s="111"/>
      <c r="AN260" s="111"/>
      <c r="AO260" s="111"/>
      <c r="AP260" s="111"/>
      <c r="AQ260" s="111"/>
      <c r="AR260" s="112"/>
    </row>
    <row r="261" spans="1:44" s="113" customFormat="1" ht="25.5">
      <c r="A261" s="83">
        <v>251</v>
      </c>
      <c r="B261" s="87" t="s">
        <v>232</v>
      </c>
      <c r="C261" s="86" t="s">
        <v>233</v>
      </c>
      <c r="D261" s="85">
        <v>32</v>
      </c>
      <c r="E261" s="47"/>
      <c r="F261" s="110">
        <f t="shared" si="47"/>
        <v>0</v>
      </c>
      <c r="G261" s="57" t="str">
        <f t="shared" si="31"/>
        <v>zadajte jednotkovú cenu</v>
      </c>
      <c r="H261" s="68">
        <f t="shared" si="32"/>
        <v>1</v>
      </c>
      <c r="I261" s="70"/>
      <c r="J261" s="70"/>
      <c r="K261" s="70"/>
      <c r="L261" s="71"/>
      <c r="M261" s="111"/>
      <c r="N261" s="111"/>
      <c r="O261" s="111"/>
      <c r="P261" s="111"/>
      <c r="Q261" s="111"/>
      <c r="R261" s="111"/>
      <c r="S261" s="111"/>
      <c r="T261" s="111"/>
      <c r="U261" s="111"/>
      <c r="V261" s="111"/>
      <c r="W261" s="111"/>
      <c r="X261" s="111"/>
      <c r="Y261" s="111"/>
      <c r="Z261" s="111"/>
      <c r="AA261" s="111"/>
      <c r="AB261" s="111"/>
      <c r="AC261" s="111"/>
      <c r="AD261" s="111"/>
      <c r="AE261" s="111"/>
      <c r="AF261" s="111"/>
      <c r="AG261" s="111"/>
      <c r="AH261" s="111"/>
      <c r="AI261" s="111"/>
      <c r="AJ261" s="111"/>
      <c r="AK261" s="111"/>
      <c r="AL261" s="111"/>
      <c r="AM261" s="111"/>
      <c r="AN261" s="111"/>
      <c r="AO261" s="111"/>
      <c r="AP261" s="111"/>
      <c r="AQ261" s="111"/>
      <c r="AR261" s="112"/>
    </row>
    <row r="262" spans="1:44" s="113" customFormat="1">
      <c r="A262" s="109">
        <v>252</v>
      </c>
      <c r="B262" s="87" t="s">
        <v>234</v>
      </c>
      <c r="C262" s="86" t="s">
        <v>212</v>
      </c>
      <c r="D262" s="85">
        <v>235.68</v>
      </c>
      <c r="E262" s="47"/>
      <c r="F262" s="110">
        <f t="shared" si="47"/>
        <v>0</v>
      </c>
      <c r="G262" s="57" t="str">
        <f t="shared" si="31"/>
        <v>zadajte jednotkovú cenu</v>
      </c>
      <c r="H262" s="68">
        <f t="shared" si="32"/>
        <v>1</v>
      </c>
      <c r="I262" s="70"/>
      <c r="J262" s="70"/>
      <c r="K262" s="70"/>
      <c r="L262" s="71"/>
      <c r="M262" s="111"/>
      <c r="N262" s="111"/>
      <c r="O262" s="111"/>
      <c r="P262" s="111"/>
      <c r="Q262" s="111"/>
      <c r="R262" s="111"/>
      <c r="S262" s="111"/>
      <c r="T262" s="111"/>
      <c r="U262" s="111"/>
      <c r="V262" s="111"/>
      <c r="W262" s="111"/>
      <c r="X262" s="111"/>
      <c r="Y262" s="111"/>
      <c r="Z262" s="111"/>
      <c r="AA262" s="111"/>
      <c r="AB262" s="111"/>
      <c r="AC262" s="111"/>
      <c r="AD262" s="111"/>
      <c r="AE262" s="111"/>
      <c r="AF262" s="111"/>
      <c r="AG262" s="111"/>
      <c r="AH262" s="111"/>
      <c r="AI262" s="111"/>
      <c r="AJ262" s="111"/>
      <c r="AK262" s="111"/>
      <c r="AL262" s="111"/>
      <c r="AM262" s="111"/>
      <c r="AN262" s="111"/>
      <c r="AO262" s="111"/>
      <c r="AP262" s="111"/>
      <c r="AQ262" s="111"/>
      <c r="AR262" s="112"/>
    </row>
    <row r="263" spans="1:44" s="113" customFormat="1">
      <c r="A263" s="83">
        <v>253</v>
      </c>
      <c r="B263" s="87" t="s">
        <v>235</v>
      </c>
      <c r="C263" s="86" t="s">
        <v>212</v>
      </c>
      <c r="D263" s="85">
        <v>235.68</v>
      </c>
      <c r="E263" s="47"/>
      <c r="F263" s="110">
        <f t="shared" ref="F263" si="48">ROUND(D263*E263,2)</f>
        <v>0</v>
      </c>
      <c r="G263" s="57" t="str">
        <f t="shared" si="31"/>
        <v>zadajte jednotkovú cenu</v>
      </c>
      <c r="H263" s="68">
        <f t="shared" si="32"/>
        <v>1</v>
      </c>
      <c r="I263" s="70"/>
      <c r="J263" s="70"/>
      <c r="K263" s="70"/>
      <c r="L263" s="71"/>
      <c r="M263" s="111"/>
      <c r="N263" s="111"/>
      <c r="O263" s="111"/>
      <c r="P263" s="111"/>
      <c r="Q263" s="111"/>
      <c r="R263" s="111"/>
      <c r="S263" s="111"/>
      <c r="T263" s="111"/>
      <c r="U263" s="111"/>
      <c r="V263" s="111"/>
      <c r="W263" s="111"/>
      <c r="X263" s="111"/>
      <c r="Y263" s="111"/>
      <c r="Z263" s="111"/>
      <c r="AA263" s="111"/>
      <c r="AB263" s="111"/>
      <c r="AC263" s="111"/>
      <c r="AD263" s="111"/>
      <c r="AE263" s="111"/>
      <c r="AF263" s="111"/>
      <c r="AG263" s="111"/>
      <c r="AH263" s="111"/>
      <c r="AI263" s="111"/>
      <c r="AJ263" s="111"/>
      <c r="AK263" s="111"/>
      <c r="AL263" s="111"/>
      <c r="AM263" s="111"/>
      <c r="AN263" s="111"/>
      <c r="AO263" s="111"/>
      <c r="AP263" s="111"/>
      <c r="AQ263" s="111"/>
      <c r="AR263" s="112"/>
    </row>
    <row r="264" spans="1:44" s="113" customFormat="1" ht="25.5">
      <c r="A264" s="109">
        <v>254</v>
      </c>
      <c r="B264" s="87" t="s">
        <v>283</v>
      </c>
      <c r="C264" s="86" t="s">
        <v>212</v>
      </c>
      <c r="D264" s="85">
        <v>4.008</v>
      </c>
      <c r="E264" s="47"/>
      <c r="F264" s="110">
        <f t="shared" si="47"/>
        <v>0</v>
      </c>
      <c r="G264" s="57" t="str">
        <f t="shared" ref="G264:G327" si="49">IF(E264="", "zadajte jednotkovú cenu", IF(E264=0, "jednotková cena nemôže byť nulová!!!", IF(E264&lt;0, "jednotková cena nemôže byť záporná!!!", "")))</f>
        <v>zadajte jednotkovú cenu</v>
      </c>
      <c r="H264" s="68">
        <f t="shared" ref="H264:H327" si="50">IF(G264="", "", 1)</f>
        <v>1</v>
      </c>
      <c r="I264" s="70"/>
      <c r="J264" s="70"/>
      <c r="K264" s="70"/>
      <c r="L264" s="71"/>
      <c r="M264" s="111"/>
      <c r="N264" s="111"/>
      <c r="O264" s="111"/>
      <c r="P264" s="111"/>
      <c r="Q264" s="111"/>
      <c r="R264" s="111"/>
      <c r="S264" s="111"/>
      <c r="T264" s="111"/>
      <c r="U264" s="111"/>
      <c r="V264" s="111"/>
      <c r="W264" s="111"/>
      <c r="X264" s="111"/>
      <c r="Y264" s="111"/>
      <c r="Z264" s="111"/>
      <c r="AA264" s="111"/>
      <c r="AB264" s="111"/>
      <c r="AC264" s="111"/>
      <c r="AD264" s="111"/>
      <c r="AE264" s="111"/>
      <c r="AF264" s="111"/>
      <c r="AG264" s="111"/>
      <c r="AH264" s="111"/>
      <c r="AI264" s="111"/>
      <c r="AJ264" s="111"/>
      <c r="AK264" s="111"/>
      <c r="AL264" s="111"/>
      <c r="AM264" s="111"/>
      <c r="AN264" s="111"/>
      <c r="AO264" s="111"/>
      <c r="AP264" s="111"/>
      <c r="AQ264" s="111"/>
      <c r="AR264" s="112"/>
    </row>
    <row r="265" spans="1:44" s="113" customFormat="1" ht="25.5">
      <c r="A265" s="83">
        <v>255</v>
      </c>
      <c r="B265" s="87" t="s">
        <v>284</v>
      </c>
      <c r="C265" s="86" t="s">
        <v>212</v>
      </c>
      <c r="D265" s="85">
        <v>4.008</v>
      </c>
      <c r="E265" s="47"/>
      <c r="F265" s="110">
        <f t="shared" si="47"/>
        <v>0</v>
      </c>
      <c r="G265" s="57" t="str">
        <f t="shared" si="49"/>
        <v>zadajte jednotkovú cenu</v>
      </c>
      <c r="H265" s="68">
        <f t="shared" si="50"/>
        <v>1</v>
      </c>
      <c r="I265" s="70"/>
      <c r="J265" s="70"/>
      <c r="K265" s="70"/>
      <c r="L265" s="71"/>
      <c r="M265" s="111"/>
      <c r="N265" s="111"/>
      <c r="O265" s="111"/>
      <c r="P265" s="111"/>
      <c r="Q265" s="111"/>
      <c r="R265" s="111"/>
      <c r="S265" s="111"/>
      <c r="T265" s="111"/>
      <c r="U265" s="111"/>
      <c r="V265" s="111"/>
      <c r="W265" s="111"/>
      <c r="X265" s="111"/>
      <c r="Y265" s="111"/>
      <c r="Z265" s="111"/>
      <c r="AA265" s="111"/>
      <c r="AB265" s="111"/>
      <c r="AC265" s="111"/>
      <c r="AD265" s="111"/>
      <c r="AE265" s="111"/>
      <c r="AF265" s="111"/>
      <c r="AG265" s="111"/>
      <c r="AH265" s="111"/>
      <c r="AI265" s="111"/>
      <c r="AJ265" s="111"/>
      <c r="AK265" s="111"/>
      <c r="AL265" s="111"/>
      <c r="AM265" s="111"/>
      <c r="AN265" s="111"/>
      <c r="AO265" s="111"/>
      <c r="AP265" s="111"/>
      <c r="AQ265" s="111"/>
      <c r="AR265" s="112"/>
    </row>
    <row r="266" spans="1:44" s="113" customFormat="1">
      <c r="A266" s="109">
        <v>256</v>
      </c>
      <c r="B266" s="87" t="s">
        <v>306</v>
      </c>
      <c r="C266" s="86" t="s">
        <v>212</v>
      </c>
      <c r="D266" s="85">
        <v>3.7679999999999998</v>
      </c>
      <c r="E266" s="47"/>
      <c r="F266" s="110">
        <f t="shared" ref="F266" si="51">ROUND(D266*E266,2)</f>
        <v>0</v>
      </c>
      <c r="G266" s="57" t="str">
        <f t="shared" si="49"/>
        <v>zadajte jednotkovú cenu</v>
      </c>
      <c r="H266" s="68">
        <f t="shared" si="50"/>
        <v>1</v>
      </c>
      <c r="I266" s="70"/>
      <c r="J266" s="70"/>
      <c r="K266" s="70"/>
      <c r="L266" s="71"/>
      <c r="M266" s="111"/>
      <c r="N266" s="111"/>
      <c r="O266" s="111"/>
      <c r="P266" s="111"/>
      <c r="Q266" s="111"/>
      <c r="R266" s="111"/>
      <c r="S266" s="111"/>
      <c r="T266" s="111"/>
      <c r="U266" s="111"/>
      <c r="V266" s="111"/>
      <c r="W266" s="111"/>
      <c r="X266" s="111"/>
      <c r="Y266" s="111"/>
      <c r="Z266" s="111"/>
      <c r="AA266" s="111"/>
      <c r="AB266" s="111"/>
      <c r="AC266" s="111"/>
      <c r="AD266" s="111"/>
      <c r="AE266" s="111"/>
      <c r="AF266" s="111"/>
      <c r="AG266" s="111"/>
      <c r="AH266" s="111"/>
      <c r="AI266" s="111"/>
      <c r="AJ266" s="111"/>
      <c r="AK266" s="111"/>
      <c r="AL266" s="111"/>
      <c r="AM266" s="111"/>
      <c r="AN266" s="111"/>
      <c r="AO266" s="111"/>
      <c r="AP266" s="111"/>
      <c r="AQ266" s="111"/>
      <c r="AR266" s="112"/>
    </row>
    <row r="267" spans="1:44" s="113" customFormat="1" ht="25.5">
      <c r="A267" s="83">
        <v>257</v>
      </c>
      <c r="B267" s="87" t="s">
        <v>285</v>
      </c>
      <c r="C267" s="86" t="s">
        <v>209</v>
      </c>
      <c r="D267" s="85">
        <v>483.05500000000001</v>
      </c>
      <c r="E267" s="47"/>
      <c r="F267" s="110">
        <f t="shared" si="47"/>
        <v>0</v>
      </c>
      <c r="G267" s="57" t="str">
        <f t="shared" si="49"/>
        <v>zadajte jednotkovú cenu</v>
      </c>
      <c r="H267" s="68">
        <f t="shared" si="50"/>
        <v>1</v>
      </c>
      <c r="I267" s="70"/>
      <c r="J267" s="70"/>
      <c r="K267" s="70"/>
      <c r="L267" s="71"/>
      <c r="M267" s="111"/>
      <c r="N267" s="111"/>
      <c r="O267" s="111"/>
      <c r="P267" s="111"/>
      <c r="Q267" s="111"/>
      <c r="R267" s="111"/>
      <c r="S267" s="111"/>
      <c r="T267" s="111"/>
      <c r="U267" s="111"/>
      <c r="V267" s="111"/>
      <c r="W267" s="111"/>
      <c r="X267" s="111"/>
      <c r="Y267" s="111"/>
      <c r="Z267" s="111"/>
      <c r="AA267" s="111"/>
      <c r="AB267" s="111"/>
      <c r="AC267" s="111"/>
      <c r="AD267" s="111"/>
      <c r="AE267" s="111"/>
      <c r="AF267" s="111"/>
      <c r="AG267" s="111"/>
      <c r="AH267" s="111"/>
      <c r="AI267" s="111"/>
      <c r="AJ267" s="111"/>
      <c r="AK267" s="111"/>
      <c r="AL267" s="111"/>
      <c r="AM267" s="111"/>
      <c r="AN267" s="111"/>
      <c r="AO267" s="111"/>
      <c r="AP267" s="111"/>
      <c r="AQ267" s="111"/>
      <c r="AR267" s="112"/>
    </row>
    <row r="268" spans="1:44" s="113" customFormat="1">
      <c r="A268" s="109">
        <v>258</v>
      </c>
      <c r="B268" s="87" t="s">
        <v>215</v>
      </c>
      <c r="C268" s="86" t="s">
        <v>209</v>
      </c>
      <c r="D268" s="85">
        <v>483.05500000000001</v>
      </c>
      <c r="E268" s="47"/>
      <c r="F268" s="110">
        <f t="shared" si="47"/>
        <v>0</v>
      </c>
      <c r="G268" s="57" t="str">
        <f t="shared" si="49"/>
        <v>zadajte jednotkovú cenu</v>
      </c>
      <c r="H268" s="68">
        <f t="shared" si="50"/>
        <v>1</v>
      </c>
      <c r="I268" s="70"/>
      <c r="J268" s="70"/>
      <c r="K268" s="70"/>
      <c r="L268" s="71"/>
      <c r="M268" s="111"/>
      <c r="N268" s="111"/>
      <c r="O268" s="111"/>
      <c r="P268" s="111"/>
      <c r="Q268" s="111"/>
      <c r="R268" s="111"/>
      <c r="S268" s="111"/>
      <c r="T268" s="111"/>
      <c r="U268" s="111"/>
      <c r="V268" s="111"/>
      <c r="W268" s="111"/>
      <c r="X268" s="111"/>
      <c r="Y268" s="111"/>
      <c r="Z268" s="111"/>
      <c r="AA268" s="111"/>
      <c r="AB268" s="111"/>
      <c r="AC268" s="111"/>
      <c r="AD268" s="111"/>
      <c r="AE268" s="111"/>
      <c r="AF268" s="111"/>
      <c r="AG268" s="111"/>
      <c r="AH268" s="111"/>
      <c r="AI268" s="111"/>
      <c r="AJ268" s="111"/>
      <c r="AK268" s="111"/>
      <c r="AL268" s="111"/>
      <c r="AM268" s="111"/>
      <c r="AN268" s="111"/>
      <c r="AO268" s="111"/>
      <c r="AP268" s="111"/>
      <c r="AQ268" s="111"/>
      <c r="AR268" s="112"/>
    </row>
    <row r="269" spans="1:44" s="113" customFormat="1">
      <c r="A269" s="83">
        <v>259</v>
      </c>
      <c r="B269" s="87" t="s">
        <v>286</v>
      </c>
      <c r="C269" s="86" t="s">
        <v>209</v>
      </c>
      <c r="D269" s="85">
        <v>483.05500000000001</v>
      </c>
      <c r="E269" s="47"/>
      <c r="F269" s="110">
        <f t="shared" si="47"/>
        <v>0</v>
      </c>
      <c r="G269" s="57" t="str">
        <f t="shared" si="49"/>
        <v>zadajte jednotkovú cenu</v>
      </c>
      <c r="H269" s="68">
        <f t="shared" si="50"/>
        <v>1</v>
      </c>
      <c r="I269" s="70"/>
      <c r="J269" s="70"/>
      <c r="K269" s="70"/>
      <c r="L269" s="71"/>
      <c r="M269" s="111"/>
      <c r="N269" s="111"/>
      <c r="O269" s="111"/>
      <c r="P269" s="111"/>
      <c r="Q269" s="111"/>
      <c r="R269" s="111"/>
      <c r="S269" s="111"/>
      <c r="T269" s="111"/>
      <c r="U269" s="111"/>
      <c r="V269" s="111"/>
      <c r="W269" s="111"/>
      <c r="X269" s="111"/>
      <c r="Y269" s="111"/>
      <c r="Z269" s="111"/>
      <c r="AA269" s="111"/>
      <c r="AB269" s="111"/>
      <c r="AC269" s="111"/>
      <c r="AD269" s="111"/>
      <c r="AE269" s="111"/>
      <c r="AF269" s="111"/>
      <c r="AG269" s="111"/>
      <c r="AH269" s="111"/>
      <c r="AI269" s="111"/>
      <c r="AJ269" s="111"/>
      <c r="AK269" s="111"/>
      <c r="AL269" s="111"/>
      <c r="AM269" s="111"/>
      <c r="AN269" s="111"/>
      <c r="AO269" s="111"/>
      <c r="AP269" s="111"/>
      <c r="AQ269" s="111"/>
      <c r="AR269" s="112"/>
    </row>
    <row r="270" spans="1:44" s="113" customFormat="1">
      <c r="A270" s="109">
        <v>260</v>
      </c>
      <c r="B270" s="87" t="s">
        <v>216</v>
      </c>
      <c r="C270" s="86" t="s">
        <v>209</v>
      </c>
      <c r="D270" s="85">
        <v>483.05500000000001</v>
      </c>
      <c r="E270" s="47"/>
      <c r="F270" s="110">
        <f t="shared" si="47"/>
        <v>0</v>
      </c>
      <c r="G270" s="57" t="str">
        <f t="shared" si="49"/>
        <v>zadajte jednotkovú cenu</v>
      </c>
      <c r="H270" s="68">
        <f t="shared" si="50"/>
        <v>1</v>
      </c>
      <c r="I270" s="70"/>
      <c r="J270" s="70"/>
      <c r="K270" s="70"/>
      <c r="L270" s="71"/>
      <c r="M270" s="111"/>
      <c r="N270" s="111"/>
      <c r="O270" s="111"/>
      <c r="P270" s="111"/>
      <c r="Q270" s="111"/>
      <c r="R270" s="111"/>
      <c r="S270" s="111"/>
      <c r="T270" s="111"/>
      <c r="U270" s="111"/>
      <c r="V270" s="111"/>
      <c r="W270" s="111"/>
      <c r="X270" s="111"/>
      <c r="Y270" s="111"/>
      <c r="Z270" s="111"/>
      <c r="AA270" s="111"/>
      <c r="AB270" s="111"/>
      <c r="AC270" s="111"/>
      <c r="AD270" s="111"/>
      <c r="AE270" s="111"/>
      <c r="AF270" s="111"/>
      <c r="AG270" s="111"/>
      <c r="AH270" s="111"/>
      <c r="AI270" s="111"/>
      <c r="AJ270" s="111"/>
      <c r="AK270" s="111"/>
      <c r="AL270" s="111"/>
      <c r="AM270" s="111"/>
      <c r="AN270" s="111"/>
      <c r="AO270" s="111"/>
      <c r="AP270" s="111"/>
      <c r="AQ270" s="111"/>
      <c r="AR270" s="112"/>
    </row>
    <row r="271" spans="1:44" s="113" customFormat="1" ht="25.5">
      <c r="A271" s="83">
        <v>261</v>
      </c>
      <c r="B271" s="87" t="s">
        <v>364</v>
      </c>
      <c r="C271" s="86" t="s">
        <v>212</v>
      </c>
      <c r="D271" s="85">
        <v>629.04399999999998</v>
      </c>
      <c r="E271" s="47"/>
      <c r="F271" s="110">
        <f t="shared" ref="F271" si="52">ROUND(D271*E271,2)</f>
        <v>0</v>
      </c>
      <c r="G271" s="57" t="str">
        <f t="shared" si="49"/>
        <v>zadajte jednotkovú cenu</v>
      </c>
      <c r="H271" s="68">
        <f t="shared" si="50"/>
        <v>1</v>
      </c>
      <c r="I271" s="70"/>
      <c r="J271" s="70"/>
      <c r="K271" s="70"/>
      <c r="L271" s="71"/>
      <c r="M271" s="111"/>
      <c r="N271" s="111"/>
      <c r="O271" s="111"/>
      <c r="P271" s="111"/>
      <c r="Q271" s="111"/>
      <c r="R271" s="111"/>
      <c r="S271" s="111"/>
      <c r="T271" s="111"/>
      <c r="U271" s="111"/>
      <c r="V271" s="111"/>
      <c r="W271" s="111"/>
      <c r="X271" s="111"/>
      <c r="Y271" s="111"/>
      <c r="Z271" s="111"/>
      <c r="AA271" s="111"/>
      <c r="AB271" s="111"/>
      <c r="AC271" s="111"/>
      <c r="AD271" s="111"/>
      <c r="AE271" s="111"/>
      <c r="AF271" s="111"/>
      <c r="AG271" s="111"/>
      <c r="AH271" s="111"/>
      <c r="AI271" s="111"/>
      <c r="AJ271" s="111"/>
      <c r="AK271" s="111"/>
      <c r="AL271" s="111"/>
      <c r="AM271" s="111"/>
      <c r="AN271" s="111"/>
      <c r="AO271" s="111"/>
      <c r="AP271" s="111"/>
      <c r="AQ271" s="111"/>
      <c r="AR271" s="112"/>
    </row>
    <row r="272" spans="1:44" s="113" customFormat="1" ht="38.25">
      <c r="A272" s="109">
        <v>262</v>
      </c>
      <c r="B272" s="87" t="s">
        <v>289</v>
      </c>
      <c r="C272" s="86" t="s">
        <v>212</v>
      </c>
      <c r="D272" s="85">
        <v>208.648</v>
      </c>
      <c r="E272" s="47"/>
      <c r="F272" s="110">
        <f t="shared" si="47"/>
        <v>0</v>
      </c>
      <c r="G272" s="57" t="str">
        <f t="shared" si="49"/>
        <v>zadajte jednotkovú cenu</v>
      </c>
      <c r="H272" s="68">
        <f t="shared" si="50"/>
        <v>1</v>
      </c>
      <c r="I272" s="70"/>
      <c r="J272" s="70"/>
      <c r="K272" s="70"/>
      <c r="L272" s="71"/>
      <c r="M272" s="111"/>
      <c r="N272" s="111"/>
      <c r="O272" s="111"/>
      <c r="P272" s="111"/>
      <c r="Q272" s="111"/>
      <c r="R272" s="111"/>
      <c r="S272" s="111"/>
      <c r="T272" s="111"/>
      <c r="U272" s="111"/>
      <c r="V272" s="111"/>
      <c r="W272" s="111"/>
      <c r="X272" s="111"/>
      <c r="Y272" s="111"/>
      <c r="Z272" s="111"/>
      <c r="AA272" s="111"/>
      <c r="AB272" s="111"/>
      <c r="AC272" s="111"/>
      <c r="AD272" s="111"/>
      <c r="AE272" s="111"/>
      <c r="AF272" s="111"/>
      <c r="AG272" s="111"/>
      <c r="AH272" s="111"/>
      <c r="AI272" s="111"/>
      <c r="AJ272" s="111"/>
      <c r="AK272" s="111"/>
      <c r="AL272" s="111"/>
      <c r="AM272" s="111"/>
      <c r="AN272" s="111"/>
      <c r="AO272" s="111"/>
      <c r="AP272" s="111"/>
      <c r="AQ272" s="111"/>
      <c r="AR272" s="112"/>
    </row>
    <row r="273" spans="1:44" s="113" customFormat="1">
      <c r="A273" s="83">
        <v>263</v>
      </c>
      <c r="B273" s="87" t="s">
        <v>287</v>
      </c>
      <c r="C273" s="86" t="s">
        <v>212</v>
      </c>
      <c r="D273" s="85">
        <v>314.52199999999999</v>
      </c>
      <c r="E273" s="47"/>
      <c r="F273" s="110">
        <f t="shared" ref="F273:F274" si="53">ROUND(D273*E273,2)</f>
        <v>0</v>
      </c>
      <c r="G273" s="57" t="str">
        <f t="shared" si="49"/>
        <v>zadajte jednotkovú cenu</v>
      </c>
      <c r="H273" s="68">
        <f t="shared" si="50"/>
        <v>1</v>
      </c>
      <c r="I273" s="70"/>
      <c r="J273" s="70"/>
      <c r="K273" s="70"/>
      <c r="L273" s="71"/>
      <c r="M273" s="111"/>
      <c r="N273" s="111"/>
      <c r="O273" s="111"/>
      <c r="P273" s="111"/>
      <c r="Q273" s="111"/>
      <c r="R273" s="111"/>
      <c r="S273" s="111"/>
      <c r="T273" s="111"/>
      <c r="U273" s="111"/>
      <c r="V273" s="111"/>
      <c r="W273" s="111"/>
      <c r="X273" s="111"/>
      <c r="Y273" s="111"/>
      <c r="Z273" s="111"/>
      <c r="AA273" s="111"/>
      <c r="AB273" s="111"/>
      <c r="AC273" s="111"/>
      <c r="AD273" s="111"/>
      <c r="AE273" s="111"/>
      <c r="AF273" s="111"/>
      <c r="AG273" s="111"/>
      <c r="AH273" s="111"/>
      <c r="AI273" s="111"/>
      <c r="AJ273" s="111"/>
      <c r="AK273" s="111"/>
      <c r="AL273" s="111"/>
      <c r="AM273" s="111"/>
      <c r="AN273" s="111"/>
      <c r="AO273" s="111"/>
      <c r="AP273" s="111"/>
      <c r="AQ273" s="111"/>
      <c r="AR273" s="112"/>
    </row>
    <row r="274" spans="1:44" s="113" customFormat="1">
      <c r="A274" s="109">
        <v>264</v>
      </c>
      <c r="B274" s="84" t="s">
        <v>363</v>
      </c>
      <c r="C274" s="86" t="s">
        <v>212</v>
      </c>
      <c r="D274" s="82">
        <v>208.648</v>
      </c>
      <c r="E274" s="47"/>
      <c r="F274" s="118">
        <f t="shared" si="53"/>
        <v>0</v>
      </c>
      <c r="G274" s="57" t="str">
        <f t="shared" si="49"/>
        <v>zadajte jednotkovú cenu</v>
      </c>
      <c r="H274" s="68">
        <f t="shared" si="50"/>
        <v>1</v>
      </c>
      <c r="I274" s="70"/>
      <c r="J274" s="70"/>
      <c r="K274" s="70"/>
      <c r="L274" s="71"/>
      <c r="M274" s="111"/>
      <c r="N274" s="111"/>
      <c r="O274" s="111"/>
      <c r="P274" s="111"/>
      <c r="Q274" s="111"/>
      <c r="R274" s="111"/>
      <c r="S274" s="111"/>
      <c r="T274" s="111"/>
      <c r="U274" s="111"/>
      <c r="V274" s="111"/>
      <c r="W274" s="111"/>
      <c r="X274" s="111"/>
      <c r="Y274" s="111"/>
      <c r="Z274" s="111"/>
      <c r="AA274" s="111"/>
      <c r="AB274" s="111"/>
      <c r="AC274" s="111"/>
      <c r="AD274" s="111"/>
      <c r="AE274" s="111"/>
      <c r="AF274" s="111"/>
      <c r="AG274" s="111"/>
      <c r="AH274" s="111"/>
      <c r="AI274" s="111"/>
      <c r="AJ274" s="111"/>
      <c r="AK274" s="111"/>
      <c r="AL274" s="111"/>
      <c r="AM274" s="111"/>
      <c r="AN274" s="111"/>
      <c r="AO274" s="111"/>
      <c r="AP274" s="111"/>
      <c r="AQ274" s="111"/>
      <c r="AR274" s="112"/>
    </row>
    <row r="275" spans="1:44" s="113" customFormat="1" ht="25.5">
      <c r="A275" s="83">
        <v>265</v>
      </c>
      <c r="B275" s="87" t="s">
        <v>288</v>
      </c>
      <c r="C275" s="86" t="s">
        <v>212</v>
      </c>
      <c r="D275" s="85">
        <v>220.44</v>
      </c>
      <c r="E275" s="47"/>
      <c r="F275" s="110">
        <f t="shared" si="47"/>
        <v>0</v>
      </c>
      <c r="G275" s="57" t="str">
        <f t="shared" si="49"/>
        <v>zadajte jednotkovú cenu</v>
      </c>
      <c r="H275" s="68">
        <f t="shared" si="50"/>
        <v>1</v>
      </c>
      <c r="I275" s="70"/>
      <c r="J275" s="70"/>
      <c r="K275" s="70"/>
      <c r="L275" s="71"/>
      <c r="M275" s="111"/>
      <c r="N275" s="111"/>
      <c r="O275" s="111"/>
      <c r="P275" s="111"/>
      <c r="Q275" s="111"/>
      <c r="R275" s="111"/>
      <c r="S275" s="111"/>
      <c r="T275" s="111"/>
      <c r="U275" s="111"/>
      <c r="V275" s="111"/>
      <c r="W275" s="111"/>
      <c r="X275" s="111"/>
      <c r="Y275" s="111"/>
      <c r="Z275" s="111"/>
      <c r="AA275" s="111"/>
      <c r="AB275" s="111"/>
      <c r="AC275" s="111"/>
      <c r="AD275" s="111"/>
      <c r="AE275" s="111"/>
      <c r="AF275" s="111"/>
      <c r="AG275" s="111"/>
      <c r="AH275" s="111"/>
      <c r="AI275" s="111"/>
      <c r="AJ275" s="111"/>
      <c r="AK275" s="111"/>
      <c r="AL275" s="111"/>
      <c r="AM275" s="111"/>
      <c r="AN275" s="111"/>
      <c r="AO275" s="111"/>
      <c r="AP275" s="111"/>
      <c r="AQ275" s="111"/>
      <c r="AR275" s="112"/>
    </row>
    <row r="276" spans="1:44" s="113" customFormat="1" ht="25.5">
      <c r="A276" s="109">
        <v>266</v>
      </c>
      <c r="B276" s="87" t="s">
        <v>290</v>
      </c>
      <c r="C276" s="86" t="s">
        <v>212</v>
      </c>
      <c r="D276" s="85">
        <v>314.52199999999999</v>
      </c>
      <c r="E276" s="47"/>
      <c r="F276" s="110">
        <f t="shared" si="47"/>
        <v>0</v>
      </c>
      <c r="G276" s="57" t="str">
        <f t="shared" si="49"/>
        <v>zadajte jednotkovú cenu</v>
      </c>
      <c r="H276" s="68">
        <f t="shared" si="50"/>
        <v>1</v>
      </c>
      <c r="I276" s="70"/>
      <c r="J276" s="70"/>
      <c r="K276" s="70"/>
      <c r="L276" s="71"/>
      <c r="M276" s="111"/>
      <c r="N276" s="111"/>
      <c r="O276" s="111"/>
      <c r="P276" s="111"/>
      <c r="Q276" s="111"/>
      <c r="R276" s="111"/>
      <c r="S276" s="111"/>
      <c r="T276" s="111"/>
      <c r="U276" s="111"/>
      <c r="V276" s="111"/>
      <c r="W276" s="111"/>
      <c r="X276" s="111"/>
      <c r="Y276" s="111"/>
      <c r="Z276" s="111"/>
      <c r="AA276" s="111"/>
      <c r="AB276" s="111"/>
      <c r="AC276" s="111"/>
      <c r="AD276" s="111"/>
      <c r="AE276" s="111"/>
      <c r="AF276" s="111"/>
      <c r="AG276" s="111"/>
      <c r="AH276" s="111"/>
      <c r="AI276" s="111"/>
      <c r="AJ276" s="111"/>
      <c r="AK276" s="111"/>
      <c r="AL276" s="111"/>
      <c r="AM276" s="111"/>
      <c r="AN276" s="111"/>
      <c r="AO276" s="111"/>
      <c r="AP276" s="111"/>
      <c r="AQ276" s="111"/>
      <c r="AR276" s="112"/>
    </row>
    <row r="277" spans="1:44" s="113" customFormat="1">
      <c r="A277" s="83">
        <v>267</v>
      </c>
      <c r="B277" s="87" t="s">
        <v>291</v>
      </c>
      <c r="C277" s="86" t="s">
        <v>219</v>
      </c>
      <c r="D277" s="85">
        <v>128.72999999999999</v>
      </c>
      <c r="E277" s="47"/>
      <c r="F277" s="110">
        <f t="shared" si="47"/>
        <v>0</v>
      </c>
      <c r="G277" s="57" t="str">
        <f t="shared" si="49"/>
        <v>zadajte jednotkovú cenu</v>
      </c>
      <c r="H277" s="68">
        <f t="shared" si="50"/>
        <v>1</v>
      </c>
      <c r="I277" s="70"/>
      <c r="J277" s="70"/>
      <c r="K277" s="70"/>
      <c r="L277" s="71"/>
      <c r="M277" s="111"/>
      <c r="N277" s="111"/>
      <c r="O277" s="111"/>
      <c r="P277" s="111"/>
      <c r="Q277" s="111"/>
      <c r="R277" s="111"/>
      <c r="S277" s="111"/>
      <c r="T277" s="111"/>
      <c r="U277" s="111"/>
      <c r="V277" s="111"/>
      <c r="W277" s="111"/>
      <c r="X277" s="111"/>
      <c r="Y277" s="111"/>
      <c r="Z277" s="111"/>
      <c r="AA277" s="111"/>
      <c r="AB277" s="111"/>
      <c r="AC277" s="111"/>
      <c r="AD277" s="111"/>
      <c r="AE277" s="111"/>
      <c r="AF277" s="111"/>
      <c r="AG277" s="111"/>
      <c r="AH277" s="111"/>
      <c r="AI277" s="111"/>
      <c r="AJ277" s="111"/>
      <c r="AK277" s="111"/>
      <c r="AL277" s="111"/>
      <c r="AM277" s="111"/>
      <c r="AN277" s="111"/>
      <c r="AO277" s="111"/>
      <c r="AP277" s="111"/>
      <c r="AQ277" s="111"/>
      <c r="AR277" s="112"/>
    </row>
    <row r="278" spans="1:44" s="113" customFormat="1">
      <c r="A278" s="109">
        <v>268</v>
      </c>
      <c r="B278" s="87" t="s">
        <v>236</v>
      </c>
      <c r="C278" s="86" t="s">
        <v>210</v>
      </c>
      <c r="D278" s="85">
        <v>66.8</v>
      </c>
      <c r="E278" s="47"/>
      <c r="F278" s="110">
        <f t="shared" si="47"/>
        <v>0</v>
      </c>
      <c r="G278" s="57" t="str">
        <f t="shared" si="49"/>
        <v>zadajte jednotkovú cenu</v>
      </c>
      <c r="H278" s="68">
        <f t="shared" si="50"/>
        <v>1</v>
      </c>
      <c r="I278" s="70"/>
      <c r="J278" s="70"/>
      <c r="K278" s="70"/>
      <c r="L278" s="71"/>
      <c r="M278" s="111"/>
      <c r="N278" s="111"/>
      <c r="O278" s="111"/>
      <c r="P278" s="111"/>
      <c r="Q278" s="111"/>
      <c r="R278" s="111"/>
      <c r="S278" s="111"/>
      <c r="T278" s="111"/>
      <c r="U278" s="111"/>
      <c r="V278" s="111"/>
      <c r="W278" s="111"/>
      <c r="X278" s="111"/>
      <c r="Y278" s="111"/>
      <c r="Z278" s="111"/>
      <c r="AA278" s="111"/>
      <c r="AB278" s="111"/>
      <c r="AC278" s="111"/>
      <c r="AD278" s="111"/>
      <c r="AE278" s="111"/>
      <c r="AF278" s="111"/>
      <c r="AG278" s="111"/>
      <c r="AH278" s="111"/>
      <c r="AI278" s="111"/>
      <c r="AJ278" s="111"/>
      <c r="AK278" s="111"/>
      <c r="AL278" s="111"/>
      <c r="AM278" s="111"/>
      <c r="AN278" s="111"/>
      <c r="AO278" s="111"/>
      <c r="AP278" s="111"/>
      <c r="AQ278" s="111"/>
      <c r="AR278" s="112"/>
    </row>
    <row r="279" spans="1:44" s="113" customFormat="1" ht="25.5">
      <c r="A279" s="83">
        <v>269</v>
      </c>
      <c r="B279" s="87" t="s">
        <v>237</v>
      </c>
      <c r="C279" s="86" t="s">
        <v>210</v>
      </c>
      <c r="D279" s="85">
        <v>8</v>
      </c>
      <c r="E279" s="47"/>
      <c r="F279" s="110">
        <f t="shared" si="47"/>
        <v>0</v>
      </c>
      <c r="G279" s="57" t="str">
        <f t="shared" si="49"/>
        <v>zadajte jednotkovú cenu</v>
      </c>
      <c r="H279" s="68">
        <f t="shared" si="50"/>
        <v>1</v>
      </c>
      <c r="I279" s="70"/>
      <c r="J279" s="70"/>
      <c r="K279" s="70"/>
      <c r="L279" s="71"/>
      <c r="M279" s="111"/>
      <c r="N279" s="111"/>
      <c r="O279" s="111"/>
      <c r="P279" s="111"/>
      <c r="Q279" s="111"/>
      <c r="R279" s="111"/>
      <c r="S279" s="111"/>
      <c r="T279" s="111"/>
      <c r="U279" s="111"/>
      <c r="V279" s="111"/>
      <c r="W279" s="111"/>
      <c r="X279" s="111"/>
      <c r="Y279" s="111"/>
      <c r="Z279" s="111"/>
      <c r="AA279" s="111"/>
      <c r="AB279" s="111"/>
      <c r="AC279" s="111"/>
      <c r="AD279" s="111"/>
      <c r="AE279" s="111"/>
      <c r="AF279" s="111"/>
      <c r="AG279" s="111"/>
      <c r="AH279" s="111"/>
      <c r="AI279" s="111"/>
      <c r="AJ279" s="111"/>
      <c r="AK279" s="111"/>
      <c r="AL279" s="111"/>
      <c r="AM279" s="111"/>
      <c r="AN279" s="111"/>
      <c r="AO279" s="111"/>
      <c r="AP279" s="111"/>
      <c r="AQ279" s="111"/>
      <c r="AR279" s="112"/>
    </row>
    <row r="280" spans="1:44" s="113" customFormat="1">
      <c r="A280" s="109">
        <v>270</v>
      </c>
      <c r="B280" s="87" t="s">
        <v>292</v>
      </c>
      <c r="C280" s="86" t="s">
        <v>208</v>
      </c>
      <c r="D280" s="85">
        <v>8</v>
      </c>
      <c r="E280" s="47"/>
      <c r="F280" s="110">
        <f t="shared" si="47"/>
        <v>0</v>
      </c>
      <c r="G280" s="57" t="str">
        <f t="shared" si="49"/>
        <v>zadajte jednotkovú cenu</v>
      </c>
      <c r="H280" s="68">
        <f t="shared" si="50"/>
        <v>1</v>
      </c>
      <c r="I280" s="70"/>
      <c r="J280" s="70"/>
      <c r="K280" s="70"/>
      <c r="L280" s="71"/>
      <c r="M280" s="111"/>
      <c r="N280" s="111"/>
      <c r="O280" s="111"/>
      <c r="P280" s="111"/>
      <c r="Q280" s="111"/>
      <c r="R280" s="111"/>
      <c r="S280" s="111"/>
      <c r="T280" s="111"/>
      <c r="U280" s="111"/>
      <c r="V280" s="111"/>
      <c r="W280" s="111"/>
      <c r="X280" s="111"/>
      <c r="Y280" s="111"/>
      <c r="Z280" s="111"/>
      <c r="AA280" s="111"/>
      <c r="AB280" s="111"/>
      <c r="AC280" s="111"/>
      <c r="AD280" s="111"/>
      <c r="AE280" s="111"/>
      <c r="AF280" s="111"/>
      <c r="AG280" s="111"/>
      <c r="AH280" s="111"/>
      <c r="AI280" s="111"/>
      <c r="AJ280" s="111"/>
      <c r="AK280" s="111"/>
      <c r="AL280" s="111"/>
      <c r="AM280" s="111"/>
      <c r="AN280" s="111"/>
      <c r="AO280" s="111"/>
      <c r="AP280" s="111"/>
      <c r="AQ280" s="111"/>
      <c r="AR280" s="112"/>
    </row>
    <row r="281" spans="1:44" s="113" customFormat="1" ht="25.5">
      <c r="A281" s="83">
        <v>271</v>
      </c>
      <c r="B281" s="87" t="s">
        <v>293</v>
      </c>
      <c r="C281" s="86" t="s">
        <v>212</v>
      </c>
      <c r="D281" s="85">
        <v>15.832000000000001</v>
      </c>
      <c r="E281" s="47"/>
      <c r="F281" s="110">
        <f t="shared" si="47"/>
        <v>0</v>
      </c>
      <c r="G281" s="57" t="str">
        <f t="shared" si="49"/>
        <v>zadajte jednotkovú cenu</v>
      </c>
      <c r="H281" s="68">
        <f t="shared" si="50"/>
        <v>1</v>
      </c>
      <c r="I281" s="70"/>
      <c r="J281" s="70"/>
      <c r="K281" s="70"/>
      <c r="L281" s="71"/>
      <c r="M281" s="111"/>
      <c r="N281" s="111"/>
      <c r="O281" s="111"/>
      <c r="P281" s="111"/>
      <c r="Q281" s="111"/>
      <c r="R281" s="111"/>
      <c r="S281" s="111"/>
      <c r="T281" s="111"/>
      <c r="U281" s="111"/>
      <c r="V281" s="111"/>
      <c r="W281" s="111"/>
      <c r="X281" s="111"/>
      <c r="Y281" s="111"/>
      <c r="Z281" s="111"/>
      <c r="AA281" s="111"/>
      <c r="AB281" s="111"/>
      <c r="AC281" s="111"/>
      <c r="AD281" s="111"/>
      <c r="AE281" s="111"/>
      <c r="AF281" s="111"/>
      <c r="AG281" s="111"/>
      <c r="AH281" s="111"/>
      <c r="AI281" s="111"/>
      <c r="AJ281" s="111"/>
      <c r="AK281" s="111"/>
      <c r="AL281" s="111"/>
      <c r="AM281" s="111"/>
      <c r="AN281" s="111"/>
      <c r="AO281" s="111"/>
      <c r="AP281" s="111"/>
      <c r="AQ281" s="111"/>
      <c r="AR281" s="112"/>
    </row>
    <row r="282" spans="1:44" s="113" customFormat="1" ht="25.5">
      <c r="A282" s="109">
        <v>272</v>
      </c>
      <c r="B282" s="87" t="s">
        <v>294</v>
      </c>
      <c r="C282" s="86" t="s">
        <v>219</v>
      </c>
      <c r="D282" s="125">
        <v>0.4</v>
      </c>
      <c r="E282" s="47"/>
      <c r="F282" s="126">
        <f>D282*E282</f>
        <v>0</v>
      </c>
      <c r="G282" s="57" t="str">
        <f t="shared" si="49"/>
        <v>zadajte jednotkovú cenu</v>
      </c>
      <c r="H282" s="68">
        <f t="shared" si="50"/>
        <v>1</v>
      </c>
      <c r="I282" s="70"/>
      <c r="J282" s="70"/>
      <c r="K282" s="70"/>
      <c r="L282" s="71"/>
      <c r="M282" s="111"/>
      <c r="N282" s="111"/>
      <c r="O282" s="111"/>
      <c r="P282" s="111"/>
      <c r="Q282" s="111"/>
      <c r="R282" s="111"/>
      <c r="S282" s="111"/>
      <c r="T282" s="111"/>
      <c r="U282" s="111"/>
      <c r="V282" s="111"/>
      <c r="W282" s="111"/>
      <c r="X282" s="111"/>
      <c r="Y282" s="111"/>
      <c r="Z282" s="111"/>
      <c r="AA282" s="111"/>
      <c r="AB282" s="111"/>
      <c r="AC282" s="111"/>
      <c r="AD282" s="111"/>
      <c r="AE282" s="111"/>
      <c r="AF282" s="111"/>
      <c r="AG282" s="111"/>
      <c r="AH282" s="111"/>
      <c r="AI282" s="111"/>
      <c r="AJ282" s="111"/>
      <c r="AK282" s="111"/>
      <c r="AL282" s="111"/>
      <c r="AM282" s="111"/>
      <c r="AN282" s="111"/>
      <c r="AO282" s="111"/>
      <c r="AP282" s="111"/>
      <c r="AQ282" s="111"/>
      <c r="AR282" s="112"/>
    </row>
    <row r="283" spans="1:44" s="113" customFormat="1" ht="25.5">
      <c r="A283" s="83">
        <v>273</v>
      </c>
      <c r="B283" s="87" t="s">
        <v>224</v>
      </c>
      <c r="C283" s="86" t="s">
        <v>212</v>
      </c>
      <c r="D283" s="85">
        <v>39.536000000000001</v>
      </c>
      <c r="E283" s="47"/>
      <c r="F283" s="110">
        <f t="shared" ref="F283" si="54">ROUND(D283*E283,2)</f>
        <v>0</v>
      </c>
      <c r="G283" s="57" t="str">
        <f t="shared" si="49"/>
        <v>zadajte jednotkovú cenu</v>
      </c>
      <c r="H283" s="68">
        <f t="shared" si="50"/>
        <v>1</v>
      </c>
      <c r="I283" s="70"/>
      <c r="J283" s="70"/>
      <c r="K283" s="70"/>
      <c r="L283" s="71"/>
      <c r="M283" s="111"/>
      <c r="N283" s="111"/>
      <c r="O283" s="111"/>
      <c r="P283" s="111"/>
      <c r="Q283" s="111"/>
      <c r="R283" s="111"/>
      <c r="S283" s="111"/>
      <c r="T283" s="111"/>
      <c r="U283" s="111"/>
      <c r="V283" s="111"/>
      <c r="W283" s="111"/>
      <c r="X283" s="111"/>
      <c r="Y283" s="111"/>
      <c r="Z283" s="111"/>
      <c r="AA283" s="111"/>
      <c r="AB283" s="111"/>
      <c r="AC283" s="111"/>
      <c r="AD283" s="111"/>
      <c r="AE283" s="111"/>
      <c r="AF283" s="111"/>
      <c r="AG283" s="111"/>
      <c r="AH283" s="111"/>
      <c r="AI283" s="111"/>
      <c r="AJ283" s="111"/>
      <c r="AK283" s="111"/>
      <c r="AL283" s="111"/>
      <c r="AM283" s="111"/>
      <c r="AN283" s="111"/>
      <c r="AO283" s="111"/>
      <c r="AP283" s="111"/>
      <c r="AQ283" s="111"/>
      <c r="AR283" s="112"/>
    </row>
    <row r="284" spans="1:44" s="113" customFormat="1">
      <c r="A284" s="109">
        <v>274</v>
      </c>
      <c r="B284" s="87" t="s">
        <v>238</v>
      </c>
      <c r="C284" s="86" t="s">
        <v>212</v>
      </c>
      <c r="D284" s="85">
        <v>11.856</v>
      </c>
      <c r="E284" s="47"/>
      <c r="F284" s="110">
        <f t="shared" si="47"/>
        <v>0</v>
      </c>
      <c r="G284" s="57" t="str">
        <f t="shared" si="49"/>
        <v>zadajte jednotkovú cenu</v>
      </c>
      <c r="H284" s="68">
        <f t="shared" si="50"/>
        <v>1</v>
      </c>
      <c r="I284" s="70"/>
      <c r="J284" s="70"/>
      <c r="K284" s="70"/>
      <c r="L284" s="71"/>
      <c r="M284" s="111"/>
      <c r="N284" s="111"/>
      <c r="O284" s="111"/>
      <c r="P284" s="111"/>
      <c r="Q284" s="111"/>
      <c r="R284" s="111"/>
      <c r="S284" s="111"/>
      <c r="T284" s="111"/>
      <c r="U284" s="111"/>
      <c r="V284" s="111"/>
      <c r="W284" s="111"/>
      <c r="X284" s="111"/>
      <c r="Y284" s="111"/>
      <c r="Z284" s="111"/>
      <c r="AA284" s="111"/>
      <c r="AB284" s="111"/>
      <c r="AC284" s="111"/>
      <c r="AD284" s="111"/>
      <c r="AE284" s="111"/>
      <c r="AF284" s="111"/>
      <c r="AG284" s="111"/>
      <c r="AH284" s="111"/>
      <c r="AI284" s="111"/>
      <c r="AJ284" s="111"/>
      <c r="AK284" s="111"/>
      <c r="AL284" s="111"/>
      <c r="AM284" s="111"/>
      <c r="AN284" s="111"/>
      <c r="AO284" s="111"/>
      <c r="AP284" s="111"/>
      <c r="AQ284" s="111"/>
      <c r="AR284" s="112"/>
    </row>
    <row r="285" spans="1:44" s="113" customFormat="1">
      <c r="A285" s="83">
        <v>275</v>
      </c>
      <c r="B285" s="87" t="s">
        <v>239</v>
      </c>
      <c r="C285" s="86" t="s">
        <v>209</v>
      </c>
      <c r="D285" s="85">
        <v>13.336</v>
      </c>
      <c r="E285" s="47"/>
      <c r="F285" s="110">
        <f t="shared" si="47"/>
        <v>0</v>
      </c>
      <c r="G285" s="57" t="str">
        <f t="shared" si="49"/>
        <v>zadajte jednotkovú cenu</v>
      </c>
      <c r="H285" s="68">
        <f t="shared" si="50"/>
        <v>1</v>
      </c>
      <c r="I285" s="70"/>
      <c r="J285" s="70"/>
      <c r="K285" s="70"/>
      <c r="L285" s="71"/>
      <c r="M285" s="111"/>
      <c r="N285" s="111"/>
      <c r="O285" s="111"/>
      <c r="P285" s="111"/>
      <c r="Q285" s="111"/>
      <c r="R285" s="111"/>
      <c r="S285" s="111"/>
      <c r="T285" s="111"/>
      <c r="U285" s="111"/>
      <c r="V285" s="111"/>
      <c r="W285" s="111"/>
      <c r="X285" s="111"/>
      <c r="Y285" s="111"/>
      <c r="Z285" s="111"/>
      <c r="AA285" s="111"/>
      <c r="AB285" s="111"/>
      <c r="AC285" s="111"/>
      <c r="AD285" s="111"/>
      <c r="AE285" s="111"/>
      <c r="AF285" s="111"/>
      <c r="AG285" s="111"/>
      <c r="AH285" s="111"/>
      <c r="AI285" s="111"/>
      <c r="AJ285" s="111"/>
      <c r="AK285" s="111"/>
      <c r="AL285" s="111"/>
      <c r="AM285" s="111"/>
      <c r="AN285" s="111"/>
      <c r="AO285" s="111"/>
      <c r="AP285" s="111"/>
      <c r="AQ285" s="111"/>
      <c r="AR285" s="112"/>
    </row>
    <row r="286" spans="1:44" s="113" customFormat="1" ht="25.5">
      <c r="A286" s="109">
        <v>276</v>
      </c>
      <c r="B286" s="87" t="s">
        <v>295</v>
      </c>
      <c r="C286" s="86" t="s">
        <v>209</v>
      </c>
      <c r="D286" s="85">
        <v>13.336</v>
      </c>
      <c r="E286" s="47"/>
      <c r="F286" s="110">
        <f t="shared" ref="F286:F288" si="55">ROUND(D286*E286,2)</f>
        <v>0</v>
      </c>
      <c r="G286" s="57" t="str">
        <f t="shared" si="49"/>
        <v>zadajte jednotkovú cenu</v>
      </c>
      <c r="H286" s="68">
        <f t="shared" si="50"/>
        <v>1</v>
      </c>
      <c r="I286" s="70"/>
      <c r="J286" s="70"/>
      <c r="K286" s="70"/>
      <c r="L286" s="71"/>
      <c r="M286" s="111"/>
      <c r="N286" s="111"/>
      <c r="O286" s="111"/>
      <c r="P286" s="111"/>
      <c r="Q286" s="111"/>
      <c r="R286" s="111"/>
      <c r="S286" s="111"/>
      <c r="T286" s="111"/>
      <c r="U286" s="111"/>
      <c r="V286" s="111"/>
      <c r="W286" s="111"/>
      <c r="X286" s="111"/>
      <c r="Y286" s="111"/>
      <c r="Z286" s="111"/>
      <c r="AA286" s="111"/>
      <c r="AB286" s="111"/>
      <c r="AC286" s="111"/>
      <c r="AD286" s="111"/>
      <c r="AE286" s="111"/>
      <c r="AF286" s="111"/>
      <c r="AG286" s="111"/>
      <c r="AH286" s="111"/>
      <c r="AI286" s="111"/>
      <c r="AJ286" s="111"/>
      <c r="AK286" s="111"/>
      <c r="AL286" s="111"/>
      <c r="AM286" s="111"/>
      <c r="AN286" s="111"/>
      <c r="AO286" s="111"/>
      <c r="AP286" s="111"/>
      <c r="AQ286" s="111"/>
      <c r="AR286" s="112"/>
    </row>
    <row r="287" spans="1:44" s="113" customFormat="1">
      <c r="A287" s="83">
        <v>277</v>
      </c>
      <c r="B287" s="84" t="s">
        <v>366</v>
      </c>
      <c r="C287" s="81" t="s">
        <v>26</v>
      </c>
      <c r="D287" s="82">
        <v>4</v>
      </c>
      <c r="E287" s="47"/>
      <c r="F287" s="118">
        <f t="shared" si="55"/>
        <v>0</v>
      </c>
      <c r="G287" s="57" t="str">
        <f t="shared" si="49"/>
        <v>zadajte jednotkovú cenu</v>
      </c>
      <c r="H287" s="68">
        <f t="shared" si="50"/>
        <v>1</v>
      </c>
      <c r="I287" s="70"/>
      <c r="J287" s="70"/>
      <c r="K287" s="70"/>
      <c r="L287" s="71"/>
      <c r="M287" s="111"/>
      <c r="N287" s="111"/>
      <c r="O287" s="111"/>
      <c r="P287" s="111"/>
      <c r="Q287" s="111"/>
      <c r="R287" s="111"/>
      <c r="S287" s="111"/>
      <c r="T287" s="111"/>
      <c r="U287" s="111"/>
      <c r="V287" s="111"/>
      <c r="W287" s="111"/>
      <c r="X287" s="111"/>
      <c r="Y287" s="111"/>
      <c r="Z287" s="111"/>
      <c r="AA287" s="111"/>
      <c r="AB287" s="111"/>
      <c r="AC287" s="111"/>
      <c r="AD287" s="111"/>
      <c r="AE287" s="111"/>
      <c r="AF287" s="111"/>
      <c r="AG287" s="111"/>
      <c r="AH287" s="111"/>
      <c r="AI287" s="111"/>
      <c r="AJ287" s="111"/>
      <c r="AK287" s="111"/>
      <c r="AL287" s="111"/>
      <c r="AM287" s="111"/>
      <c r="AN287" s="111"/>
      <c r="AO287" s="111"/>
      <c r="AP287" s="111"/>
      <c r="AQ287" s="111"/>
      <c r="AR287" s="112"/>
    </row>
    <row r="288" spans="1:44" s="113" customFormat="1" ht="25.5">
      <c r="A288" s="109">
        <v>278</v>
      </c>
      <c r="B288" s="84" t="s">
        <v>365</v>
      </c>
      <c r="C288" s="81" t="s">
        <v>26</v>
      </c>
      <c r="D288" s="82">
        <v>4</v>
      </c>
      <c r="E288" s="47"/>
      <c r="F288" s="118">
        <f t="shared" si="55"/>
        <v>0</v>
      </c>
      <c r="G288" s="57" t="str">
        <f t="shared" si="49"/>
        <v>zadajte jednotkovú cenu</v>
      </c>
      <c r="H288" s="68">
        <f t="shared" si="50"/>
        <v>1</v>
      </c>
      <c r="I288" s="70"/>
      <c r="J288" s="70"/>
      <c r="K288" s="70"/>
      <c r="L288" s="71"/>
      <c r="M288" s="111"/>
      <c r="N288" s="111"/>
      <c r="O288" s="111"/>
      <c r="P288" s="111"/>
      <c r="Q288" s="111"/>
      <c r="R288" s="111"/>
      <c r="S288" s="111"/>
      <c r="T288" s="111"/>
      <c r="U288" s="111"/>
      <c r="V288" s="111"/>
      <c r="W288" s="111"/>
      <c r="X288" s="111"/>
      <c r="Y288" s="111"/>
      <c r="Z288" s="111"/>
      <c r="AA288" s="111"/>
      <c r="AB288" s="111"/>
      <c r="AC288" s="111"/>
      <c r="AD288" s="111"/>
      <c r="AE288" s="111"/>
      <c r="AF288" s="111"/>
      <c r="AG288" s="111"/>
      <c r="AH288" s="111"/>
      <c r="AI288" s="111"/>
      <c r="AJ288" s="111"/>
      <c r="AK288" s="111"/>
      <c r="AL288" s="111"/>
      <c r="AM288" s="111"/>
      <c r="AN288" s="111"/>
      <c r="AO288" s="111"/>
      <c r="AP288" s="111"/>
      <c r="AQ288" s="111"/>
      <c r="AR288" s="112"/>
    </row>
    <row r="289" spans="1:44" s="113" customFormat="1" ht="25.5">
      <c r="A289" s="83">
        <v>279</v>
      </c>
      <c r="B289" s="87" t="s">
        <v>367</v>
      </c>
      <c r="C289" s="86" t="s">
        <v>208</v>
      </c>
      <c r="D289" s="85">
        <v>4</v>
      </c>
      <c r="E289" s="47"/>
      <c r="F289" s="110">
        <f t="shared" ref="F289:F295" si="56">ROUND(D289*E289,2)</f>
        <v>0</v>
      </c>
      <c r="G289" s="57" t="str">
        <f t="shared" si="49"/>
        <v>zadajte jednotkovú cenu</v>
      </c>
      <c r="H289" s="68">
        <f t="shared" si="50"/>
        <v>1</v>
      </c>
      <c r="I289" s="70"/>
      <c r="J289" s="70"/>
      <c r="K289" s="70"/>
      <c r="L289" s="71"/>
      <c r="M289" s="111"/>
      <c r="N289" s="111"/>
      <c r="O289" s="111"/>
      <c r="P289" s="111"/>
      <c r="Q289" s="111"/>
      <c r="R289" s="111"/>
      <c r="S289" s="111"/>
      <c r="T289" s="111"/>
      <c r="U289" s="111"/>
      <c r="V289" s="111"/>
      <c r="W289" s="111"/>
      <c r="X289" s="111"/>
      <c r="Y289" s="111"/>
      <c r="Z289" s="111"/>
      <c r="AA289" s="111"/>
      <c r="AB289" s="111"/>
      <c r="AC289" s="111"/>
      <c r="AD289" s="111"/>
      <c r="AE289" s="111"/>
      <c r="AF289" s="111"/>
      <c r="AG289" s="111"/>
      <c r="AH289" s="111"/>
      <c r="AI289" s="111"/>
      <c r="AJ289" s="111"/>
      <c r="AK289" s="111"/>
      <c r="AL289" s="111"/>
      <c r="AM289" s="111"/>
      <c r="AN289" s="111"/>
      <c r="AO289" s="111"/>
      <c r="AP289" s="111"/>
      <c r="AQ289" s="111"/>
      <c r="AR289" s="112"/>
    </row>
    <row r="290" spans="1:44" s="113" customFormat="1">
      <c r="A290" s="109">
        <v>280</v>
      </c>
      <c r="B290" s="84" t="s">
        <v>346</v>
      </c>
      <c r="C290" s="81" t="s">
        <v>115</v>
      </c>
      <c r="D290" s="82">
        <v>5.84</v>
      </c>
      <c r="E290" s="47"/>
      <c r="F290" s="118">
        <f t="shared" si="56"/>
        <v>0</v>
      </c>
      <c r="G290" s="57" t="str">
        <f t="shared" si="49"/>
        <v>zadajte jednotkovú cenu</v>
      </c>
      <c r="H290" s="68">
        <f t="shared" si="50"/>
        <v>1</v>
      </c>
      <c r="I290" s="70"/>
      <c r="J290" s="70"/>
      <c r="K290" s="70"/>
      <c r="L290" s="71"/>
      <c r="M290" s="111"/>
      <c r="N290" s="111"/>
      <c r="O290" s="111"/>
      <c r="P290" s="111"/>
      <c r="Q290" s="111"/>
      <c r="R290" s="111"/>
      <c r="S290" s="111"/>
      <c r="T290" s="111"/>
      <c r="U290" s="111"/>
      <c r="V290" s="111"/>
      <c r="W290" s="111"/>
      <c r="X290" s="111"/>
      <c r="Y290" s="111"/>
      <c r="Z290" s="111"/>
      <c r="AA290" s="111"/>
      <c r="AB290" s="111"/>
      <c r="AC290" s="111"/>
      <c r="AD290" s="111"/>
      <c r="AE290" s="111"/>
      <c r="AF290" s="111"/>
      <c r="AG290" s="111"/>
      <c r="AH290" s="111"/>
      <c r="AI290" s="111"/>
      <c r="AJ290" s="111"/>
      <c r="AK290" s="111"/>
      <c r="AL290" s="111"/>
      <c r="AM290" s="111"/>
      <c r="AN290" s="111"/>
      <c r="AO290" s="111"/>
      <c r="AP290" s="111"/>
      <c r="AQ290" s="111"/>
      <c r="AR290" s="112"/>
    </row>
    <row r="291" spans="1:44" s="113" customFormat="1" ht="25.5">
      <c r="A291" s="83">
        <v>281</v>
      </c>
      <c r="B291" s="84" t="s">
        <v>347</v>
      </c>
      <c r="C291" s="81" t="s">
        <v>115</v>
      </c>
      <c r="D291" s="82">
        <v>5.84</v>
      </c>
      <c r="E291" s="47"/>
      <c r="F291" s="118">
        <f t="shared" si="56"/>
        <v>0</v>
      </c>
      <c r="G291" s="57" t="str">
        <f t="shared" si="49"/>
        <v>zadajte jednotkovú cenu</v>
      </c>
      <c r="H291" s="68">
        <f t="shared" si="50"/>
        <v>1</v>
      </c>
      <c r="I291" s="70"/>
      <c r="J291" s="70"/>
      <c r="K291" s="70"/>
      <c r="L291" s="71"/>
      <c r="M291" s="111"/>
      <c r="N291" s="111"/>
      <c r="O291" s="111"/>
      <c r="P291" s="111"/>
      <c r="Q291" s="111"/>
      <c r="R291" s="111"/>
      <c r="S291" s="111"/>
      <c r="T291" s="111"/>
      <c r="U291" s="111"/>
      <c r="V291" s="111"/>
      <c r="W291" s="111"/>
      <c r="X291" s="111"/>
      <c r="Y291" s="111"/>
      <c r="Z291" s="111"/>
      <c r="AA291" s="111"/>
      <c r="AB291" s="111"/>
      <c r="AC291" s="111"/>
      <c r="AD291" s="111"/>
      <c r="AE291" s="111"/>
      <c r="AF291" s="111"/>
      <c r="AG291" s="111"/>
      <c r="AH291" s="111"/>
      <c r="AI291" s="111"/>
      <c r="AJ291" s="111"/>
      <c r="AK291" s="111"/>
      <c r="AL291" s="111"/>
      <c r="AM291" s="111"/>
      <c r="AN291" s="111"/>
      <c r="AO291" s="111"/>
      <c r="AP291" s="111"/>
      <c r="AQ291" s="111"/>
      <c r="AR291" s="112"/>
    </row>
    <row r="292" spans="1:44" s="113" customFormat="1">
      <c r="A292" s="109">
        <v>282</v>
      </c>
      <c r="B292" s="84" t="s">
        <v>348</v>
      </c>
      <c r="C292" s="81" t="s">
        <v>119</v>
      </c>
      <c r="D292" s="82">
        <v>6</v>
      </c>
      <c r="E292" s="47"/>
      <c r="F292" s="118">
        <f t="shared" si="56"/>
        <v>0</v>
      </c>
      <c r="G292" s="57" t="str">
        <f t="shared" si="49"/>
        <v>zadajte jednotkovú cenu</v>
      </c>
      <c r="H292" s="68">
        <f t="shared" si="50"/>
        <v>1</v>
      </c>
      <c r="I292" s="70"/>
      <c r="J292" s="70"/>
      <c r="K292" s="70"/>
      <c r="L292" s="71"/>
      <c r="M292" s="111"/>
      <c r="N292" s="111"/>
      <c r="O292" s="111"/>
      <c r="P292" s="111"/>
      <c r="Q292" s="111"/>
      <c r="R292" s="111"/>
      <c r="S292" s="111"/>
      <c r="T292" s="111"/>
      <c r="U292" s="111"/>
      <c r="V292" s="111"/>
      <c r="W292" s="111"/>
      <c r="X292" s="111"/>
      <c r="Y292" s="111"/>
      <c r="Z292" s="111"/>
      <c r="AA292" s="111"/>
      <c r="AB292" s="111"/>
      <c r="AC292" s="111"/>
      <c r="AD292" s="111"/>
      <c r="AE292" s="111"/>
      <c r="AF292" s="111"/>
      <c r="AG292" s="111"/>
      <c r="AH292" s="111"/>
      <c r="AI292" s="111"/>
      <c r="AJ292" s="111"/>
      <c r="AK292" s="111"/>
      <c r="AL292" s="111"/>
      <c r="AM292" s="111"/>
      <c r="AN292" s="111"/>
      <c r="AO292" s="111"/>
      <c r="AP292" s="111"/>
      <c r="AQ292" s="111"/>
      <c r="AR292" s="112"/>
    </row>
    <row r="293" spans="1:44" s="113" customFormat="1">
      <c r="A293" s="83">
        <v>283</v>
      </c>
      <c r="B293" s="84" t="s">
        <v>356</v>
      </c>
      <c r="C293" s="81" t="s">
        <v>115</v>
      </c>
      <c r="D293" s="82">
        <v>9.5980000000000008</v>
      </c>
      <c r="E293" s="47"/>
      <c r="F293" s="118">
        <f t="shared" si="56"/>
        <v>0</v>
      </c>
      <c r="G293" s="57" t="str">
        <f t="shared" si="49"/>
        <v>zadajte jednotkovú cenu</v>
      </c>
      <c r="H293" s="68">
        <f t="shared" si="50"/>
        <v>1</v>
      </c>
      <c r="I293" s="70"/>
      <c r="J293" s="70"/>
      <c r="K293" s="70"/>
      <c r="L293" s="71"/>
      <c r="M293" s="111"/>
      <c r="N293" s="111"/>
      <c r="O293" s="111"/>
      <c r="P293" s="111"/>
      <c r="Q293" s="111"/>
      <c r="R293" s="111"/>
      <c r="S293" s="111"/>
      <c r="T293" s="111"/>
      <c r="U293" s="111"/>
      <c r="V293" s="111"/>
      <c r="W293" s="111"/>
      <c r="X293" s="111"/>
      <c r="Y293" s="111"/>
      <c r="Z293" s="111"/>
      <c r="AA293" s="111"/>
      <c r="AB293" s="111"/>
      <c r="AC293" s="111"/>
      <c r="AD293" s="111"/>
      <c r="AE293" s="111"/>
      <c r="AF293" s="111"/>
      <c r="AG293" s="111"/>
      <c r="AH293" s="111"/>
      <c r="AI293" s="111"/>
      <c r="AJ293" s="111"/>
      <c r="AK293" s="111"/>
      <c r="AL293" s="111"/>
      <c r="AM293" s="111"/>
      <c r="AN293" s="111"/>
      <c r="AO293" s="111"/>
      <c r="AP293" s="111"/>
      <c r="AQ293" s="111"/>
      <c r="AR293" s="112"/>
    </row>
    <row r="294" spans="1:44" s="113" customFormat="1" ht="25.5">
      <c r="A294" s="109">
        <v>284</v>
      </c>
      <c r="B294" s="87" t="s">
        <v>223</v>
      </c>
      <c r="C294" s="81" t="s">
        <v>115</v>
      </c>
      <c r="D294" s="82">
        <v>9.5980000000000008</v>
      </c>
      <c r="E294" s="47"/>
      <c r="F294" s="118">
        <f t="shared" si="56"/>
        <v>0</v>
      </c>
      <c r="G294" s="57" t="str">
        <f t="shared" si="49"/>
        <v>zadajte jednotkovú cenu</v>
      </c>
      <c r="H294" s="68">
        <f t="shared" si="50"/>
        <v>1</v>
      </c>
      <c r="I294" s="70"/>
      <c r="J294" s="70"/>
      <c r="K294" s="70"/>
      <c r="L294" s="71"/>
      <c r="M294" s="111"/>
      <c r="N294" s="111"/>
      <c r="O294" s="111"/>
      <c r="P294" s="111"/>
      <c r="Q294" s="111"/>
      <c r="R294" s="111"/>
      <c r="S294" s="111"/>
      <c r="T294" s="111"/>
      <c r="U294" s="111"/>
      <c r="V294" s="111"/>
      <c r="W294" s="111"/>
      <c r="X294" s="111"/>
      <c r="Y294" s="111"/>
      <c r="Z294" s="111"/>
      <c r="AA294" s="111"/>
      <c r="AB294" s="111"/>
      <c r="AC294" s="111"/>
      <c r="AD294" s="111"/>
      <c r="AE294" s="111"/>
      <c r="AF294" s="111"/>
      <c r="AG294" s="111"/>
      <c r="AH294" s="111"/>
      <c r="AI294" s="111"/>
      <c r="AJ294" s="111"/>
      <c r="AK294" s="111"/>
      <c r="AL294" s="111"/>
      <c r="AM294" s="111"/>
      <c r="AN294" s="111"/>
      <c r="AO294" s="111"/>
      <c r="AP294" s="111"/>
      <c r="AQ294" s="111"/>
      <c r="AR294" s="112"/>
    </row>
    <row r="295" spans="1:44" s="113" customFormat="1" ht="25.5">
      <c r="A295" s="83">
        <v>285</v>
      </c>
      <c r="B295" s="87" t="s">
        <v>296</v>
      </c>
      <c r="C295" s="81" t="s">
        <v>115</v>
      </c>
      <c r="D295" s="82">
        <v>9.5980000000000008</v>
      </c>
      <c r="E295" s="47"/>
      <c r="F295" s="118">
        <f t="shared" si="56"/>
        <v>0</v>
      </c>
      <c r="G295" s="57" t="str">
        <f t="shared" si="49"/>
        <v>zadajte jednotkovú cenu</v>
      </c>
      <c r="H295" s="68">
        <f t="shared" si="50"/>
        <v>1</v>
      </c>
      <c r="I295" s="70"/>
      <c r="J295" s="70"/>
      <c r="K295" s="70"/>
      <c r="L295" s="71"/>
      <c r="M295" s="111"/>
      <c r="N295" s="111"/>
      <c r="O295" s="111"/>
      <c r="P295" s="111"/>
      <c r="Q295" s="111"/>
      <c r="R295" s="111"/>
      <c r="S295" s="111"/>
      <c r="T295" s="111"/>
      <c r="U295" s="111"/>
      <c r="V295" s="111"/>
      <c r="W295" s="111"/>
      <c r="X295" s="111"/>
      <c r="Y295" s="111"/>
      <c r="Z295" s="111"/>
      <c r="AA295" s="111"/>
      <c r="AB295" s="111"/>
      <c r="AC295" s="111"/>
      <c r="AD295" s="111"/>
      <c r="AE295" s="111"/>
      <c r="AF295" s="111"/>
      <c r="AG295" s="111"/>
      <c r="AH295" s="111"/>
      <c r="AI295" s="111"/>
      <c r="AJ295" s="111"/>
      <c r="AK295" s="111"/>
      <c r="AL295" s="111"/>
      <c r="AM295" s="111"/>
      <c r="AN295" s="111"/>
      <c r="AO295" s="111"/>
      <c r="AP295" s="111"/>
      <c r="AQ295" s="111"/>
      <c r="AR295" s="112"/>
    </row>
    <row r="296" spans="1:44" s="113" customFormat="1" ht="38.25" customHeight="1">
      <c r="A296" s="109">
        <v>286</v>
      </c>
      <c r="B296" s="87" t="s">
        <v>297</v>
      </c>
      <c r="C296" s="86" t="s">
        <v>208</v>
      </c>
      <c r="D296" s="85">
        <v>4</v>
      </c>
      <c r="E296" s="47"/>
      <c r="F296" s="110">
        <f t="shared" ref="F296:F301" si="57">ROUND(D296*E296,2)</f>
        <v>0</v>
      </c>
      <c r="G296" s="57" t="str">
        <f t="shared" si="49"/>
        <v>zadajte jednotkovú cenu</v>
      </c>
      <c r="H296" s="68">
        <f t="shared" si="50"/>
        <v>1</v>
      </c>
      <c r="I296" s="70"/>
      <c r="J296" s="70"/>
      <c r="K296" s="70"/>
      <c r="L296" s="71"/>
      <c r="M296" s="111"/>
      <c r="N296" s="111"/>
      <c r="O296" s="111"/>
      <c r="P296" s="111"/>
      <c r="Q296" s="111"/>
      <c r="R296" s="111"/>
      <c r="S296" s="111"/>
      <c r="T296" s="111"/>
      <c r="U296" s="111"/>
      <c r="V296" s="111"/>
      <c r="W296" s="111"/>
      <c r="X296" s="111"/>
      <c r="Y296" s="111"/>
      <c r="Z296" s="111"/>
      <c r="AA296" s="111"/>
      <c r="AB296" s="111"/>
      <c r="AC296" s="111"/>
      <c r="AD296" s="111"/>
      <c r="AE296" s="111"/>
      <c r="AF296" s="111"/>
      <c r="AG296" s="111"/>
      <c r="AH296" s="111"/>
      <c r="AI296" s="111"/>
      <c r="AJ296" s="111"/>
      <c r="AK296" s="111"/>
      <c r="AL296" s="111"/>
      <c r="AM296" s="111"/>
      <c r="AN296" s="111"/>
      <c r="AO296" s="111"/>
      <c r="AP296" s="111"/>
      <c r="AQ296" s="111"/>
      <c r="AR296" s="112"/>
    </row>
    <row r="297" spans="1:44" s="113" customFormat="1">
      <c r="A297" s="83">
        <v>287</v>
      </c>
      <c r="B297" s="87" t="s">
        <v>298</v>
      </c>
      <c r="C297" s="86" t="s">
        <v>212</v>
      </c>
      <c r="D297" s="82">
        <v>9.42</v>
      </c>
      <c r="E297" s="47"/>
      <c r="F297" s="118">
        <f t="shared" si="57"/>
        <v>0</v>
      </c>
      <c r="G297" s="57" t="str">
        <f t="shared" si="49"/>
        <v>zadajte jednotkovú cenu</v>
      </c>
      <c r="H297" s="68">
        <f t="shared" si="50"/>
        <v>1</v>
      </c>
      <c r="I297" s="70"/>
      <c r="J297" s="70"/>
      <c r="K297" s="70"/>
      <c r="L297" s="71"/>
      <c r="M297" s="111"/>
      <c r="N297" s="111"/>
      <c r="O297" s="111"/>
      <c r="P297" s="111"/>
      <c r="Q297" s="111"/>
      <c r="R297" s="111"/>
      <c r="S297" s="111"/>
      <c r="T297" s="111"/>
      <c r="U297" s="111"/>
      <c r="V297" s="111"/>
      <c r="W297" s="111"/>
      <c r="X297" s="111"/>
      <c r="Y297" s="111"/>
      <c r="Z297" s="111"/>
      <c r="AA297" s="111"/>
      <c r="AB297" s="111"/>
      <c r="AC297" s="111"/>
      <c r="AD297" s="111"/>
      <c r="AE297" s="111"/>
      <c r="AF297" s="111"/>
      <c r="AG297" s="111"/>
      <c r="AH297" s="111"/>
      <c r="AI297" s="111"/>
      <c r="AJ297" s="111"/>
      <c r="AK297" s="111"/>
      <c r="AL297" s="111"/>
      <c r="AM297" s="111"/>
      <c r="AN297" s="111"/>
      <c r="AO297" s="111"/>
      <c r="AP297" s="111"/>
      <c r="AQ297" s="111"/>
      <c r="AR297" s="112"/>
    </row>
    <row r="298" spans="1:44" s="113" customFormat="1">
      <c r="A298" s="109">
        <v>288</v>
      </c>
      <c r="B298" s="87" t="s">
        <v>241</v>
      </c>
      <c r="C298" s="86" t="s">
        <v>208</v>
      </c>
      <c r="D298" s="85">
        <v>4</v>
      </c>
      <c r="E298" s="47"/>
      <c r="F298" s="110">
        <f t="shared" si="57"/>
        <v>0</v>
      </c>
      <c r="G298" s="57" t="str">
        <f t="shared" si="49"/>
        <v>zadajte jednotkovú cenu</v>
      </c>
      <c r="H298" s="68">
        <f t="shared" si="50"/>
        <v>1</v>
      </c>
      <c r="I298" s="70"/>
      <c r="J298" s="70"/>
      <c r="K298" s="70"/>
      <c r="L298" s="71"/>
      <c r="M298" s="111"/>
      <c r="N298" s="111"/>
      <c r="O298" s="111"/>
      <c r="P298" s="111"/>
      <c r="Q298" s="111"/>
      <c r="R298" s="111"/>
      <c r="S298" s="111"/>
      <c r="T298" s="111"/>
      <c r="U298" s="111"/>
      <c r="V298" s="111"/>
      <c r="W298" s="111"/>
      <c r="X298" s="111"/>
      <c r="Y298" s="111"/>
      <c r="Z298" s="111"/>
      <c r="AA298" s="111"/>
      <c r="AB298" s="111"/>
      <c r="AC298" s="111"/>
      <c r="AD298" s="111"/>
      <c r="AE298" s="111"/>
      <c r="AF298" s="111"/>
      <c r="AG298" s="111"/>
      <c r="AH298" s="111"/>
      <c r="AI298" s="111"/>
      <c r="AJ298" s="111"/>
      <c r="AK298" s="111"/>
      <c r="AL298" s="111"/>
      <c r="AM298" s="111"/>
      <c r="AN298" s="111"/>
      <c r="AO298" s="111"/>
      <c r="AP298" s="111"/>
      <c r="AQ298" s="111"/>
      <c r="AR298" s="112"/>
    </row>
    <row r="299" spans="1:44" s="113" customFormat="1">
      <c r="A299" s="83">
        <v>289</v>
      </c>
      <c r="B299" s="87" t="s">
        <v>242</v>
      </c>
      <c r="C299" s="86" t="s">
        <v>208</v>
      </c>
      <c r="D299" s="85">
        <v>4</v>
      </c>
      <c r="E299" s="47"/>
      <c r="F299" s="110">
        <f t="shared" si="57"/>
        <v>0</v>
      </c>
      <c r="G299" s="57" t="str">
        <f t="shared" si="49"/>
        <v>zadajte jednotkovú cenu</v>
      </c>
      <c r="H299" s="68">
        <f t="shared" si="50"/>
        <v>1</v>
      </c>
      <c r="I299" s="70"/>
      <c r="J299" s="70"/>
      <c r="K299" s="70"/>
      <c r="L299" s="71"/>
      <c r="M299" s="111"/>
      <c r="N299" s="111"/>
      <c r="O299" s="111"/>
      <c r="P299" s="111"/>
      <c r="Q299" s="111"/>
      <c r="R299" s="111"/>
      <c r="S299" s="111"/>
      <c r="T299" s="111"/>
      <c r="U299" s="111"/>
      <c r="V299" s="111"/>
      <c r="W299" s="111"/>
      <c r="X299" s="111"/>
      <c r="Y299" s="111"/>
      <c r="Z299" s="111"/>
      <c r="AA299" s="111"/>
      <c r="AB299" s="111"/>
      <c r="AC299" s="111"/>
      <c r="AD299" s="111"/>
      <c r="AE299" s="111"/>
      <c r="AF299" s="111"/>
      <c r="AG299" s="111"/>
      <c r="AH299" s="111"/>
      <c r="AI299" s="111"/>
      <c r="AJ299" s="111"/>
      <c r="AK299" s="111"/>
      <c r="AL299" s="111"/>
      <c r="AM299" s="111"/>
      <c r="AN299" s="111"/>
      <c r="AO299" s="111"/>
      <c r="AP299" s="111"/>
      <c r="AQ299" s="111"/>
      <c r="AR299" s="112"/>
    </row>
    <row r="300" spans="1:44" s="113" customFormat="1" ht="25.5">
      <c r="A300" s="109">
        <v>290</v>
      </c>
      <c r="B300" s="87" t="s">
        <v>243</v>
      </c>
      <c r="C300" s="86" t="s">
        <v>212</v>
      </c>
      <c r="D300" s="85">
        <v>99.346000000000004</v>
      </c>
      <c r="E300" s="47"/>
      <c r="F300" s="110">
        <f t="shared" si="57"/>
        <v>0</v>
      </c>
      <c r="G300" s="57" t="str">
        <f t="shared" si="49"/>
        <v>zadajte jednotkovú cenu</v>
      </c>
      <c r="H300" s="68">
        <f t="shared" si="50"/>
        <v>1</v>
      </c>
      <c r="I300" s="70"/>
      <c r="J300" s="70"/>
      <c r="K300" s="70"/>
      <c r="L300" s="71"/>
      <c r="M300" s="111"/>
      <c r="N300" s="111"/>
      <c r="O300" s="111"/>
      <c r="P300" s="111"/>
      <c r="Q300" s="111"/>
      <c r="R300" s="111"/>
      <c r="S300" s="111"/>
      <c r="T300" s="111"/>
      <c r="U300" s="111"/>
      <c r="V300" s="111"/>
      <c r="W300" s="111"/>
      <c r="X300" s="111"/>
      <c r="Y300" s="111"/>
      <c r="Z300" s="111"/>
      <c r="AA300" s="111"/>
      <c r="AB300" s="111"/>
      <c r="AC300" s="111"/>
      <c r="AD300" s="111"/>
      <c r="AE300" s="111"/>
      <c r="AF300" s="111"/>
      <c r="AG300" s="111"/>
      <c r="AH300" s="111"/>
      <c r="AI300" s="111"/>
      <c r="AJ300" s="111"/>
      <c r="AK300" s="111"/>
      <c r="AL300" s="111"/>
      <c r="AM300" s="111"/>
      <c r="AN300" s="111"/>
      <c r="AO300" s="111"/>
      <c r="AP300" s="111"/>
      <c r="AQ300" s="111"/>
      <c r="AR300" s="112"/>
    </row>
    <row r="301" spans="1:44" s="113" customFormat="1">
      <c r="A301" s="83">
        <v>291</v>
      </c>
      <c r="B301" s="87" t="s">
        <v>244</v>
      </c>
      <c r="C301" s="86" t="s">
        <v>212</v>
      </c>
      <c r="D301" s="85">
        <v>99.346000000000004</v>
      </c>
      <c r="E301" s="47"/>
      <c r="F301" s="110">
        <f t="shared" si="57"/>
        <v>0</v>
      </c>
      <c r="G301" s="57" t="str">
        <f t="shared" si="49"/>
        <v>zadajte jednotkovú cenu</v>
      </c>
      <c r="H301" s="68">
        <f t="shared" si="50"/>
        <v>1</v>
      </c>
      <c r="I301" s="70"/>
      <c r="J301" s="70"/>
      <c r="K301" s="70"/>
      <c r="L301" s="71"/>
      <c r="M301" s="111"/>
      <c r="N301" s="111"/>
      <c r="O301" s="111"/>
      <c r="P301" s="111"/>
      <c r="Q301" s="111"/>
      <c r="R301" s="111"/>
      <c r="S301" s="111"/>
      <c r="T301" s="111"/>
      <c r="U301" s="111"/>
      <c r="V301" s="111"/>
      <c r="W301" s="111"/>
      <c r="X301" s="111"/>
      <c r="Y301" s="111"/>
      <c r="Z301" s="111"/>
      <c r="AA301" s="111"/>
      <c r="AB301" s="111"/>
      <c r="AC301" s="111"/>
      <c r="AD301" s="111"/>
      <c r="AE301" s="111"/>
      <c r="AF301" s="111"/>
      <c r="AG301" s="111"/>
      <c r="AH301" s="111"/>
      <c r="AI301" s="111"/>
      <c r="AJ301" s="111"/>
      <c r="AK301" s="111"/>
      <c r="AL301" s="111"/>
      <c r="AM301" s="111"/>
      <c r="AN301" s="111"/>
      <c r="AO301" s="111"/>
      <c r="AP301" s="111"/>
      <c r="AQ301" s="111"/>
      <c r="AR301" s="112"/>
    </row>
    <row r="302" spans="1:44" s="113" customFormat="1" ht="13.5" thickBot="1">
      <c r="A302" s="109">
        <v>292</v>
      </c>
      <c r="B302" s="87" t="s">
        <v>307</v>
      </c>
      <c r="C302" s="86" t="s">
        <v>209</v>
      </c>
      <c r="D302" s="85">
        <v>16.808</v>
      </c>
      <c r="E302" s="47"/>
      <c r="F302" s="110">
        <f t="shared" ref="F302" si="58">ROUND(D302*E302,2)</f>
        <v>0</v>
      </c>
      <c r="G302" s="57" t="str">
        <f t="shared" si="49"/>
        <v>zadajte jednotkovú cenu</v>
      </c>
      <c r="H302" s="68">
        <f t="shared" si="50"/>
        <v>1</v>
      </c>
      <c r="I302" s="70"/>
      <c r="J302" s="70"/>
      <c r="K302" s="70"/>
      <c r="L302" s="71"/>
      <c r="M302" s="111"/>
      <c r="N302" s="111"/>
      <c r="O302" s="111"/>
      <c r="P302" s="111"/>
      <c r="Q302" s="111"/>
      <c r="R302" s="111"/>
      <c r="S302" s="111"/>
      <c r="T302" s="111"/>
      <c r="U302" s="111"/>
      <c r="V302" s="111"/>
      <c r="W302" s="111"/>
      <c r="X302" s="111"/>
      <c r="Y302" s="111"/>
      <c r="Z302" s="111"/>
      <c r="AA302" s="111"/>
      <c r="AB302" s="111"/>
      <c r="AC302" s="111"/>
      <c r="AD302" s="111"/>
      <c r="AE302" s="111"/>
      <c r="AF302" s="111"/>
      <c r="AG302" s="111"/>
      <c r="AH302" s="111"/>
      <c r="AI302" s="111"/>
      <c r="AJ302" s="111"/>
      <c r="AK302" s="111"/>
      <c r="AL302" s="111"/>
      <c r="AM302" s="111"/>
      <c r="AN302" s="111"/>
      <c r="AO302" s="111"/>
      <c r="AP302" s="111"/>
      <c r="AQ302" s="111"/>
      <c r="AR302" s="112"/>
    </row>
    <row r="303" spans="1:44" s="113" customFormat="1" ht="17.25" thickBot="1">
      <c r="A303" s="115"/>
      <c r="B303" s="103" t="s">
        <v>121</v>
      </c>
      <c r="C303" s="116"/>
      <c r="D303" s="62"/>
      <c r="E303" s="46"/>
      <c r="F303" s="117"/>
      <c r="G303" s="57"/>
      <c r="H303" s="68"/>
      <c r="I303" s="70"/>
      <c r="J303" s="70"/>
      <c r="K303" s="70"/>
      <c r="L303" s="71"/>
      <c r="M303" s="111"/>
      <c r="N303" s="111"/>
      <c r="O303" s="111"/>
      <c r="P303" s="111"/>
      <c r="Q303" s="111"/>
      <c r="R303" s="111"/>
      <c r="S303" s="111"/>
      <c r="T303" s="111"/>
      <c r="U303" s="111"/>
      <c r="V303" s="111"/>
      <c r="W303" s="111"/>
      <c r="X303" s="111"/>
      <c r="Y303" s="111"/>
      <c r="Z303" s="111"/>
      <c r="AA303" s="111"/>
      <c r="AB303" s="111"/>
      <c r="AC303" s="111"/>
      <c r="AD303" s="111"/>
      <c r="AE303" s="111"/>
      <c r="AF303" s="111"/>
      <c r="AG303" s="111"/>
      <c r="AH303" s="111"/>
      <c r="AI303" s="111"/>
      <c r="AJ303" s="111"/>
      <c r="AK303" s="111"/>
      <c r="AL303" s="111"/>
      <c r="AM303" s="111"/>
      <c r="AN303" s="111"/>
      <c r="AO303" s="111"/>
      <c r="AP303" s="111"/>
      <c r="AQ303" s="111"/>
      <c r="AR303" s="112"/>
    </row>
    <row r="304" spans="1:44" s="113" customFormat="1">
      <c r="A304" s="109">
        <v>293</v>
      </c>
      <c r="B304" s="120" t="s">
        <v>252</v>
      </c>
      <c r="C304" s="121" t="s">
        <v>251</v>
      </c>
      <c r="D304" s="122">
        <v>2.5129999999999999</v>
      </c>
      <c r="E304" s="47"/>
      <c r="F304" s="110">
        <f>D304*E304</f>
        <v>0</v>
      </c>
      <c r="G304" s="57" t="str">
        <f t="shared" si="49"/>
        <v>zadajte jednotkovú cenu</v>
      </c>
      <c r="H304" s="68">
        <f t="shared" si="50"/>
        <v>1</v>
      </c>
      <c r="I304" s="70"/>
      <c r="J304" s="70"/>
      <c r="K304" s="70"/>
      <c r="L304" s="71"/>
      <c r="M304" s="111"/>
      <c r="N304" s="111"/>
      <c r="O304" s="111"/>
      <c r="P304" s="111"/>
      <c r="Q304" s="111"/>
      <c r="R304" s="111"/>
      <c r="S304" s="111"/>
      <c r="T304" s="111"/>
      <c r="U304" s="111"/>
      <c r="V304" s="111"/>
      <c r="W304" s="111"/>
      <c r="X304" s="111"/>
      <c r="Y304" s="111"/>
      <c r="Z304" s="111"/>
      <c r="AA304" s="111"/>
      <c r="AB304" s="111"/>
      <c r="AC304" s="111"/>
      <c r="AD304" s="111"/>
      <c r="AE304" s="111"/>
      <c r="AF304" s="111"/>
      <c r="AG304" s="111"/>
      <c r="AH304" s="111"/>
      <c r="AI304" s="111"/>
      <c r="AJ304" s="111"/>
      <c r="AK304" s="111"/>
      <c r="AL304" s="111"/>
      <c r="AM304" s="111"/>
      <c r="AN304" s="111"/>
      <c r="AO304" s="111"/>
      <c r="AP304" s="111"/>
      <c r="AQ304" s="111"/>
      <c r="AR304" s="112"/>
    </row>
    <row r="305" spans="1:44" s="113" customFormat="1" ht="25.5">
      <c r="A305" s="109">
        <v>294</v>
      </c>
      <c r="B305" s="84" t="s">
        <v>337</v>
      </c>
      <c r="C305" s="86" t="s">
        <v>209</v>
      </c>
      <c r="D305" s="85">
        <v>394.8</v>
      </c>
      <c r="E305" s="47"/>
      <c r="F305" s="118">
        <f t="shared" ref="F305" si="59">ROUND(D305*E305,2)</f>
        <v>0</v>
      </c>
      <c r="G305" s="57" t="str">
        <f t="shared" si="49"/>
        <v>zadajte jednotkovú cenu</v>
      </c>
      <c r="H305" s="68">
        <f t="shared" si="50"/>
        <v>1</v>
      </c>
      <c r="I305" s="70"/>
      <c r="J305" s="70"/>
      <c r="K305" s="70"/>
      <c r="L305" s="71"/>
      <c r="M305" s="111"/>
      <c r="N305" s="111"/>
      <c r="O305" s="111"/>
      <c r="P305" s="111"/>
      <c r="Q305" s="111"/>
      <c r="R305" s="111"/>
      <c r="S305" s="111"/>
      <c r="T305" s="111"/>
      <c r="U305" s="111"/>
      <c r="V305" s="111"/>
      <c r="W305" s="111"/>
      <c r="X305" s="111"/>
      <c r="Y305" s="111"/>
      <c r="Z305" s="111"/>
      <c r="AA305" s="111"/>
      <c r="AB305" s="111"/>
      <c r="AC305" s="111"/>
      <c r="AD305" s="111"/>
      <c r="AE305" s="111"/>
      <c r="AF305" s="111"/>
      <c r="AG305" s="111"/>
      <c r="AH305" s="111"/>
      <c r="AI305" s="111"/>
      <c r="AJ305" s="111"/>
      <c r="AK305" s="111"/>
      <c r="AL305" s="111"/>
      <c r="AM305" s="111"/>
      <c r="AN305" s="111"/>
      <c r="AO305" s="111"/>
      <c r="AP305" s="111"/>
      <c r="AQ305" s="111"/>
      <c r="AR305" s="112"/>
    </row>
    <row r="306" spans="1:44" s="113" customFormat="1" ht="25.5">
      <c r="A306" s="83">
        <v>295</v>
      </c>
      <c r="B306" s="84" t="s">
        <v>368</v>
      </c>
      <c r="C306" s="86" t="s">
        <v>209</v>
      </c>
      <c r="D306" s="85">
        <v>394.8</v>
      </c>
      <c r="E306" s="47"/>
      <c r="F306" s="118">
        <f t="shared" ref="F306:F307" si="60">ROUND(D306*E306,2)</f>
        <v>0</v>
      </c>
      <c r="G306" s="57" t="str">
        <f t="shared" si="49"/>
        <v>zadajte jednotkovú cenu</v>
      </c>
      <c r="H306" s="68">
        <f t="shared" si="50"/>
        <v>1</v>
      </c>
      <c r="I306" s="70"/>
      <c r="J306" s="70"/>
      <c r="K306" s="70"/>
      <c r="L306" s="71"/>
      <c r="M306" s="111"/>
      <c r="N306" s="111"/>
      <c r="O306" s="111"/>
      <c r="P306" s="111"/>
      <c r="Q306" s="111"/>
      <c r="R306" s="111"/>
      <c r="S306" s="111"/>
      <c r="T306" s="111"/>
      <c r="U306" s="111"/>
      <c r="V306" s="111"/>
      <c r="W306" s="111"/>
      <c r="X306" s="111"/>
      <c r="Y306" s="111"/>
      <c r="Z306" s="111"/>
      <c r="AA306" s="111"/>
      <c r="AB306" s="111"/>
      <c r="AC306" s="111"/>
      <c r="AD306" s="111"/>
      <c r="AE306" s="111"/>
      <c r="AF306" s="111"/>
      <c r="AG306" s="111"/>
      <c r="AH306" s="111"/>
      <c r="AI306" s="111"/>
      <c r="AJ306" s="111"/>
      <c r="AK306" s="111"/>
      <c r="AL306" s="111"/>
      <c r="AM306" s="111"/>
      <c r="AN306" s="111"/>
      <c r="AO306" s="111"/>
      <c r="AP306" s="111"/>
      <c r="AQ306" s="111"/>
      <c r="AR306" s="112"/>
    </row>
    <row r="307" spans="1:44" s="113" customFormat="1" ht="33" customHeight="1">
      <c r="A307" s="109">
        <v>296</v>
      </c>
      <c r="B307" s="84" t="s">
        <v>399</v>
      </c>
      <c r="C307" s="86" t="s">
        <v>209</v>
      </c>
      <c r="D307" s="85">
        <v>394.8</v>
      </c>
      <c r="E307" s="47"/>
      <c r="F307" s="118">
        <f t="shared" si="60"/>
        <v>0</v>
      </c>
      <c r="G307" s="57" t="str">
        <f t="shared" si="49"/>
        <v>zadajte jednotkovú cenu</v>
      </c>
      <c r="H307" s="68">
        <f t="shared" si="50"/>
        <v>1</v>
      </c>
      <c r="I307" s="70"/>
      <c r="J307" s="70"/>
      <c r="K307" s="70"/>
      <c r="L307" s="71"/>
      <c r="M307" s="111"/>
      <c r="N307" s="111"/>
      <c r="O307" s="111"/>
      <c r="P307" s="111"/>
      <c r="Q307" s="111"/>
      <c r="R307" s="111"/>
      <c r="S307" s="111"/>
      <c r="T307" s="111"/>
      <c r="U307" s="111"/>
      <c r="V307" s="111"/>
      <c r="W307" s="111"/>
      <c r="X307" s="111"/>
      <c r="Y307" s="111"/>
      <c r="Z307" s="111"/>
      <c r="AA307" s="111"/>
      <c r="AB307" s="111"/>
      <c r="AC307" s="111"/>
      <c r="AD307" s="111"/>
      <c r="AE307" s="111"/>
      <c r="AF307" s="111"/>
      <c r="AG307" s="111"/>
      <c r="AH307" s="111"/>
      <c r="AI307" s="111"/>
      <c r="AJ307" s="111"/>
      <c r="AK307" s="111"/>
      <c r="AL307" s="111"/>
      <c r="AM307" s="111"/>
      <c r="AN307" s="111"/>
      <c r="AO307" s="111"/>
      <c r="AP307" s="111"/>
      <c r="AQ307" s="111"/>
      <c r="AR307" s="112"/>
    </row>
    <row r="308" spans="1:44" s="113" customFormat="1" ht="25.5">
      <c r="A308" s="83">
        <v>297</v>
      </c>
      <c r="B308" s="84" t="s">
        <v>339</v>
      </c>
      <c r="C308" s="86" t="s">
        <v>209</v>
      </c>
      <c r="D308" s="85">
        <v>394.8</v>
      </c>
      <c r="E308" s="47"/>
      <c r="F308" s="118">
        <f t="shared" ref="F308" si="61">ROUND(D308*E308,2)</f>
        <v>0</v>
      </c>
      <c r="G308" s="57" t="str">
        <f t="shared" si="49"/>
        <v>zadajte jednotkovú cenu</v>
      </c>
      <c r="H308" s="68">
        <f t="shared" si="50"/>
        <v>1</v>
      </c>
      <c r="I308" s="70"/>
      <c r="J308" s="70"/>
      <c r="K308" s="70"/>
      <c r="L308" s="71"/>
      <c r="M308" s="111"/>
      <c r="N308" s="111"/>
      <c r="O308" s="111"/>
      <c r="P308" s="111"/>
      <c r="Q308" s="111"/>
      <c r="R308" s="111"/>
      <c r="S308" s="111"/>
      <c r="T308" s="111"/>
      <c r="U308" s="111"/>
      <c r="V308" s="111"/>
      <c r="W308" s="111"/>
      <c r="X308" s="111"/>
      <c r="Y308" s="111"/>
      <c r="Z308" s="111"/>
      <c r="AA308" s="111"/>
      <c r="AB308" s="111"/>
      <c r="AC308" s="111"/>
      <c r="AD308" s="111"/>
      <c r="AE308" s="111"/>
      <c r="AF308" s="111"/>
      <c r="AG308" s="111"/>
      <c r="AH308" s="111"/>
      <c r="AI308" s="111"/>
      <c r="AJ308" s="111"/>
      <c r="AK308" s="111"/>
      <c r="AL308" s="111"/>
      <c r="AM308" s="111"/>
      <c r="AN308" s="111"/>
      <c r="AO308" s="111"/>
      <c r="AP308" s="111"/>
      <c r="AQ308" s="111"/>
      <c r="AR308" s="112"/>
    </row>
    <row r="309" spans="1:44" s="113" customFormat="1" ht="25.5">
      <c r="A309" s="109">
        <v>298</v>
      </c>
      <c r="B309" s="87" t="s">
        <v>369</v>
      </c>
      <c r="C309" s="86" t="s">
        <v>210</v>
      </c>
      <c r="D309" s="85">
        <v>20.88</v>
      </c>
      <c r="E309" s="47"/>
      <c r="F309" s="110">
        <f t="shared" ref="F309" si="62">ROUND(D309*E309,2)</f>
        <v>0</v>
      </c>
      <c r="G309" s="57" t="str">
        <f t="shared" si="49"/>
        <v>zadajte jednotkovú cenu</v>
      </c>
      <c r="H309" s="68">
        <f t="shared" si="50"/>
        <v>1</v>
      </c>
      <c r="I309" s="70"/>
      <c r="J309" s="70"/>
      <c r="K309" s="70"/>
      <c r="L309" s="71"/>
      <c r="M309" s="111"/>
      <c r="N309" s="111"/>
      <c r="O309" s="111"/>
      <c r="P309" s="111"/>
      <c r="Q309" s="111"/>
      <c r="R309" s="111"/>
      <c r="S309" s="111"/>
      <c r="T309" s="111"/>
      <c r="U309" s="111"/>
      <c r="V309" s="111"/>
      <c r="W309" s="111"/>
      <c r="X309" s="111"/>
      <c r="Y309" s="111"/>
      <c r="Z309" s="111"/>
      <c r="AA309" s="111"/>
      <c r="AB309" s="111"/>
      <c r="AC309" s="111"/>
      <c r="AD309" s="111"/>
      <c r="AE309" s="111"/>
      <c r="AF309" s="111"/>
      <c r="AG309" s="111"/>
      <c r="AH309" s="111"/>
      <c r="AI309" s="111"/>
      <c r="AJ309" s="111"/>
      <c r="AK309" s="111"/>
      <c r="AL309" s="111"/>
      <c r="AM309" s="111"/>
      <c r="AN309" s="111"/>
      <c r="AO309" s="111"/>
      <c r="AP309" s="111"/>
      <c r="AQ309" s="111"/>
      <c r="AR309" s="112"/>
    </row>
    <row r="310" spans="1:44" s="113" customFormat="1">
      <c r="A310" s="83">
        <v>299</v>
      </c>
      <c r="B310" s="120" t="s">
        <v>299</v>
      </c>
      <c r="C310" s="121" t="s">
        <v>231</v>
      </c>
      <c r="D310" s="122">
        <v>835.2</v>
      </c>
      <c r="E310" s="47"/>
      <c r="F310" s="110">
        <f>D310*E310</f>
        <v>0</v>
      </c>
      <c r="G310" s="57" t="str">
        <f t="shared" si="49"/>
        <v>zadajte jednotkovú cenu</v>
      </c>
      <c r="H310" s="68">
        <f t="shared" si="50"/>
        <v>1</v>
      </c>
      <c r="I310" s="70"/>
      <c r="J310" s="70"/>
      <c r="K310" s="70"/>
      <c r="L310" s="71"/>
      <c r="M310" s="111"/>
      <c r="N310" s="111"/>
      <c r="O310" s="111"/>
      <c r="P310" s="111"/>
      <c r="Q310" s="111"/>
      <c r="R310" s="111"/>
      <c r="S310" s="111"/>
      <c r="T310" s="111"/>
      <c r="U310" s="111"/>
      <c r="V310" s="111"/>
      <c r="W310" s="111"/>
      <c r="X310" s="111"/>
      <c r="Y310" s="111"/>
      <c r="Z310" s="111"/>
      <c r="AA310" s="111"/>
      <c r="AB310" s="111"/>
      <c r="AC310" s="111"/>
      <c r="AD310" s="111"/>
      <c r="AE310" s="111"/>
      <c r="AF310" s="111"/>
      <c r="AG310" s="111"/>
      <c r="AH310" s="111"/>
      <c r="AI310" s="111"/>
      <c r="AJ310" s="111"/>
      <c r="AK310" s="111"/>
      <c r="AL310" s="111"/>
      <c r="AM310" s="111"/>
      <c r="AN310" s="111"/>
      <c r="AO310" s="111"/>
      <c r="AP310" s="111"/>
      <c r="AQ310" s="111"/>
      <c r="AR310" s="112"/>
    </row>
    <row r="311" spans="1:44" s="113" customFormat="1">
      <c r="A311" s="109">
        <v>300</v>
      </c>
      <c r="B311" s="87" t="s">
        <v>300</v>
      </c>
      <c r="C311" s="86" t="s">
        <v>210</v>
      </c>
      <c r="D311" s="122">
        <v>10.875</v>
      </c>
      <c r="E311" s="47"/>
      <c r="F311" s="110">
        <f t="shared" ref="F311" si="63">ROUND(D311*E311,2)</f>
        <v>0</v>
      </c>
      <c r="G311" s="57" t="str">
        <f t="shared" si="49"/>
        <v>zadajte jednotkovú cenu</v>
      </c>
      <c r="H311" s="68">
        <f t="shared" si="50"/>
        <v>1</v>
      </c>
      <c r="I311" s="70"/>
      <c r="J311" s="70"/>
      <c r="K311" s="70"/>
      <c r="L311" s="71"/>
      <c r="M311" s="111"/>
      <c r="N311" s="111"/>
      <c r="O311" s="111"/>
      <c r="P311" s="111"/>
      <c r="Q311" s="111"/>
      <c r="R311" s="111"/>
      <c r="S311" s="111"/>
      <c r="T311" s="111"/>
      <c r="U311" s="111"/>
      <c r="V311" s="111"/>
      <c r="W311" s="111"/>
      <c r="X311" s="111"/>
      <c r="Y311" s="111"/>
      <c r="Z311" s="111"/>
      <c r="AA311" s="111"/>
      <c r="AB311" s="111"/>
      <c r="AC311" s="111"/>
      <c r="AD311" s="111"/>
      <c r="AE311" s="111"/>
      <c r="AF311" s="111"/>
      <c r="AG311" s="111"/>
      <c r="AH311" s="111"/>
      <c r="AI311" s="111"/>
      <c r="AJ311" s="111"/>
      <c r="AK311" s="111"/>
      <c r="AL311" s="111"/>
      <c r="AM311" s="111"/>
      <c r="AN311" s="111"/>
      <c r="AO311" s="111"/>
      <c r="AP311" s="111"/>
      <c r="AQ311" s="111"/>
      <c r="AR311" s="112"/>
    </row>
    <row r="312" spans="1:44" s="113" customFormat="1">
      <c r="A312" s="83">
        <v>301</v>
      </c>
      <c r="B312" s="120" t="s">
        <v>301</v>
      </c>
      <c r="C312" s="121" t="s">
        <v>210</v>
      </c>
      <c r="D312" s="122">
        <v>10.875</v>
      </c>
      <c r="E312" s="47"/>
      <c r="F312" s="110">
        <f>D312*E312</f>
        <v>0</v>
      </c>
      <c r="G312" s="57" t="str">
        <f t="shared" si="49"/>
        <v>zadajte jednotkovú cenu</v>
      </c>
      <c r="H312" s="68">
        <f t="shared" si="50"/>
        <v>1</v>
      </c>
      <c r="I312" s="70"/>
      <c r="J312" s="70"/>
      <c r="K312" s="70"/>
      <c r="L312" s="71"/>
      <c r="M312" s="111"/>
      <c r="N312" s="111"/>
      <c r="O312" s="111"/>
      <c r="P312" s="111"/>
      <c r="Q312" s="111"/>
      <c r="R312" s="111"/>
      <c r="S312" s="111"/>
      <c r="T312" s="111"/>
      <c r="U312" s="111"/>
      <c r="V312" s="111"/>
      <c r="W312" s="111"/>
      <c r="X312" s="111"/>
      <c r="Y312" s="111"/>
      <c r="Z312" s="111"/>
      <c r="AA312" s="111"/>
      <c r="AB312" s="111"/>
      <c r="AC312" s="111"/>
      <c r="AD312" s="111"/>
      <c r="AE312" s="111"/>
      <c r="AF312" s="111"/>
      <c r="AG312" s="111"/>
      <c r="AH312" s="111"/>
      <c r="AI312" s="111"/>
      <c r="AJ312" s="111"/>
      <c r="AK312" s="111"/>
      <c r="AL312" s="111"/>
      <c r="AM312" s="111"/>
      <c r="AN312" s="111"/>
      <c r="AO312" s="111"/>
      <c r="AP312" s="111"/>
      <c r="AQ312" s="111"/>
      <c r="AR312" s="112"/>
    </row>
    <row r="313" spans="1:44" s="113" customFormat="1" ht="25.5">
      <c r="A313" s="109">
        <v>302</v>
      </c>
      <c r="B313" s="87" t="s">
        <v>246</v>
      </c>
      <c r="C313" s="86" t="s">
        <v>212</v>
      </c>
      <c r="D313" s="85">
        <v>31.007000000000001</v>
      </c>
      <c r="E313" s="47"/>
      <c r="F313" s="110">
        <f t="shared" ref="F313" si="64">ROUND(D313*E313,2)</f>
        <v>0</v>
      </c>
      <c r="G313" s="57" t="str">
        <f t="shared" si="49"/>
        <v>zadajte jednotkovú cenu</v>
      </c>
      <c r="H313" s="68">
        <f t="shared" si="50"/>
        <v>1</v>
      </c>
      <c r="I313" s="70"/>
      <c r="J313" s="70"/>
      <c r="K313" s="70"/>
      <c r="L313" s="71"/>
      <c r="M313" s="111"/>
      <c r="N313" s="111"/>
      <c r="O313" s="111"/>
      <c r="P313" s="111"/>
      <c r="Q313" s="111"/>
      <c r="R313" s="111"/>
      <c r="S313" s="111"/>
      <c r="T313" s="111"/>
      <c r="U313" s="111"/>
      <c r="V313" s="111"/>
      <c r="W313" s="111"/>
      <c r="X313" s="111"/>
      <c r="Y313" s="111"/>
      <c r="Z313" s="111"/>
      <c r="AA313" s="111"/>
      <c r="AB313" s="111"/>
      <c r="AC313" s="111"/>
      <c r="AD313" s="111"/>
      <c r="AE313" s="111"/>
      <c r="AF313" s="111"/>
      <c r="AG313" s="111"/>
      <c r="AH313" s="111"/>
      <c r="AI313" s="111"/>
      <c r="AJ313" s="111"/>
      <c r="AK313" s="111"/>
      <c r="AL313" s="111"/>
      <c r="AM313" s="111"/>
      <c r="AN313" s="111"/>
      <c r="AO313" s="111"/>
      <c r="AP313" s="111"/>
      <c r="AQ313" s="111"/>
      <c r="AR313" s="112"/>
    </row>
    <row r="314" spans="1:44" s="113" customFormat="1" ht="25.5">
      <c r="A314" s="83">
        <v>303</v>
      </c>
      <c r="B314" s="87" t="s">
        <v>245</v>
      </c>
      <c r="C314" s="86" t="s">
        <v>212</v>
      </c>
      <c r="D314" s="85">
        <v>666.072</v>
      </c>
      <c r="E314" s="47"/>
      <c r="F314" s="110">
        <f t="shared" ref="F314:F318" si="65">ROUND(D314*E314,2)</f>
        <v>0</v>
      </c>
      <c r="G314" s="57" t="str">
        <f t="shared" si="49"/>
        <v>zadajte jednotkovú cenu</v>
      </c>
      <c r="H314" s="68">
        <f t="shared" si="50"/>
        <v>1</v>
      </c>
      <c r="I314" s="70"/>
      <c r="J314" s="70"/>
      <c r="K314" s="70"/>
      <c r="L314" s="71"/>
      <c r="M314" s="111"/>
      <c r="N314" s="111"/>
      <c r="O314" s="111"/>
      <c r="P314" s="111"/>
      <c r="Q314" s="111"/>
      <c r="R314" s="111"/>
      <c r="S314" s="111"/>
      <c r="T314" s="111"/>
      <c r="U314" s="111"/>
      <c r="V314" s="111"/>
      <c r="W314" s="111"/>
      <c r="X314" s="111"/>
      <c r="Y314" s="111"/>
      <c r="Z314" s="111"/>
      <c r="AA314" s="111"/>
      <c r="AB314" s="111"/>
      <c r="AC314" s="111"/>
      <c r="AD314" s="111"/>
      <c r="AE314" s="111"/>
      <c r="AF314" s="111"/>
      <c r="AG314" s="111"/>
      <c r="AH314" s="111"/>
      <c r="AI314" s="111"/>
      <c r="AJ314" s="111"/>
      <c r="AK314" s="111"/>
      <c r="AL314" s="111"/>
      <c r="AM314" s="111"/>
      <c r="AN314" s="111"/>
      <c r="AO314" s="111"/>
      <c r="AP314" s="111"/>
      <c r="AQ314" s="111"/>
      <c r="AR314" s="112"/>
    </row>
    <row r="315" spans="1:44" s="113" customFormat="1">
      <c r="A315" s="109">
        <v>304</v>
      </c>
      <c r="B315" s="87" t="s">
        <v>302</v>
      </c>
      <c r="C315" s="86" t="s">
        <v>212</v>
      </c>
      <c r="D315" s="85">
        <v>83.52</v>
      </c>
      <c r="E315" s="47"/>
      <c r="F315" s="110">
        <f t="shared" si="65"/>
        <v>0</v>
      </c>
      <c r="G315" s="57" t="str">
        <f t="shared" si="49"/>
        <v>zadajte jednotkovú cenu</v>
      </c>
      <c r="H315" s="68">
        <f t="shared" si="50"/>
        <v>1</v>
      </c>
      <c r="I315" s="70"/>
      <c r="J315" s="70"/>
      <c r="K315" s="70"/>
      <c r="L315" s="71"/>
      <c r="M315" s="111"/>
      <c r="N315" s="111"/>
      <c r="O315" s="111"/>
      <c r="P315" s="111"/>
      <c r="Q315" s="111"/>
      <c r="R315" s="111"/>
      <c r="S315" s="111"/>
      <c r="T315" s="111"/>
      <c r="U315" s="111"/>
      <c r="V315" s="111"/>
      <c r="W315" s="111"/>
      <c r="X315" s="111"/>
      <c r="Y315" s="111"/>
      <c r="Z315" s="111"/>
      <c r="AA315" s="111"/>
      <c r="AB315" s="111"/>
      <c r="AC315" s="111"/>
      <c r="AD315" s="111"/>
      <c r="AE315" s="111"/>
      <c r="AF315" s="111"/>
      <c r="AG315" s="111"/>
      <c r="AH315" s="111"/>
      <c r="AI315" s="111"/>
      <c r="AJ315" s="111"/>
      <c r="AK315" s="111"/>
      <c r="AL315" s="111"/>
      <c r="AM315" s="111"/>
      <c r="AN315" s="111"/>
      <c r="AO315" s="111"/>
      <c r="AP315" s="111"/>
      <c r="AQ315" s="111"/>
      <c r="AR315" s="112"/>
    </row>
    <row r="316" spans="1:44" s="113" customFormat="1" ht="25.5">
      <c r="A316" s="83">
        <v>305</v>
      </c>
      <c r="B316" s="87" t="s">
        <v>303</v>
      </c>
      <c r="C316" s="86" t="s">
        <v>212</v>
      </c>
      <c r="D316" s="85">
        <v>92.498000000000005</v>
      </c>
      <c r="E316" s="47"/>
      <c r="F316" s="110">
        <f t="shared" si="65"/>
        <v>0</v>
      </c>
      <c r="G316" s="57" t="str">
        <f t="shared" si="49"/>
        <v>zadajte jednotkovú cenu</v>
      </c>
      <c r="H316" s="68">
        <f t="shared" si="50"/>
        <v>1</v>
      </c>
      <c r="I316" s="70"/>
      <c r="J316" s="70"/>
      <c r="K316" s="70"/>
      <c r="L316" s="71"/>
      <c r="M316" s="111"/>
      <c r="N316" s="111"/>
      <c r="O316" s="111"/>
      <c r="P316" s="111"/>
      <c r="Q316" s="111"/>
      <c r="R316" s="111"/>
      <c r="S316" s="111"/>
      <c r="T316" s="111"/>
      <c r="U316" s="111"/>
      <c r="V316" s="111"/>
      <c r="W316" s="111"/>
      <c r="X316" s="111"/>
      <c r="Y316" s="111"/>
      <c r="Z316" s="111"/>
      <c r="AA316" s="111"/>
      <c r="AB316" s="111"/>
      <c r="AC316" s="111"/>
      <c r="AD316" s="111"/>
      <c r="AE316" s="111"/>
      <c r="AF316" s="111"/>
      <c r="AG316" s="111"/>
      <c r="AH316" s="111"/>
      <c r="AI316" s="111"/>
      <c r="AJ316" s="111"/>
      <c r="AK316" s="111"/>
      <c r="AL316" s="111"/>
      <c r="AM316" s="111"/>
      <c r="AN316" s="111"/>
      <c r="AO316" s="111"/>
      <c r="AP316" s="111"/>
      <c r="AQ316" s="111"/>
      <c r="AR316" s="112"/>
    </row>
    <row r="317" spans="1:44" s="113" customFormat="1">
      <c r="A317" s="109">
        <v>306</v>
      </c>
      <c r="B317" s="87" t="s">
        <v>305</v>
      </c>
      <c r="C317" s="86" t="s">
        <v>212</v>
      </c>
      <c r="D317" s="85">
        <v>2330</v>
      </c>
      <c r="E317" s="47"/>
      <c r="F317" s="110">
        <f t="shared" si="65"/>
        <v>0</v>
      </c>
      <c r="G317" s="57" t="str">
        <f t="shared" si="49"/>
        <v>zadajte jednotkovú cenu</v>
      </c>
      <c r="H317" s="68">
        <f t="shared" si="50"/>
        <v>1</v>
      </c>
      <c r="I317" s="70"/>
      <c r="J317" s="70"/>
      <c r="K317" s="70"/>
      <c r="L317" s="71"/>
      <c r="M317" s="111"/>
      <c r="N317" s="111"/>
      <c r="O317" s="111"/>
      <c r="P317" s="111"/>
      <c r="Q317" s="111"/>
      <c r="R317" s="111"/>
      <c r="S317" s="111"/>
      <c r="T317" s="111"/>
      <c r="U317" s="111"/>
      <c r="V317" s="111"/>
      <c r="W317" s="111"/>
      <c r="X317" s="111"/>
      <c r="Y317" s="111"/>
      <c r="Z317" s="111"/>
      <c r="AA317" s="111"/>
      <c r="AB317" s="111"/>
      <c r="AC317" s="111"/>
      <c r="AD317" s="111"/>
      <c r="AE317" s="111"/>
      <c r="AF317" s="111"/>
      <c r="AG317" s="111"/>
      <c r="AH317" s="111"/>
      <c r="AI317" s="111"/>
      <c r="AJ317" s="111"/>
      <c r="AK317" s="111"/>
      <c r="AL317" s="111"/>
      <c r="AM317" s="111"/>
      <c r="AN317" s="111"/>
      <c r="AO317" s="111"/>
      <c r="AP317" s="111"/>
      <c r="AQ317" s="111"/>
      <c r="AR317" s="112"/>
    </row>
    <row r="318" spans="1:44" s="113" customFormat="1">
      <c r="A318" s="83">
        <v>307</v>
      </c>
      <c r="B318" s="87" t="s">
        <v>304</v>
      </c>
      <c r="C318" s="86" t="s">
        <v>212</v>
      </c>
      <c r="D318" s="85">
        <v>2330</v>
      </c>
      <c r="E318" s="47"/>
      <c r="F318" s="110">
        <f t="shared" si="65"/>
        <v>0</v>
      </c>
      <c r="G318" s="57" t="str">
        <f t="shared" si="49"/>
        <v>zadajte jednotkovú cenu</v>
      </c>
      <c r="H318" s="68">
        <f t="shared" si="50"/>
        <v>1</v>
      </c>
      <c r="I318" s="70"/>
      <c r="J318" s="70"/>
      <c r="K318" s="70"/>
      <c r="L318" s="71"/>
      <c r="M318" s="111"/>
      <c r="N318" s="111"/>
      <c r="O318" s="111"/>
      <c r="P318" s="111"/>
      <c r="Q318" s="111"/>
      <c r="R318" s="111"/>
      <c r="S318" s="111"/>
      <c r="T318" s="111"/>
      <c r="U318" s="111"/>
      <c r="V318" s="111"/>
      <c r="W318" s="111"/>
      <c r="X318" s="111"/>
      <c r="Y318" s="111"/>
      <c r="Z318" s="111"/>
      <c r="AA318" s="111"/>
      <c r="AB318" s="111"/>
      <c r="AC318" s="111"/>
      <c r="AD318" s="111"/>
      <c r="AE318" s="111"/>
      <c r="AF318" s="111"/>
      <c r="AG318" s="111"/>
      <c r="AH318" s="111"/>
      <c r="AI318" s="111"/>
      <c r="AJ318" s="111"/>
      <c r="AK318" s="111"/>
      <c r="AL318" s="111"/>
      <c r="AM318" s="111"/>
      <c r="AN318" s="111"/>
      <c r="AO318" s="111"/>
      <c r="AP318" s="111"/>
      <c r="AQ318" s="111"/>
      <c r="AR318" s="112"/>
    </row>
    <row r="319" spans="1:44" s="113" customFormat="1">
      <c r="A319" s="109">
        <v>308</v>
      </c>
      <c r="B319" s="120" t="s">
        <v>334</v>
      </c>
      <c r="C319" s="121" t="s">
        <v>212</v>
      </c>
      <c r="D319" s="122">
        <v>13.502000000000001</v>
      </c>
      <c r="E319" s="47"/>
      <c r="F319" s="110">
        <f>D319*E319</f>
        <v>0</v>
      </c>
      <c r="G319" s="57" t="str">
        <f t="shared" si="49"/>
        <v>zadajte jednotkovú cenu</v>
      </c>
      <c r="H319" s="68">
        <f t="shared" si="50"/>
        <v>1</v>
      </c>
      <c r="I319" s="70"/>
      <c r="J319" s="70"/>
      <c r="K319" s="70"/>
      <c r="L319" s="71"/>
      <c r="M319" s="111"/>
      <c r="N319" s="111"/>
      <c r="O319" s="111"/>
      <c r="P319" s="111"/>
      <c r="Q319" s="111"/>
      <c r="R319" s="111"/>
      <c r="S319" s="111"/>
      <c r="T319" s="111"/>
      <c r="U319" s="111"/>
      <c r="V319" s="111"/>
      <c r="W319" s="111"/>
      <c r="X319" s="111"/>
      <c r="Y319" s="111"/>
      <c r="Z319" s="111"/>
      <c r="AA319" s="111"/>
      <c r="AB319" s="111"/>
      <c r="AC319" s="111"/>
      <c r="AD319" s="111"/>
      <c r="AE319" s="111"/>
      <c r="AF319" s="111"/>
      <c r="AG319" s="111"/>
      <c r="AH319" s="111"/>
      <c r="AI319" s="111"/>
      <c r="AJ319" s="111"/>
      <c r="AK319" s="111"/>
      <c r="AL319" s="111"/>
      <c r="AM319" s="111"/>
      <c r="AN319" s="111"/>
      <c r="AO319" s="111"/>
      <c r="AP319" s="111"/>
      <c r="AQ319" s="111"/>
      <c r="AR319" s="112"/>
    </row>
    <row r="320" spans="1:44" s="113" customFormat="1" ht="51">
      <c r="A320" s="83">
        <v>309</v>
      </c>
      <c r="B320" s="87" t="s">
        <v>400</v>
      </c>
      <c r="C320" s="86" t="s">
        <v>210</v>
      </c>
      <c r="D320" s="85">
        <v>17</v>
      </c>
      <c r="E320" s="47"/>
      <c r="F320" s="110">
        <f t="shared" ref="F320:F321" si="66">ROUND(D320*E320,2)</f>
        <v>0</v>
      </c>
      <c r="G320" s="57" t="str">
        <f t="shared" si="49"/>
        <v>zadajte jednotkovú cenu</v>
      </c>
      <c r="H320" s="68">
        <f t="shared" si="50"/>
        <v>1</v>
      </c>
      <c r="I320" s="70"/>
      <c r="J320" s="70"/>
      <c r="K320" s="70"/>
      <c r="L320" s="71"/>
      <c r="M320" s="111"/>
      <c r="N320" s="111"/>
      <c r="O320" s="111"/>
      <c r="P320" s="111"/>
      <c r="Q320" s="111"/>
      <c r="R320" s="111"/>
      <c r="S320" s="111"/>
      <c r="T320" s="111"/>
      <c r="U320" s="111"/>
      <c r="V320" s="111"/>
      <c r="W320" s="111"/>
      <c r="X320" s="111"/>
      <c r="Y320" s="111"/>
      <c r="Z320" s="111"/>
      <c r="AA320" s="111"/>
      <c r="AB320" s="111"/>
      <c r="AC320" s="111"/>
      <c r="AD320" s="111"/>
      <c r="AE320" s="111"/>
      <c r="AF320" s="111"/>
      <c r="AG320" s="111"/>
      <c r="AH320" s="111"/>
      <c r="AI320" s="111"/>
      <c r="AJ320" s="111"/>
      <c r="AK320" s="111"/>
      <c r="AL320" s="111"/>
      <c r="AM320" s="111"/>
      <c r="AN320" s="111"/>
      <c r="AO320" s="111"/>
      <c r="AP320" s="111"/>
      <c r="AQ320" s="111"/>
      <c r="AR320" s="112"/>
    </row>
    <row r="321" spans="1:44" s="113" customFormat="1" ht="38.25" customHeight="1">
      <c r="A321" s="109">
        <v>310</v>
      </c>
      <c r="B321" s="87" t="s">
        <v>247</v>
      </c>
      <c r="C321" s="86" t="s">
        <v>210</v>
      </c>
      <c r="D321" s="85">
        <v>17</v>
      </c>
      <c r="E321" s="47"/>
      <c r="F321" s="110">
        <f t="shared" si="66"/>
        <v>0</v>
      </c>
      <c r="G321" s="57" t="str">
        <f t="shared" si="49"/>
        <v>zadajte jednotkovú cenu</v>
      </c>
      <c r="H321" s="68">
        <f t="shared" si="50"/>
        <v>1</v>
      </c>
      <c r="I321" s="70"/>
      <c r="J321" s="70"/>
      <c r="K321" s="70"/>
      <c r="L321" s="71"/>
      <c r="M321" s="111"/>
      <c r="N321" s="111"/>
      <c r="O321" s="111"/>
      <c r="P321" s="111"/>
      <c r="Q321" s="111"/>
      <c r="R321" s="111"/>
      <c r="S321" s="111"/>
      <c r="T321" s="111"/>
      <c r="U321" s="111"/>
      <c r="V321" s="111"/>
      <c r="W321" s="111"/>
      <c r="X321" s="111"/>
      <c r="Y321" s="111"/>
      <c r="Z321" s="111"/>
      <c r="AA321" s="111"/>
      <c r="AB321" s="111"/>
      <c r="AC321" s="111"/>
      <c r="AD321" s="111"/>
      <c r="AE321" s="111"/>
      <c r="AF321" s="111"/>
      <c r="AG321" s="111"/>
      <c r="AH321" s="111"/>
      <c r="AI321" s="111"/>
      <c r="AJ321" s="111"/>
      <c r="AK321" s="111"/>
      <c r="AL321" s="111"/>
      <c r="AM321" s="111"/>
      <c r="AN321" s="111"/>
      <c r="AO321" s="111"/>
      <c r="AP321" s="111"/>
      <c r="AQ321" s="111"/>
      <c r="AR321" s="112"/>
    </row>
    <row r="322" spans="1:44" s="113" customFormat="1" ht="25.5">
      <c r="A322" s="83">
        <v>311</v>
      </c>
      <c r="B322" s="87" t="s">
        <v>257</v>
      </c>
      <c r="C322" s="86" t="s">
        <v>209</v>
      </c>
      <c r="D322" s="85">
        <v>8470</v>
      </c>
      <c r="E322" s="47"/>
      <c r="F322" s="110">
        <f t="shared" ref="F322:F325" si="67">ROUND(D322*E322,2)</f>
        <v>0</v>
      </c>
      <c r="G322" s="57" t="str">
        <f t="shared" si="49"/>
        <v>zadajte jednotkovú cenu</v>
      </c>
      <c r="H322" s="68">
        <f t="shared" si="50"/>
        <v>1</v>
      </c>
      <c r="I322" s="70"/>
      <c r="J322" s="70"/>
      <c r="K322" s="70"/>
      <c r="L322" s="71"/>
      <c r="M322" s="111"/>
      <c r="N322" s="111"/>
      <c r="O322" s="111"/>
      <c r="P322" s="111"/>
      <c r="Q322" s="111"/>
      <c r="R322" s="111"/>
      <c r="S322" s="111"/>
      <c r="T322" s="111"/>
      <c r="U322" s="111"/>
      <c r="V322" s="111"/>
      <c r="W322" s="111"/>
      <c r="X322" s="111"/>
      <c r="Y322" s="111"/>
      <c r="Z322" s="111"/>
      <c r="AA322" s="111"/>
      <c r="AB322" s="111"/>
      <c r="AC322" s="111"/>
      <c r="AD322" s="111"/>
      <c r="AE322" s="111"/>
      <c r="AF322" s="111"/>
      <c r="AG322" s="111"/>
      <c r="AH322" s="111"/>
      <c r="AI322" s="111"/>
      <c r="AJ322" s="111"/>
      <c r="AK322" s="111"/>
      <c r="AL322" s="111"/>
      <c r="AM322" s="111"/>
      <c r="AN322" s="111"/>
      <c r="AO322" s="111"/>
      <c r="AP322" s="111"/>
      <c r="AQ322" s="111"/>
      <c r="AR322" s="112"/>
    </row>
    <row r="323" spans="1:44" s="113" customFormat="1" ht="25.5" customHeight="1">
      <c r="A323" s="109">
        <v>312</v>
      </c>
      <c r="B323" s="87" t="s">
        <v>214</v>
      </c>
      <c r="C323" s="86" t="s">
        <v>209</v>
      </c>
      <c r="D323" s="85">
        <v>8470</v>
      </c>
      <c r="E323" s="47"/>
      <c r="F323" s="110">
        <f t="shared" si="67"/>
        <v>0</v>
      </c>
      <c r="G323" s="57" t="str">
        <f t="shared" si="49"/>
        <v>zadajte jednotkovú cenu</v>
      </c>
      <c r="H323" s="68">
        <f t="shared" si="50"/>
        <v>1</v>
      </c>
      <c r="I323" s="70"/>
      <c r="J323" s="70"/>
      <c r="K323" s="70"/>
      <c r="L323" s="71"/>
      <c r="M323" s="111"/>
      <c r="N323" s="111"/>
      <c r="O323" s="111"/>
      <c r="P323" s="111"/>
      <c r="Q323" s="111"/>
      <c r="R323" s="111"/>
      <c r="S323" s="111"/>
      <c r="T323" s="111"/>
      <c r="U323" s="111"/>
      <c r="V323" s="111"/>
      <c r="W323" s="111"/>
      <c r="X323" s="111"/>
      <c r="Y323" s="111"/>
      <c r="Z323" s="111"/>
      <c r="AA323" s="111"/>
      <c r="AB323" s="111"/>
      <c r="AC323" s="111"/>
      <c r="AD323" s="111"/>
      <c r="AE323" s="111"/>
      <c r="AF323" s="111"/>
      <c r="AG323" s="111"/>
      <c r="AH323" s="111"/>
      <c r="AI323" s="111"/>
      <c r="AJ323" s="111"/>
      <c r="AK323" s="111"/>
      <c r="AL323" s="111"/>
      <c r="AM323" s="111"/>
      <c r="AN323" s="111"/>
      <c r="AO323" s="111"/>
      <c r="AP323" s="111"/>
      <c r="AQ323" s="111"/>
      <c r="AR323" s="112"/>
    </row>
    <row r="324" spans="1:44" s="113" customFormat="1">
      <c r="A324" s="83">
        <v>313</v>
      </c>
      <c r="B324" s="84" t="s">
        <v>370</v>
      </c>
      <c r="C324" s="81" t="s">
        <v>118</v>
      </c>
      <c r="D324" s="82">
        <v>666.072</v>
      </c>
      <c r="E324" s="47"/>
      <c r="F324" s="118">
        <f t="shared" si="67"/>
        <v>0</v>
      </c>
      <c r="G324" s="57" t="str">
        <f t="shared" si="49"/>
        <v>zadajte jednotkovú cenu</v>
      </c>
      <c r="H324" s="68">
        <f t="shared" si="50"/>
        <v>1</v>
      </c>
      <c r="I324" s="70"/>
      <c r="J324" s="70"/>
      <c r="K324" s="70"/>
      <c r="L324" s="71"/>
      <c r="M324" s="111"/>
      <c r="N324" s="111"/>
      <c r="O324" s="111"/>
      <c r="P324" s="111"/>
      <c r="Q324" s="111"/>
      <c r="R324" s="111"/>
      <c r="S324" s="111"/>
      <c r="T324" s="111"/>
      <c r="U324" s="111"/>
      <c r="V324" s="111"/>
      <c r="W324" s="111"/>
      <c r="X324" s="111"/>
      <c r="Y324" s="111"/>
      <c r="Z324" s="111"/>
      <c r="AA324" s="111"/>
      <c r="AB324" s="111"/>
      <c r="AC324" s="111"/>
      <c r="AD324" s="111"/>
      <c r="AE324" s="111"/>
      <c r="AF324" s="111"/>
      <c r="AG324" s="111"/>
      <c r="AH324" s="111"/>
      <c r="AI324" s="111"/>
      <c r="AJ324" s="111"/>
      <c r="AK324" s="111"/>
      <c r="AL324" s="111"/>
      <c r="AM324" s="111"/>
      <c r="AN324" s="111"/>
      <c r="AO324" s="111"/>
      <c r="AP324" s="111"/>
      <c r="AQ324" s="111"/>
      <c r="AR324" s="112"/>
    </row>
    <row r="325" spans="1:44" s="113" customFormat="1" ht="25.5">
      <c r="A325" s="109">
        <v>314</v>
      </c>
      <c r="B325" s="87" t="s">
        <v>401</v>
      </c>
      <c r="C325" s="86" t="s">
        <v>212</v>
      </c>
      <c r="D325" s="85">
        <v>1280</v>
      </c>
      <c r="E325" s="47"/>
      <c r="F325" s="110">
        <f t="shared" si="67"/>
        <v>0</v>
      </c>
      <c r="G325" s="57" t="str">
        <f t="shared" si="49"/>
        <v>zadajte jednotkovú cenu</v>
      </c>
      <c r="H325" s="68">
        <f t="shared" si="50"/>
        <v>1</v>
      </c>
      <c r="I325" s="70"/>
      <c r="J325" s="70"/>
      <c r="K325" s="70"/>
      <c r="L325" s="71"/>
      <c r="M325" s="111"/>
      <c r="N325" s="111"/>
      <c r="O325" s="111"/>
      <c r="P325" s="111"/>
      <c r="Q325" s="111"/>
      <c r="R325" s="111"/>
      <c r="S325" s="111"/>
      <c r="T325" s="111"/>
      <c r="U325" s="111"/>
      <c r="V325" s="111"/>
      <c r="W325" s="111"/>
      <c r="X325" s="111"/>
      <c r="Y325" s="111"/>
      <c r="Z325" s="111"/>
      <c r="AA325" s="111"/>
      <c r="AB325" s="111"/>
      <c r="AC325" s="111"/>
      <c r="AD325" s="111"/>
      <c r="AE325" s="111"/>
      <c r="AF325" s="111"/>
      <c r="AG325" s="111"/>
      <c r="AH325" s="111"/>
      <c r="AI325" s="111"/>
      <c r="AJ325" s="111"/>
      <c r="AK325" s="111"/>
      <c r="AL325" s="111"/>
      <c r="AM325" s="111"/>
      <c r="AN325" s="111"/>
      <c r="AO325" s="111"/>
      <c r="AP325" s="111"/>
      <c r="AQ325" s="111"/>
      <c r="AR325" s="112"/>
    </row>
    <row r="326" spans="1:44" s="113" customFormat="1" ht="25.5">
      <c r="A326" s="83">
        <v>315</v>
      </c>
      <c r="B326" s="87" t="s">
        <v>309</v>
      </c>
      <c r="C326" s="86" t="s">
        <v>212</v>
      </c>
      <c r="D326" s="85">
        <v>2.0249999999999999</v>
      </c>
      <c r="E326" s="47"/>
      <c r="F326" s="110">
        <f t="shared" ref="F326:F329" si="68">ROUND(D326*E326,2)</f>
        <v>0</v>
      </c>
      <c r="G326" s="57" t="str">
        <f t="shared" si="49"/>
        <v>zadajte jednotkovú cenu</v>
      </c>
      <c r="H326" s="68">
        <f t="shared" si="50"/>
        <v>1</v>
      </c>
      <c r="I326" s="70"/>
      <c r="J326" s="70"/>
      <c r="K326" s="70"/>
      <c r="L326" s="71"/>
      <c r="M326" s="111"/>
      <c r="N326" s="111"/>
      <c r="O326" s="111"/>
      <c r="P326" s="111"/>
      <c r="Q326" s="111"/>
      <c r="R326" s="111"/>
      <c r="S326" s="111"/>
      <c r="T326" s="111"/>
      <c r="U326" s="111"/>
      <c r="V326" s="111"/>
      <c r="W326" s="111"/>
      <c r="X326" s="111"/>
      <c r="Y326" s="111"/>
      <c r="Z326" s="111"/>
      <c r="AA326" s="111"/>
      <c r="AB326" s="111"/>
      <c r="AC326" s="111"/>
      <c r="AD326" s="111"/>
      <c r="AE326" s="111"/>
      <c r="AF326" s="111"/>
      <c r="AG326" s="111"/>
      <c r="AH326" s="111"/>
      <c r="AI326" s="111"/>
      <c r="AJ326" s="111"/>
      <c r="AK326" s="111"/>
      <c r="AL326" s="111"/>
      <c r="AM326" s="111"/>
      <c r="AN326" s="111"/>
      <c r="AO326" s="111"/>
      <c r="AP326" s="111"/>
      <c r="AQ326" s="111"/>
      <c r="AR326" s="112"/>
    </row>
    <row r="327" spans="1:44" s="113" customFormat="1" ht="25.5">
      <c r="A327" s="109">
        <v>316</v>
      </c>
      <c r="B327" s="87" t="s">
        <v>310</v>
      </c>
      <c r="C327" s="86" t="s">
        <v>212</v>
      </c>
      <c r="D327" s="85">
        <v>1280</v>
      </c>
      <c r="E327" s="47"/>
      <c r="F327" s="110">
        <f t="shared" si="68"/>
        <v>0</v>
      </c>
      <c r="G327" s="57" t="str">
        <f t="shared" si="49"/>
        <v>zadajte jednotkovú cenu</v>
      </c>
      <c r="H327" s="68">
        <f t="shared" si="50"/>
        <v>1</v>
      </c>
      <c r="I327" s="70"/>
      <c r="J327" s="70"/>
      <c r="K327" s="70"/>
      <c r="L327" s="71"/>
      <c r="M327" s="111"/>
      <c r="N327" s="111"/>
      <c r="O327" s="111"/>
      <c r="P327" s="111"/>
      <c r="Q327" s="111"/>
      <c r="R327" s="111"/>
      <c r="S327" s="111"/>
      <c r="T327" s="111"/>
      <c r="U327" s="111"/>
      <c r="V327" s="111"/>
      <c r="W327" s="111"/>
      <c r="X327" s="111"/>
      <c r="Y327" s="111"/>
      <c r="Z327" s="111"/>
      <c r="AA327" s="111"/>
      <c r="AB327" s="111"/>
      <c r="AC327" s="111"/>
      <c r="AD327" s="111"/>
      <c r="AE327" s="111"/>
      <c r="AF327" s="111"/>
      <c r="AG327" s="111"/>
      <c r="AH327" s="111"/>
      <c r="AI327" s="111"/>
      <c r="AJ327" s="111"/>
      <c r="AK327" s="111"/>
      <c r="AL327" s="111"/>
      <c r="AM327" s="111"/>
      <c r="AN327" s="111"/>
      <c r="AO327" s="111"/>
      <c r="AP327" s="111"/>
      <c r="AQ327" s="111"/>
      <c r="AR327" s="112"/>
    </row>
    <row r="328" spans="1:44" s="113" customFormat="1" ht="38.25">
      <c r="A328" s="83">
        <v>317</v>
      </c>
      <c r="B328" s="87" t="s">
        <v>311</v>
      </c>
      <c r="C328" s="86" t="s">
        <v>212</v>
      </c>
      <c r="D328" s="85">
        <v>3380</v>
      </c>
      <c r="E328" s="47"/>
      <c r="F328" s="110">
        <f t="shared" si="68"/>
        <v>0</v>
      </c>
      <c r="G328" s="57" t="str">
        <f t="shared" ref="G328:G391" si="69">IF(E328="", "zadajte jednotkovú cenu", IF(E328=0, "jednotková cena nemôže byť nulová!!!", IF(E328&lt;0, "jednotková cena nemôže byť záporná!!!", "")))</f>
        <v>zadajte jednotkovú cenu</v>
      </c>
      <c r="H328" s="68">
        <f t="shared" ref="H328:H391" si="70">IF(G328="", "", 1)</f>
        <v>1</v>
      </c>
      <c r="I328" s="70"/>
      <c r="J328" s="70"/>
      <c r="K328" s="70"/>
      <c r="L328" s="71"/>
      <c r="M328" s="111"/>
      <c r="N328" s="111"/>
      <c r="O328" s="111"/>
      <c r="P328" s="111"/>
      <c r="Q328" s="111"/>
      <c r="R328" s="111"/>
      <c r="S328" s="111"/>
      <c r="T328" s="111"/>
      <c r="U328" s="111"/>
      <c r="V328" s="111"/>
      <c r="W328" s="111"/>
      <c r="X328" s="111"/>
      <c r="Y328" s="111"/>
      <c r="Z328" s="111"/>
      <c r="AA328" s="111"/>
      <c r="AB328" s="111"/>
      <c r="AC328" s="111"/>
      <c r="AD328" s="111"/>
      <c r="AE328" s="111"/>
      <c r="AF328" s="111"/>
      <c r="AG328" s="111"/>
      <c r="AH328" s="111"/>
      <c r="AI328" s="111"/>
      <c r="AJ328" s="111"/>
      <c r="AK328" s="111"/>
      <c r="AL328" s="111"/>
      <c r="AM328" s="111"/>
      <c r="AN328" s="111"/>
      <c r="AO328" s="111"/>
      <c r="AP328" s="111"/>
      <c r="AQ328" s="111"/>
      <c r="AR328" s="112"/>
    </row>
    <row r="329" spans="1:44" s="113" customFormat="1" ht="25.5">
      <c r="A329" s="109">
        <v>318</v>
      </c>
      <c r="B329" s="87" t="s">
        <v>218</v>
      </c>
      <c r="C329" s="86" t="s">
        <v>212</v>
      </c>
      <c r="D329" s="85">
        <v>1280</v>
      </c>
      <c r="E329" s="47"/>
      <c r="F329" s="110">
        <f t="shared" si="68"/>
        <v>0</v>
      </c>
      <c r="G329" s="57" t="str">
        <f t="shared" si="69"/>
        <v>zadajte jednotkovú cenu</v>
      </c>
      <c r="H329" s="68">
        <f t="shared" si="70"/>
        <v>1</v>
      </c>
      <c r="I329" s="70"/>
      <c r="J329" s="70"/>
      <c r="K329" s="70"/>
      <c r="L329" s="71"/>
      <c r="M329" s="111"/>
      <c r="N329" s="111"/>
      <c r="O329" s="111"/>
      <c r="P329" s="111"/>
      <c r="Q329" s="111"/>
      <c r="R329" s="111"/>
      <c r="S329" s="111"/>
      <c r="T329" s="111"/>
      <c r="U329" s="111"/>
      <c r="V329" s="111"/>
      <c r="W329" s="111"/>
      <c r="X329" s="111"/>
      <c r="Y329" s="111"/>
      <c r="Z329" s="111"/>
      <c r="AA329" s="111"/>
      <c r="AB329" s="111"/>
      <c r="AC329" s="111"/>
      <c r="AD329" s="111"/>
      <c r="AE329" s="111"/>
      <c r="AF329" s="111"/>
      <c r="AG329" s="111"/>
      <c r="AH329" s="111"/>
      <c r="AI329" s="111"/>
      <c r="AJ329" s="111"/>
      <c r="AK329" s="111"/>
      <c r="AL329" s="111"/>
      <c r="AM329" s="111"/>
      <c r="AN329" s="111"/>
      <c r="AO329" s="111"/>
      <c r="AP329" s="111"/>
      <c r="AQ329" s="111"/>
      <c r="AR329" s="112"/>
    </row>
    <row r="330" spans="1:44" s="113" customFormat="1" ht="25.5">
      <c r="A330" s="83">
        <v>319</v>
      </c>
      <c r="B330" s="87" t="s">
        <v>312</v>
      </c>
      <c r="C330" s="86" t="s">
        <v>212</v>
      </c>
      <c r="D330" s="85">
        <v>1280</v>
      </c>
      <c r="E330" s="47"/>
      <c r="F330" s="110">
        <f t="shared" ref="F330:F331" si="71">ROUND(D330*E330,2)</f>
        <v>0</v>
      </c>
      <c r="G330" s="57" t="str">
        <f t="shared" si="69"/>
        <v>zadajte jednotkovú cenu</v>
      </c>
      <c r="H330" s="68">
        <f t="shared" si="70"/>
        <v>1</v>
      </c>
      <c r="I330" s="70"/>
      <c r="J330" s="70"/>
      <c r="K330" s="70"/>
      <c r="L330" s="71"/>
      <c r="M330" s="111"/>
      <c r="N330" s="111"/>
      <c r="O330" s="111"/>
      <c r="P330" s="111"/>
      <c r="Q330" s="111"/>
      <c r="R330" s="111"/>
      <c r="S330" s="111"/>
      <c r="T330" s="111"/>
      <c r="U330" s="111"/>
      <c r="V330" s="111"/>
      <c r="W330" s="111"/>
      <c r="X330" s="111"/>
      <c r="Y330" s="111"/>
      <c r="Z330" s="111"/>
      <c r="AA330" s="111"/>
      <c r="AB330" s="111"/>
      <c r="AC330" s="111"/>
      <c r="AD330" s="111"/>
      <c r="AE330" s="111"/>
      <c r="AF330" s="111"/>
      <c r="AG330" s="111"/>
      <c r="AH330" s="111"/>
      <c r="AI330" s="111"/>
      <c r="AJ330" s="111"/>
      <c r="AK330" s="111"/>
      <c r="AL330" s="111"/>
      <c r="AM330" s="111"/>
      <c r="AN330" s="111"/>
      <c r="AO330" s="111"/>
      <c r="AP330" s="111"/>
      <c r="AQ330" s="111"/>
      <c r="AR330" s="112"/>
    </row>
    <row r="331" spans="1:44" s="113" customFormat="1">
      <c r="A331" s="109">
        <v>320</v>
      </c>
      <c r="B331" s="84" t="s">
        <v>371</v>
      </c>
      <c r="C331" s="86" t="s">
        <v>219</v>
      </c>
      <c r="D331" s="85">
        <v>2050</v>
      </c>
      <c r="E331" s="47"/>
      <c r="F331" s="110">
        <f t="shared" si="71"/>
        <v>0</v>
      </c>
      <c r="G331" s="57" t="str">
        <f t="shared" si="69"/>
        <v>zadajte jednotkovú cenu</v>
      </c>
      <c r="H331" s="68">
        <f t="shared" si="70"/>
        <v>1</v>
      </c>
      <c r="I331" s="70"/>
      <c r="J331" s="70"/>
      <c r="K331" s="70"/>
      <c r="L331" s="71"/>
      <c r="M331" s="111"/>
      <c r="N331" s="111"/>
      <c r="O331" s="111"/>
      <c r="P331" s="111"/>
      <c r="Q331" s="111"/>
      <c r="R331" s="111"/>
      <c r="S331" s="111"/>
      <c r="T331" s="111"/>
      <c r="U331" s="111"/>
      <c r="V331" s="111"/>
      <c r="W331" s="111"/>
      <c r="X331" s="111"/>
      <c r="Y331" s="111"/>
      <c r="Z331" s="111"/>
      <c r="AA331" s="111"/>
      <c r="AB331" s="111"/>
      <c r="AC331" s="111"/>
      <c r="AD331" s="111"/>
      <c r="AE331" s="111"/>
      <c r="AF331" s="111"/>
      <c r="AG331" s="111"/>
      <c r="AH331" s="111"/>
      <c r="AI331" s="111"/>
      <c r="AJ331" s="111"/>
      <c r="AK331" s="111"/>
      <c r="AL331" s="111"/>
      <c r="AM331" s="111"/>
      <c r="AN331" s="111"/>
      <c r="AO331" s="111"/>
      <c r="AP331" s="111"/>
      <c r="AQ331" s="111"/>
      <c r="AR331" s="112"/>
    </row>
    <row r="332" spans="1:44" s="113" customFormat="1">
      <c r="A332" s="83">
        <v>321</v>
      </c>
      <c r="B332" s="84" t="s">
        <v>355</v>
      </c>
      <c r="C332" s="86" t="s">
        <v>219</v>
      </c>
      <c r="D332" s="85">
        <v>770</v>
      </c>
      <c r="E332" s="47"/>
      <c r="F332" s="110">
        <f t="shared" ref="F332" si="72">ROUND(D332*E332,2)</f>
        <v>0</v>
      </c>
      <c r="G332" s="57" t="str">
        <f t="shared" si="69"/>
        <v>zadajte jednotkovú cenu</v>
      </c>
      <c r="H332" s="68">
        <f t="shared" si="70"/>
        <v>1</v>
      </c>
      <c r="I332" s="70"/>
      <c r="J332" s="70"/>
      <c r="K332" s="70"/>
      <c r="L332" s="71"/>
      <c r="M332" s="111"/>
      <c r="N332" s="111"/>
      <c r="O332" s="111"/>
      <c r="P332" s="111"/>
      <c r="Q332" s="111"/>
      <c r="R332" s="111"/>
      <c r="S332" s="111"/>
      <c r="T332" s="111"/>
      <c r="U332" s="111"/>
      <c r="V332" s="111"/>
      <c r="W332" s="111"/>
      <c r="X332" s="111"/>
      <c r="Y332" s="111"/>
      <c r="Z332" s="111"/>
      <c r="AA332" s="111"/>
      <c r="AB332" s="111"/>
      <c r="AC332" s="111"/>
      <c r="AD332" s="111"/>
      <c r="AE332" s="111"/>
      <c r="AF332" s="111"/>
      <c r="AG332" s="111"/>
      <c r="AH332" s="111"/>
      <c r="AI332" s="111"/>
      <c r="AJ332" s="111"/>
      <c r="AK332" s="111"/>
      <c r="AL332" s="111"/>
      <c r="AM332" s="111"/>
      <c r="AN332" s="111"/>
      <c r="AO332" s="111"/>
      <c r="AP332" s="111"/>
      <c r="AQ332" s="111"/>
      <c r="AR332" s="112"/>
    </row>
    <row r="333" spans="1:44" s="113" customFormat="1" ht="25.5">
      <c r="A333" s="109">
        <v>322</v>
      </c>
      <c r="B333" s="87" t="s">
        <v>313</v>
      </c>
      <c r="C333" s="86" t="s">
        <v>212</v>
      </c>
      <c r="D333" s="85">
        <v>666.072</v>
      </c>
      <c r="E333" s="47"/>
      <c r="F333" s="110">
        <f t="shared" ref="F333" si="73">ROUND(D333*E333,2)</f>
        <v>0</v>
      </c>
      <c r="G333" s="57" t="str">
        <f t="shared" si="69"/>
        <v>zadajte jednotkovú cenu</v>
      </c>
      <c r="H333" s="68">
        <f t="shared" si="70"/>
        <v>1</v>
      </c>
      <c r="I333" s="70"/>
      <c r="J333" s="70"/>
      <c r="K333" s="70"/>
      <c r="L333" s="71"/>
      <c r="M333" s="111"/>
      <c r="N333" s="111"/>
      <c r="O333" s="111"/>
      <c r="P333" s="111"/>
      <c r="Q333" s="111"/>
      <c r="R333" s="111"/>
      <c r="S333" s="111"/>
      <c r="T333" s="111"/>
      <c r="U333" s="111"/>
      <c r="V333" s="111"/>
      <c r="W333" s="111"/>
      <c r="X333" s="111"/>
      <c r="Y333" s="111"/>
      <c r="Z333" s="111"/>
      <c r="AA333" s="111"/>
      <c r="AB333" s="111"/>
      <c r="AC333" s="111"/>
      <c r="AD333" s="111"/>
      <c r="AE333" s="111"/>
      <c r="AF333" s="111"/>
      <c r="AG333" s="111"/>
      <c r="AH333" s="111"/>
      <c r="AI333" s="111"/>
      <c r="AJ333" s="111"/>
      <c r="AK333" s="111"/>
      <c r="AL333" s="111"/>
      <c r="AM333" s="111"/>
      <c r="AN333" s="111"/>
      <c r="AO333" s="111"/>
      <c r="AP333" s="111"/>
      <c r="AQ333" s="111"/>
      <c r="AR333" s="112"/>
    </row>
    <row r="334" spans="1:44" s="113" customFormat="1">
      <c r="A334" s="83">
        <v>323</v>
      </c>
      <c r="B334" s="87" t="s">
        <v>220</v>
      </c>
      <c r="C334" s="86" t="s">
        <v>210</v>
      </c>
      <c r="D334" s="85">
        <v>770.82</v>
      </c>
      <c r="E334" s="47"/>
      <c r="F334" s="110">
        <f t="shared" ref="F334:F339" si="74">ROUND(D334*E334,2)</f>
        <v>0</v>
      </c>
      <c r="G334" s="57" t="str">
        <f t="shared" si="69"/>
        <v>zadajte jednotkovú cenu</v>
      </c>
      <c r="H334" s="68">
        <f t="shared" si="70"/>
        <v>1</v>
      </c>
      <c r="I334" s="70"/>
      <c r="J334" s="70"/>
      <c r="K334" s="70"/>
      <c r="L334" s="71"/>
      <c r="M334" s="111"/>
      <c r="N334" s="111"/>
      <c r="O334" s="111"/>
      <c r="P334" s="111"/>
      <c r="Q334" s="111"/>
      <c r="R334" s="111"/>
      <c r="S334" s="111"/>
      <c r="T334" s="111"/>
      <c r="U334" s="111"/>
      <c r="V334" s="111"/>
      <c r="W334" s="111"/>
      <c r="X334" s="111"/>
      <c r="Y334" s="111"/>
      <c r="Z334" s="111"/>
      <c r="AA334" s="111"/>
      <c r="AB334" s="111"/>
      <c r="AC334" s="111"/>
      <c r="AD334" s="111"/>
      <c r="AE334" s="111"/>
      <c r="AF334" s="111"/>
      <c r="AG334" s="111"/>
      <c r="AH334" s="111"/>
      <c r="AI334" s="111"/>
      <c r="AJ334" s="111"/>
      <c r="AK334" s="111"/>
      <c r="AL334" s="111"/>
      <c r="AM334" s="111"/>
      <c r="AN334" s="111"/>
      <c r="AO334" s="111"/>
      <c r="AP334" s="111"/>
      <c r="AQ334" s="111"/>
      <c r="AR334" s="112"/>
    </row>
    <row r="335" spans="1:44" s="113" customFormat="1" ht="25.5">
      <c r="A335" s="109">
        <v>324</v>
      </c>
      <c r="B335" s="87" t="s">
        <v>314</v>
      </c>
      <c r="C335" s="86" t="s">
        <v>212</v>
      </c>
      <c r="D335" s="85">
        <v>1.62</v>
      </c>
      <c r="E335" s="47"/>
      <c r="F335" s="110">
        <f t="shared" si="74"/>
        <v>0</v>
      </c>
      <c r="G335" s="57" t="str">
        <f t="shared" si="69"/>
        <v>zadajte jednotkovú cenu</v>
      </c>
      <c r="H335" s="68">
        <f t="shared" si="70"/>
        <v>1</v>
      </c>
      <c r="I335" s="70"/>
      <c r="J335" s="70"/>
      <c r="K335" s="70"/>
      <c r="L335" s="71"/>
      <c r="M335" s="111"/>
      <c r="N335" s="111"/>
      <c r="O335" s="111"/>
      <c r="P335" s="111"/>
      <c r="Q335" s="111"/>
      <c r="R335" s="111"/>
      <c r="S335" s="111"/>
      <c r="T335" s="111"/>
      <c r="U335" s="111"/>
      <c r="V335" s="111"/>
      <c r="W335" s="111"/>
      <c r="X335" s="111"/>
      <c r="Y335" s="111"/>
      <c r="Z335" s="111"/>
      <c r="AA335" s="111"/>
      <c r="AB335" s="111"/>
      <c r="AC335" s="111"/>
      <c r="AD335" s="111"/>
      <c r="AE335" s="111"/>
      <c r="AF335" s="111"/>
      <c r="AG335" s="111"/>
      <c r="AH335" s="111"/>
      <c r="AI335" s="111"/>
      <c r="AJ335" s="111"/>
      <c r="AK335" s="111"/>
      <c r="AL335" s="111"/>
      <c r="AM335" s="111"/>
      <c r="AN335" s="111"/>
      <c r="AO335" s="111"/>
      <c r="AP335" s="111"/>
      <c r="AQ335" s="111"/>
      <c r="AR335" s="112"/>
    </row>
    <row r="336" spans="1:44" s="113" customFormat="1">
      <c r="A336" s="83">
        <v>325</v>
      </c>
      <c r="B336" s="87" t="s">
        <v>315</v>
      </c>
      <c r="C336" s="86" t="s">
        <v>209</v>
      </c>
      <c r="D336" s="85">
        <v>3.76</v>
      </c>
      <c r="E336" s="47"/>
      <c r="F336" s="110">
        <f t="shared" si="74"/>
        <v>0</v>
      </c>
      <c r="G336" s="57" t="str">
        <f t="shared" si="69"/>
        <v>zadajte jednotkovú cenu</v>
      </c>
      <c r="H336" s="68">
        <f t="shared" si="70"/>
        <v>1</v>
      </c>
      <c r="I336" s="70"/>
      <c r="J336" s="70"/>
      <c r="K336" s="70"/>
      <c r="L336" s="71"/>
      <c r="M336" s="111"/>
      <c r="N336" s="111"/>
      <c r="O336" s="111"/>
      <c r="P336" s="111"/>
      <c r="Q336" s="111"/>
      <c r="R336" s="111"/>
      <c r="S336" s="111"/>
      <c r="T336" s="111"/>
      <c r="U336" s="111"/>
      <c r="V336" s="111"/>
      <c r="W336" s="111"/>
      <c r="X336" s="111"/>
      <c r="Y336" s="111"/>
      <c r="Z336" s="111"/>
      <c r="AA336" s="111"/>
      <c r="AB336" s="111"/>
      <c r="AC336" s="111"/>
      <c r="AD336" s="111"/>
      <c r="AE336" s="111"/>
      <c r="AF336" s="111"/>
      <c r="AG336" s="111"/>
      <c r="AH336" s="111"/>
      <c r="AI336" s="111"/>
      <c r="AJ336" s="111"/>
      <c r="AK336" s="111"/>
      <c r="AL336" s="111"/>
      <c r="AM336" s="111"/>
      <c r="AN336" s="111"/>
      <c r="AO336" s="111"/>
      <c r="AP336" s="111"/>
      <c r="AQ336" s="111"/>
      <c r="AR336" s="112"/>
    </row>
    <row r="337" spans="1:44" s="113" customFormat="1">
      <c r="A337" s="109">
        <v>326</v>
      </c>
      <c r="B337" s="87" t="s">
        <v>316</v>
      </c>
      <c r="C337" s="86" t="s">
        <v>209</v>
      </c>
      <c r="D337" s="85">
        <v>3.76</v>
      </c>
      <c r="E337" s="47"/>
      <c r="F337" s="110">
        <f t="shared" si="74"/>
        <v>0</v>
      </c>
      <c r="G337" s="57" t="str">
        <f t="shared" si="69"/>
        <v>zadajte jednotkovú cenu</v>
      </c>
      <c r="H337" s="68">
        <f t="shared" si="70"/>
        <v>1</v>
      </c>
      <c r="I337" s="70"/>
      <c r="J337" s="70"/>
      <c r="K337" s="70"/>
      <c r="L337" s="71"/>
      <c r="M337" s="111"/>
      <c r="N337" s="111"/>
      <c r="O337" s="111"/>
      <c r="P337" s="111"/>
      <c r="Q337" s="111"/>
      <c r="R337" s="111"/>
      <c r="S337" s="111"/>
      <c r="T337" s="111"/>
      <c r="U337" s="111"/>
      <c r="V337" s="111"/>
      <c r="W337" s="111"/>
      <c r="X337" s="111"/>
      <c r="Y337" s="111"/>
      <c r="Z337" s="111"/>
      <c r="AA337" s="111"/>
      <c r="AB337" s="111"/>
      <c r="AC337" s="111"/>
      <c r="AD337" s="111"/>
      <c r="AE337" s="111"/>
      <c r="AF337" s="111"/>
      <c r="AG337" s="111"/>
      <c r="AH337" s="111"/>
      <c r="AI337" s="111"/>
      <c r="AJ337" s="111"/>
      <c r="AK337" s="111"/>
      <c r="AL337" s="111"/>
      <c r="AM337" s="111"/>
      <c r="AN337" s="111"/>
      <c r="AO337" s="111"/>
      <c r="AP337" s="111"/>
      <c r="AQ337" s="111"/>
      <c r="AR337" s="112"/>
    </row>
    <row r="338" spans="1:44" s="113" customFormat="1" ht="25.5">
      <c r="A338" s="83">
        <v>327</v>
      </c>
      <c r="B338" s="87" t="s">
        <v>335</v>
      </c>
      <c r="C338" s="86" t="s">
        <v>212</v>
      </c>
      <c r="D338" s="85">
        <v>0.49</v>
      </c>
      <c r="E338" s="47"/>
      <c r="F338" s="110">
        <f t="shared" si="74"/>
        <v>0</v>
      </c>
      <c r="G338" s="57" t="str">
        <f t="shared" si="69"/>
        <v>zadajte jednotkovú cenu</v>
      </c>
      <c r="H338" s="68">
        <f t="shared" si="70"/>
        <v>1</v>
      </c>
      <c r="I338" s="70"/>
      <c r="J338" s="70"/>
      <c r="K338" s="70"/>
      <c r="L338" s="71"/>
      <c r="M338" s="111"/>
      <c r="N338" s="111"/>
      <c r="O338" s="111"/>
      <c r="P338" s="111"/>
      <c r="Q338" s="111"/>
      <c r="R338" s="111"/>
      <c r="S338" s="111"/>
      <c r="T338" s="111"/>
      <c r="U338" s="111"/>
      <c r="V338" s="111"/>
      <c r="W338" s="111"/>
      <c r="X338" s="111"/>
      <c r="Y338" s="111"/>
      <c r="Z338" s="111"/>
      <c r="AA338" s="111"/>
      <c r="AB338" s="111"/>
      <c r="AC338" s="111"/>
      <c r="AD338" s="111"/>
      <c r="AE338" s="111"/>
      <c r="AF338" s="111"/>
      <c r="AG338" s="111"/>
      <c r="AH338" s="111"/>
      <c r="AI338" s="111"/>
      <c r="AJ338" s="111"/>
      <c r="AK338" s="111"/>
      <c r="AL338" s="111"/>
      <c r="AM338" s="111"/>
      <c r="AN338" s="111"/>
      <c r="AO338" s="111"/>
      <c r="AP338" s="111"/>
      <c r="AQ338" s="111"/>
      <c r="AR338" s="112"/>
    </row>
    <row r="339" spans="1:44" s="113" customFormat="1">
      <c r="A339" s="109">
        <v>328</v>
      </c>
      <c r="B339" s="84" t="s">
        <v>372</v>
      </c>
      <c r="C339" s="81" t="s">
        <v>115</v>
      </c>
      <c r="D339" s="82">
        <v>159.81899999999999</v>
      </c>
      <c r="E339" s="47"/>
      <c r="F339" s="118">
        <f t="shared" si="74"/>
        <v>0</v>
      </c>
      <c r="G339" s="57" t="str">
        <f t="shared" si="69"/>
        <v>zadajte jednotkovú cenu</v>
      </c>
      <c r="H339" s="68">
        <f t="shared" si="70"/>
        <v>1</v>
      </c>
      <c r="I339" s="70"/>
      <c r="J339" s="70"/>
      <c r="K339" s="70"/>
      <c r="L339" s="71"/>
      <c r="M339" s="111"/>
      <c r="N339" s="111"/>
      <c r="O339" s="111"/>
      <c r="P339" s="111"/>
      <c r="Q339" s="111"/>
      <c r="R339" s="111"/>
      <c r="S339" s="111"/>
      <c r="T339" s="111"/>
      <c r="U339" s="111"/>
      <c r="V339" s="111"/>
      <c r="W339" s="111"/>
      <c r="X339" s="111"/>
      <c r="Y339" s="111"/>
      <c r="Z339" s="111"/>
      <c r="AA339" s="111"/>
      <c r="AB339" s="111"/>
      <c r="AC339" s="111"/>
      <c r="AD339" s="111"/>
      <c r="AE339" s="111"/>
      <c r="AF339" s="111"/>
      <c r="AG339" s="111"/>
      <c r="AH339" s="111"/>
      <c r="AI339" s="111"/>
      <c r="AJ339" s="111"/>
      <c r="AK339" s="111"/>
      <c r="AL339" s="111"/>
      <c r="AM339" s="111"/>
      <c r="AN339" s="111"/>
      <c r="AO339" s="111"/>
      <c r="AP339" s="111"/>
      <c r="AQ339" s="111"/>
      <c r="AR339" s="112"/>
    </row>
    <row r="340" spans="1:44" s="113" customFormat="1" ht="25.5">
      <c r="A340" s="83">
        <v>329</v>
      </c>
      <c r="B340" s="87" t="s">
        <v>222</v>
      </c>
      <c r="C340" s="86" t="s">
        <v>212</v>
      </c>
      <c r="D340" s="85">
        <v>383.96</v>
      </c>
      <c r="E340" s="47"/>
      <c r="F340" s="110">
        <f t="shared" ref="F340:F355" si="75">ROUND(D340*E340,2)</f>
        <v>0</v>
      </c>
      <c r="G340" s="57" t="str">
        <f t="shared" si="69"/>
        <v>zadajte jednotkovú cenu</v>
      </c>
      <c r="H340" s="68">
        <f t="shared" si="70"/>
        <v>1</v>
      </c>
      <c r="I340" s="70"/>
      <c r="J340" s="70"/>
      <c r="K340" s="70"/>
      <c r="L340" s="71"/>
      <c r="M340" s="111"/>
      <c r="N340" s="111"/>
      <c r="O340" s="111"/>
      <c r="P340" s="111"/>
      <c r="Q340" s="111"/>
      <c r="R340" s="111"/>
      <c r="S340" s="111"/>
      <c r="T340" s="111"/>
      <c r="U340" s="111"/>
      <c r="V340" s="111"/>
      <c r="W340" s="111"/>
      <c r="X340" s="111"/>
      <c r="Y340" s="111"/>
      <c r="Z340" s="111"/>
      <c r="AA340" s="111"/>
      <c r="AB340" s="111"/>
      <c r="AC340" s="111"/>
      <c r="AD340" s="111"/>
      <c r="AE340" s="111"/>
      <c r="AF340" s="111"/>
      <c r="AG340" s="111"/>
      <c r="AH340" s="111"/>
      <c r="AI340" s="111"/>
      <c r="AJ340" s="111"/>
      <c r="AK340" s="111"/>
      <c r="AL340" s="111"/>
      <c r="AM340" s="111"/>
      <c r="AN340" s="111"/>
      <c r="AO340" s="111"/>
      <c r="AP340" s="111"/>
      <c r="AQ340" s="111"/>
      <c r="AR340" s="112"/>
    </row>
    <row r="341" spans="1:44" s="113" customFormat="1" ht="25.5">
      <c r="A341" s="109">
        <v>330</v>
      </c>
      <c r="B341" s="87" t="s">
        <v>317</v>
      </c>
      <c r="C341" s="86" t="s">
        <v>212</v>
      </c>
      <c r="D341" s="85">
        <v>8.7999999999999995E-2</v>
      </c>
      <c r="E341" s="47"/>
      <c r="F341" s="110">
        <f t="shared" si="75"/>
        <v>0</v>
      </c>
      <c r="G341" s="57" t="str">
        <f t="shared" si="69"/>
        <v>zadajte jednotkovú cenu</v>
      </c>
      <c r="H341" s="68">
        <f t="shared" si="70"/>
        <v>1</v>
      </c>
      <c r="I341" s="70"/>
      <c r="J341" s="70"/>
      <c r="K341" s="70"/>
      <c r="L341" s="71"/>
      <c r="M341" s="111"/>
      <c r="N341" s="111"/>
      <c r="O341" s="111"/>
      <c r="P341" s="111"/>
      <c r="Q341" s="111"/>
      <c r="R341" s="111"/>
      <c r="S341" s="111"/>
      <c r="T341" s="111"/>
      <c r="U341" s="111"/>
      <c r="V341" s="111"/>
      <c r="W341" s="111"/>
      <c r="X341" s="111"/>
      <c r="Y341" s="111"/>
      <c r="Z341" s="111"/>
      <c r="AA341" s="111"/>
      <c r="AB341" s="111"/>
      <c r="AC341" s="111"/>
      <c r="AD341" s="111"/>
      <c r="AE341" s="111"/>
      <c r="AF341" s="111"/>
      <c r="AG341" s="111"/>
      <c r="AH341" s="111"/>
      <c r="AI341" s="111"/>
      <c r="AJ341" s="111"/>
      <c r="AK341" s="111"/>
      <c r="AL341" s="111"/>
      <c r="AM341" s="111"/>
      <c r="AN341" s="111"/>
      <c r="AO341" s="111"/>
      <c r="AP341" s="111"/>
      <c r="AQ341" s="111"/>
      <c r="AR341" s="112"/>
    </row>
    <row r="342" spans="1:44" s="113" customFormat="1" ht="25.5">
      <c r="A342" s="83">
        <v>331</v>
      </c>
      <c r="B342" s="87" t="s">
        <v>240</v>
      </c>
      <c r="C342" s="86" t="s">
        <v>209</v>
      </c>
      <c r="D342" s="85">
        <v>0.23599999999999999</v>
      </c>
      <c r="E342" s="47"/>
      <c r="F342" s="110">
        <f t="shared" si="75"/>
        <v>0</v>
      </c>
      <c r="G342" s="57" t="str">
        <f t="shared" si="69"/>
        <v>zadajte jednotkovú cenu</v>
      </c>
      <c r="H342" s="68">
        <f t="shared" si="70"/>
        <v>1</v>
      </c>
      <c r="I342" s="70"/>
      <c r="J342" s="70"/>
      <c r="K342" s="70"/>
      <c r="L342" s="71"/>
      <c r="M342" s="111"/>
      <c r="N342" s="111"/>
      <c r="O342" s="111"/>
      <c r="P342" s="111"/>
      <c r="Q342" s="111"/>
      <c r="R342" s="111"/>
      <c r="S342" s="111"/>
      <c r="T342" s="111"/>
      <c r="U342" s="111"/>
      <c r="V342" s="111"/>
      <c r="W342" s="111"/>
      <c r="X342" s="111"/>
      <c r="Y342" s="111"/>
      <c r="Z342" s="111"/>
      <c r="AA342" s="111"/>
      <c r="AB342" s="111"/>
      <c r="AC342" s="111"/>
      <c r="AD342" s="111"/>
      <c r="AE342" s="111"/>
      <c r="AF342" s="111"/>
      <c r="AG342" s="111"/>
      <c r="AH342" s="111"/>
      <c r="AI342" s="111"/>
      <c r="AJ342" s="111"/>
      <c r="AK342" s="111"/>
      <c r="AL342" s="111"/>
      <c r="AM342" s="111"/>
      <c r="AN342" s="111"/>
      <c r="AO342" s="111"/>
      <c r="AP342" s="111"/>
      <c r="AQ342" s="111"/>
      <c r="AR342" s="112"/>
    </row>
    <row r="343" spans="1:44" s="113" customFormat="1">
      <c r="A343" s="109">
        <v>332</v>
      </c>
      <c r="B343" s="84" t="s">
        <v>345</v>
      </c>
      <c r="C343" s="86" t="s">
        <v>212</v>
      </c>
      <c r="D343" s="85">
        <v>8.1</v>
      </c>
      <c r="E343" s="47"/>
      <c r="F343" s="110">
        <f t="shared" si="75"/>
        <v>0</v>
      </c>
      <c r="G343" s="57" t="str">
        <f t="shared" si="69"/>
        <v>zadajte jednotkovú cenu</v>
      </c>
      <c r="H343" s="68">
        <f t="shared" si="70"/>
        <v>1</v>
      </c>
      <c r="I343" s="70"/>
      <c r="J343" s="70"/>
      <c r="K343" s="70"/>
      <c r="L343" s="71"/>
      <c r="M343" s="111"/>
      <c r="N343" s="111"/>
      <c r="O343" s="111"/>
      <c r="P343" s="111"/>
      <c r="Q343" s="111"/>
      <c r="R343" s="111"/>
      <c r="S343" s="111"/>
      <c r="T343" s="111"/>
      <c r="U343" s="111"/>
      <c r="V343" s="111"/>
      <c r="W343" s="111"/>
      <c r="X343" s="111"/>
      <c r="Y343" s="111"/>
      <c r="Z343" s="111"/>
      <c r="AA343" s="111"/>
      <c r="AB343" s="111"/>
      <c r="AC343" s="111"/>
      <c r="AD343" s="111"/>
      <c r="AE343" s="111"/>
      <c r="AF343" s="111"/>
      <c r="AG343" s="111"/>
      <c r="AH343" s="111"/>
      <c r="AI343" s="111"/>
      <c r="AJ343" s="111"/>
      <c r="AK343" s="111"/>
      <c r="AL343" s="111"/>
      <c r="AM343" s="111"/>
      <c r="AN343" s="111"/>
      <c r="AO343" s="111"/>
      <c r="AP343" s="111"/>
      <c r="AQ343" s="111"/>
      <c r="AR343" s="112"/>
    </row>
    <row r="344" spans="1:44" s="113" customFormat="1" ht="25.5">
      <c r="A344" s="83">
        <v>333</v>
      </c>
      <c r="B344" s="87" t="s">
        <v>427</v>
      </c>
      <c r="C344" s="86" t="s">
        <v>209</v>
      </c>
      <c r="D344" s="85">
        <v>394.8</v>
      </c>
      <c r="E344" s="47"/>
      <c r="F344" s="110">
        <f t="shared" si="75"/>
        <v>0</v>
      </c>
      <c r="G344" s="57" t="str">
        <f t="shared" si="69"/>
        <v>zadajte jednotkovú cenu</v>
      </c>
      <c r="H344" s="68">
        <f t="shared" si="70"/>
        <v>1</v>
      </c>
      <c r="I344" s="70"/>
      <c r="J344" s="70"/>
      <c r="K344" s="70"/>
      <c r="L344" s="71"/>
      <c r="M344" s="111"/>
      <c r="N344" s="111"/>
      <c r="O344" s="111"/>
      <c r="P344" s="111"/>
      <c r="Q344" s="111"/>
      <c r="R344" s="111"/>
      <c r="S344" s="111"/>
      <c r="T344" s="111"/>
      <c r="U344" s="111"/>
      <c r="V344" s="111"/>
      <c r="W344" s="111"/>
      <c r="X344" s="111"/>
      <c r="Y344" s="111"/>
      <c r="Z344" s="111"/>
      <c r="AA344" s="111"/>
      <c r="AB344" s="111"/>
      <c r="AC344" s="111"/>
      <c r="AD344" s="111"/>
      <c r="AE344" s="111"/>
      <c r="AF344" s="111"/>
      <c r="AG344" s="111"/>
      <c r="AH344" s="111"/>
      <c r="AI344" s="111"/>
      <c r="AJ344" s="111"/>
      <c r="AK344" s="111"/>
      <c r="AL344" s="111"/>
      <c r="AM344" s="111"/>
      <c r="AN344" s="111"/>
      <c r="AO344" s="111"/>
      <c r="AP344" s="111"/>
      <c r="AQ344" s="111"/>
      <c r="AR344" s="112"/>
    </row>
    <row r="345" spans="1:44" s="113" customFormat="1" ht="27.75" customHeight="1">
      <c r="A345" s="109">
        <v>334</v>
      </c>
      <c r="B345" s="87" t="s">
        <v>428</v>
      </c>
      <c r="C345" s="86" t="s">
        <v>209</v>
      </c>
      <c r="D345" s="85">
        <v>394.8</v>
      </c>
      <c r="E345" s="47"/>
      <c r="F345" s="110">
        <f t="shared" si="75"/>
        <v>0</v>
      </c>
      <c r="G345" s="57" t="str">
        <f t="shared" si="69"/>
        <v>zadajte jednotkovú cenu</v>
      </c>
      <c r="H345" s="68">
        <f t="shared" si="70"/>
        <v>1</v>
      </c>
      <c r="I345" s="70"/>
      <c r="J345" s="70"/>
      <c r="K345" s="70"/>
      <c r="L345" s="71"/>
      <c r="M345" s="111"/>
      <c r="N345" s="111"/>
      <c r="O345" s="111"/>
      <c r="P345" s="111"/>
      <c r="Q345" s="111"/>
      <c r="R345" s="111"/>
      <c r="S345" s="111"/>
      <c r="T345" s="111"/>
      <c r="U345" s="111"/>
      <c r="V345" s="111"/>
      <c r="W345" s="111"/>
      <c r="X345" s="111"/>
      <c r="Y345" s="111"/>
      <c r="Z345" s="111"/>
      <c r="AA345" s="111"/>
      <c r="AB345" s="111"/>
      <c r="AC345" s="111"/>
      <c r="AD345" s="111"/>
      <c r="AE345" s="111"/>
      <c r="AF345" s="111"/>
      <c r="AG345" s="111"/>
      <c r="AH345" s="111"/>
      <c r="AI345" s="111"/>
      <c r="AJ345" s="111"/>
      <c r="AK345" s="111"/>
      <c r="AL345" s="111"/>
      <c r="AM345" s="111"/>
      <c r="AN345" s="111"/>
      <c r="AO345" s="111"/>
      <c r="AP345" s="111"/>
      <c r="AQ345" s="111"/>
      <c r="AR345" s="112"/>
    </row>
    <row r="346" spans="1:44" s="113" customFormat="1">
      <c r="A346" s="83">
        <v>335</v>
      </c>
      <c r="B346" s="84" t="s">
        <v>348</v>
      </c>
      <c r="C346" s="81" t="s">
        <v>119</v>
      </c>
      <c r="D346" s="82">
        <v>176.88</v>
      </c>
      <c r="E346" s="47"/>
      <c r="F346" s="118">
        <f t="shared" si="75"/>
        <v>0</v>
      </c>
      <c r="G346" s="57" t="str">
        <f t="shared" si="69"/>
        <v>zadajte jednotkovú cenu</v>
      </c>
      <c r="H346" s="68">
        <f t="shared" si="70"/>
        <v>1</v>
      </c>
      <c r="I346" s="70"/>
      <c r="J346" s="70"/>
      <c r="K346" s="70"/>
      <c r="L346" s="71"/>
      <c r="M346" s="111"/>
      <c r="N346" s="111"/>
      <c r="O346" s="111"/>
      <c r="P346" s="111"/>
      <c r="Q346" s="111"/>
      <c r="R346" s="111"/>
      <c r="S346" s="111"/>
      <c r="T346" s="111"/>
      <c r="U346" s="111"/>
      <c r="V346" s="111"/>
      <c r="W346" s="111"/>
      <c r="X346" s="111"/>
      <c r="Y346" s="111"/>
      <c r="Z346" s="111"/>
      <c r="AA346" s="111"/>
      <c r="AB346" s="111"/>
      <c r="AC346" s="111"/>
      <c r="AD346" s="111"/>
      <c r="AE346" s="111"/>
      <c r="AF346" s="111"/>
      <c r="AG346" s="111"/>
      <c r="AH346" s="111"/>
      <c r="AI346" s="111"/>
      <c r="AJ346" s="111"/>
      <c r="AK346" s="111"/>
      <c r="AL346" s="111"/>
      <c r="AM346" s="111"/>
      <c r="AN346" s="111"/>
      <c r="AO346" s="111"/>
      <c r="AP346" s="111"/>
      <c r="AQ346" s="111"/>
      <c r="AR346" s="112"/>
    </row>
    <row r="347" spans="1:44" s="113" customFormat="1" ht="25.5">
      <c r="A347" s="109">
        <v>336</v>
      </c>
      <c r="B347" s="87" t="s">
        <v>429</v>
      </c>
      <c r="C347" s="86" t="s">
        <v>209</v>
      </c>
      <c r="D347" s="85">
        <v>394.8</v>
      </c>
      <c r="E347" s="47"/>
      <c r="F347" s="110">
        <f t="shared" si="75"/>
        <v>0</v>
      </c>
      <c r="G347" s="57" t="str">
        <f t="shared" si="69"/>
        <v>zadajte jednotkovú cenu</v>
      </c>
      <c r="H347" s="68">
        <f t="shared" si="70"/>
        <v>1</v>
      </c>
      <c r="I347" s="70"/>
      <c r="J347" s="70"/>
      <c r="K347" s="70"/>
      <c r="L347" s="71"/>
      <c r="M347" s="111"/>
      <c r="N347" s="111"/>
      <c r="O347" s="111"/>
      <c r="P347" s="111"/>
      <c r="Q347" s="111"/>
      <c r="R347" s="111"/>
      <c r="S347" s="111"/>
      <c r="T347" s="111"/>
      <c r="U347" s="111"/>
      <c r="V347" s="111"/>
      <c r="W347" s="111"/>
      <c r="X347" s="111"/>
      <c r="Y347" s="111"/>
      <c r="Z347" s="111"/>
      <c r="AA347" s="111"/>
      <c r="AB347" s="111"/>
      <c r="AC347" s="111"/>
      <c r="AD347" s="111"/>
      <c r="AE347" s="111"/>
      <c r="AF347" s="111"/>
      <c r="AG347" s="111"/>
      <c r="AH347" s="111"/>
      <c r="AI347" s="111"/>
      <c r="AJ347" s="111"/>
      <c r="AK347" s="111"/>
      <c r="AL347" s="111"/>
      <c r="AM347" s="111"/>
      <c r="AN347" s="111"/>
      <c r="AO347" s="111"/>
      <c r="AP347" s="111"/>
      <c r="AQ347" s="111"/>
      <c r="AR347" s="112"/>
    </row>
    <row r="348" spans="1:44" s="113" customFormat="1" ht="25.5" customHeight="1">
      <c r="A348" s="83">
        <v>337</v>
      </c>
      <c r="B348" s="87" t="s">
        <v>223</v>
      </c>
      <c r="C348" s="86" t="s">
        <v>209</v>
      </c>
      <c r="D348" s="85">
        <v>789.6</v>
      </c>
      <c r="E348" s="47"/>
      <c r="F348" s="110">
        <f t="shared" si="75"/>
        <v>0</v>
      </c>
      <c r="G348" s="57" t="str">
        <f t="shared" si="69"/>
        <v>zadajte jednotkovú cenu</v>
      </c>
      <c r="H348" s="68">
        <f t="shared" si="70"/>
        <v>1</v>
      </c>
      <c r="I348" s="70"/>
      <c r="J348" s="144"/>
      <c r="K348" s="70"/>
      <c r="L348" s="71"/>
      <c r="M348" s="111"/>
      <c r="N348" s="111"/>
      <c r="O348" s="111"/>
      <c r="P348" s="111"/>
      <c r="Q348" s="111"/>
      <c r="R348" s="111"/>
      <c r="S348" s="111"/>
      <c r="T348" s="111"/>
      <c r="U348" s="111"/>
      <c r="V348" s="111"/>
      <c r="W348" s="111"/>
      <c r="X348" s="111"/>
      <c r="Y348" s="111"/>
      <c r="Z348" s="111"/>
      <c r="AA348" s="111"/>
      <c r="AB348" s="111"/>
      <c r="AC348" s="111"/>
      <c r="AD348" s="111"/>
      <c r="AE348" s="111"/>
      <c r="AF348" s="111"/>
      <c r="AG348" s="111"/>
      <c r="AH348" s="111"/>
      <c r="AI348" s="111"/>
      <c r="AJ348" s="111"/>
      <c r="AK348" s="111"/>
      <c r="AL348" s="111"/>
      <c r="AM348" s="111"/>
      <c r="AN348" s="111"/>
      <c r="AO348" s="111"/>
      <c r="AP348" s="111"/>
      <c r="AQ348" s="111"/>
      <c r="AR348" s="112"/>
    </row>
    <row r="349" spans="1:44" s="113" customFormat="1" ht="25.5">
      <c r="A349" s="109" t="s">
        <v>390</v>
      </c>
      <c r="B349" s="87" t="s">
        <v>430</v>
      </c>
      <c r="C349" s="86" t="s">
        <v>209</v>
      </c>
      <c r="D349" s="85">
        <v>394.8</v>
      </c>
      <c r="E349" s="49"/>
      <c r="F349" s="110">
        <f t="shared" si="75"/>
        <v>0</v>
      </c>
      <c r="G349" s="57" t="str">
        <f t="shared" si="69"/>
        <v>zadajte jednotkovú cenu</v>
      </c>
      <c r="H349" s="68">
        <f t="shared" si="70"/>
        <v>1</v>
      </c>
      <c r="I349" s="70"/>
      <c r="J349" s="70"/>
      <c r="K349" s="70"/>
      <c r="L349" s="71"/>
      <c r="M349" s="111"/>
      <c r="N349" s="111"/>
      <c r="O349" s="111"/>
      <c r="P349" s="111"/>
      <c r="Q349" s="111"/>
      <c r="R349" s="111"/>
      <c r="S349" s="111"/>
      <c r="T349" s="111"/>
      <c r="U349" s="111"/>
      <c r="V349" s="111"/>
      <c r="W349" s="111"/>
      <c r="X349" s="111"/>
      <c r="Y349" s="111"/>
      <c r="Z349" s="111"/>
      <c r="AA349" s="111"/>
      <c r="AB349" s="111"/>
      <c r="AC349" s="111"/>
      <c r="AD349" s="111"/>
      <c r="AE349" s="111"/>
      <c r="AF349" s="111"/>
      <c r="AG349" s="111"/>
      <c r="AH349" s="111"/>
      <c r="AI349" s="111"/>
      <c r="AJ349" s="111"/>
      <c r="AK349" s="111"/>
      <c r="AL349" s="111"/>
      <c r="AM349" s="111"/>
      <c r="AN349" s="111"/>
      <c r="AO349" s="111"/>
      <c r="AP349" s="111"/>
      <c r="AQ349" s="111"/>
      <c r="AR349" s="112"/>
    </row>
    <row r="350" spans="1:44" s="113" customFormat="1" ht="25.5">
      <c r="A350" s="83" t="s">
        <v>391</v>
      </c>
      <c r="B350" s="87" t="s">
        <v>374</v>
      </c>
      <c r="C350" s="86" t="s">
        <v>209</v>
      </c>
      <c r="D350" s="85">
        <v>394.8</v>
      </c>
      <c r="E350" s="49"/>
      <c r="F350" s="110">
        <f t="shared" si="75"/>
        <v>0</v>
      </c>
      <c r="G350" s="57" t="str">
        <f t="shared" si="69"/>
        <v>zadajte jednotkovú cenu</v>
      </c>
      <c r="H350" s="68">
        <f t="shared" si="70"/>
        <v>1</v>
      </c>
      <c r="I350" s="70"/>
      <c r="J350" s="70"/>
      <c r="K350" s="70"/>
      <c r="L350" s="71"/>
      <c r="M350" s="111"/>
      <c r="N350" s="111"/>
      <c r="O350" s="111"/>
      <c r="P350" s="111"/>
      <c r="Q350" s="111"/>
      <c r="R350" s="111"/>
      <c r="S350" s="111"/>
      <c r="T350" s="111"/>
      <c r="U350" s="111"/>
      <c r="V350" s="111"/>
      <c r="W350" s="111"/>
      <c r="X350" s="111"/>
      <c r="Y350" s="111"/>
      <c r="Z350" s="111"/>
      <c r="AA350" s="111"/>
      <c r="AB350" s="111"/>
      <c r="AC350" s="111"/>
      <c r="AD350" s="111"/>
      <c r="AE350" s="111"/>
      <c r="AF350" s="111"/>
      <c r="AG350" s="111"/>
      <c r="AH350" s="111"/>
      <c r="AI350" s="111"/>
      <c r="AJ350" s="111"/>
      <c r="AK350" s="111"/>
      <c r="AL350" s="111"/>
      <c r="AM350" s="111"/>
      <c r="AN350" s="111"/>
      <c r="AO350" s="111"/>
      <c r="AP350" s="111"/>
      <c r="AQ350" s="111"/>
      <c r="AR350" s="112"/>
    </row>
    <row r="351" spans="1:44" s="113" customFormat="1" ht="25.5">
      <c r="A351" s="109">
        <v>338</v>
      </c>
      <c r="B351" s="87" t="s">
        <v>373</v>
      </c>
      <c r="C351" s="86" t="s">
        <v>209</v>
      </c>
      <c r="D351" s="85">
        <v>394.8</v>
      </c>
      <c r="E351" s="49"/>
      <c r="F351" s="110">
        <f t="shared" ref="F351" si="76">ROUND(D351*E351,2)</f>
        <v>0</v>
      </c>
      <c r="G351" s="57" t="str">
        <f t="shared" si="69"/>
        <v>zadajte jednotkovú cenu</v>
      </c>
      <c r="H351" s="68">
        <f t="shared" si="70"/>
        <v>1</v>
      </c>
      <c r="I351" s="70"/>
      <c r="J351" s="70"/>
      <c r="K351" s="70"/>
      <c r="L351" s="71"/>
      <c r="M351" s="111"/>
      <c r="N351" s="111"/>
      <c r="O351" s="111"/>
      <c r="P351" s="111"/>
      <c r="Q351" s="111"/>
      <c r="R351" s="111"/>
      <c r="S351" s="111"/>
      <c r="T351" s="111"/>
      <c r="U351" s="111"/>
      <c r="V351" s="111"/>
      <c r="W351" s="111"/>
      <c r="X351" s="111"/>
      <c r="Y351" s="111"/>
      <c r="Z351" s="111"/>
      <c r="AA351" s="111"/>
      <c r="AB351" s="111"/>
      <c r="AC351" s="111"/>
      <c r="AD351" s="111"/>
      <c r="AE351" s="111"/>
      <c r="AF351" s="111"/>
      <c r="AG351" s="111"/>
      <c r="AH351" s="111"/>
      <c r="AI351" s="111"/>
      <c r="AJ351" s="111"/>
      <c r="AK351" s="111"/>
      <c r="AL351" s="111"/>
      <c r="AM351" s="111"/>
      <c r="AN351" s="111"/>
      <c r="AO351" s="111"/>
      <c r="AP351" s="111"/>
      <c r="AQ351" s="111"/>
      <c r="AR351" s="112"/>
    </row>
    <row r="352" spans="1:44" s="113" customFormat="1" ht="51">
      <c r="A352" s="83">
        <v>339</v>
      </c>
      <c r="B352" s="87" t="s">
        <v>379</v>
      </c>
      <c r="C352" s="86" t="s">
        <v>208</v>
      </c>
      <c r="D352" s="85">
        <v>2</v>
      </c>
      <c r="E352" s="49"/>
      <c r="F352" s="110">
        <f t="shared" si="75"/>
        <v>0</v>
      </c>
      <c r="G352" s="57" t="str">
        <f t="shared" si="69"/>
        <v>zadajte jednotkovú cenu</v>
      </c>
      <c r="H352" s="68">
        <f t="shared" si="70"/>
        <v>1</v>
      </c>
      <c r="I352" s="70"/>
      <c r="J352" s="70"/>
      <c r="K352" s="70"/>
      <c r="L352" s="71"/>
      <c r="M352" s="111"/>
      <c r="N352" s="111"/>
      <c r="O352" s="111"/>
      <c r="P352" s="111"/>
      <c r="Q352" s="111"/>
      <c r="R352" s="111"/>
      <c r="S352" s="111"/>
      <c r="T352" s="111"/>
      <c r="U352" s="111"/>
      <c r="V352" s="111"/>
      <c r="W352" s="111"/>
      <c r="X352" s="111"/>
      <c r="Y352" s="111"/>
      <c r="Z352" s="111"/>
      <c r="AA352" s="111"/>
      <c r="AB352" s="111"/>
      <c r="AC352" s="111"/>
      <c r="AD352" s="111"/>
      <c r="AE352" s="111"/>
      <c r="AF352" s="111"/>
      <c r="AG352" s="111"/>
      <c r="AH352" s="111"/>
      <c r="AI352" s="111"/>
      <c r="AJ352" s="111"/>
      <c r="AK352" s="111"/>
      <c r="AL352" s="111"/>
      <c r="AM352" s="111"/>
      <c r="AN352" s="111"/>
      <c r="AO352" s="111"/>
      <c r="AP352" s="111"/>
      <c r="AQ352" s="111"/>
      <c r="AR352" s="112"/>
    </row>
    <row r="353" spans="1:44" s="113" customFormat="1">
      <c r="A353" s="109">
        <v>340</v>
      </c>
      <c r="B353" s="87" t="s">
        <v>250</v>
      </c>
      <c r="C353" s="86" t="s">
        <v>210</v>
      </c>
      <c r="D353" s="85">
        <v>18</v>
      </c>
      <c r="E353" s="49"/>
      <c r="F353" s="110">
        <f t="shared" si="75"/>
        <v>0</v>
      </c>
      <c r="G353" s="57" t="str">
        <f t="shared" si="69"/>
        <v>zadajte jednotkovú cenu</v>
      </c>
      <c r="H353" s="68">
        <f t="shared" si="70"/>
        <v>1</v>
      </c>
      <c r="I353" s="70"/>
      <c r="J353" s="70"/>
      <c r="K353" s="70"/>
      <c r="L353" s="71"/>
      <c r="M353" s="111"/>
      <c r="N353" s="111"/>
      <c r="O353" s="111"/>
      <c r="P353" s="111"/>
      <c r="Q353" s="111"/>
      <c r="R353" s="111"/>
      <c r="S353" s="111"/>
      <c r="T353" s="111"/>
      <c r="U353" s="111"/>
      <c r="V353" s="111"/>
      <c r="W353" s="111"/>
      <c r="X353" s="111"/>
      <c r="Y353" s="111"/>
      <c r="Z353" s="111"/>
      <c r="AA353" s="111"/>
      <c r="AB353" s="111"/>
      <c r="AC353" s="111"/>
      <c r="AD353" s="111"/>
      <c r="AE353" s="111"/>
      <c r="AF353" s="111"/>
      <c r="AG353" s="111"/>
      <c r="AH353" s="111"/>
      <c r="AI353" s="111"/>
      <c r="AJ353" s="111"/>
      <c r="AK353" s="111"/>
      <c r="AL353" s="111"/>
      <c r="AM353" s="111"/>
      <c r="AN353" s="111"/>
      <c r="AO353" s="111"/>
      <c r="AP353" s="111"/>
      <c r="AQ353" s="111"/>
      <c r="AR353" s="112"/>
    </row>
    <row r="354" spans="1:44" s="113" customFormat="1" ht="25.5">
      <c r="A354" s="83">
        <v>341</v>
      </c>
      <c r="B354" s="87" t="s">
        <v>247</v>
      </c>
      <c r="C354" s="86" t="s">
        <v>210</v>
      </c>
      <c r="D354" s="85">
        <v>18</v>
      </c>
      <c r="E354" s="49"/>
      <c r="F354" s="110">
        <f t="shared" si="75"/>
        <v>0</v>
      </c>
      <c r="G354" s="57" t="str">
        <f t="shared" si="69"/>
        <v>zadajte jednotkovú cenu</v>
      </c>
      <c r="H354" s="68">
        <f t="shared" si="70"/>
        <v>1</v>
      </c>
      <c r="I354" s="70"/>
      <c r="J354" s="70"/>
      <c r="K354" s="70"/>
      <c r="L354" s="71"/>
      <c r="M354" s="111"/>
      <c r="N354" s="111"/>
      <c r="O354" s="111"/>
      <c r="P354" s="111"/>
      <c r="Q354" s="111"/>
      <c r="R354" s="111"/>
      <c r="S354" s="111"/>
      <c r="T354" s="111"/>
      <c r="U354" s="111"/>
      <c r="V354" s="111"/>
      <c r="W354" s="111"/>
      <c r="X354" s="111"/>
      <c r="Y354" s="111"/>
      <c r="Z354" s="111"/>
      <c r="AA354" s="111"/>
      <c r="AB354" s="111"/>
      <c r="AC354" s="111"/>
      <c r="AD354" s="111"/>
      <c r="AE354" s="111"/>
      <c r="AF354" s="111"/>
      <c r="AG354" s="111"/>
      <c r="AH354" s="111"/>
      <c r="AI354" s="111"/>
      <c r="AJ354" s="111"/>
      <c r="AK354" s="111"/>
      <c r="AL354" s="111"/>
      <c r="AM354" s="111"/>
      <c r="AN354" s="111"/>
      <c r="AO354" s="111"/>
      <c r="AP354" s="111"/>
      <c r="AQ354" s="111"/>
      <c r="AR354" s="112"/>
    </row>
    <row r="355" spans="1:44" s="113" customFormat="1" ht="25.5">
      <c r="A355" s="109">
        <v>342</v>
      </c>
      <c r="B355" s="87" t="s">
        <v>318</v>
      </c>
      <c r="C355" s="86" t="s">
        <v>210</v>
      </c>
      <c r="D355" s="85">
        <v>2513</v>
      </c>
      <c r="E355" s="49"/>
      <c r="F355" s="110">
        <f t="shared" si="75"/>
        <v>0</v>
      </c>
      <c r="G355" s="57" t="str">
        <f t="shared" si="69"/>
        <v>zadajte jednotkovú cenu</v>
      </c>
      <c r="H355" s="68">
        <f t="shared" si="70"/>
        <v>1</v>
      </c>
      <c r="I355" s="70"/>
      <c r="J355" s="70"/>
      <c r="K355" s="70"/>
      <c r="L355" s="71"/>
      <c r="M355" s="111"/>
      <c r="N355" s="111"/>
      <c r="O355" s="111"/>
      <c r="P355" s="111"/>
      <c r="Q355" s="111"/>
      <c r="R355" s="111"/>
      <c r="S355" s="111"/>
      <c r="T355" s="111"/>
      <c r="U355" s="111"/>
      <c r="V355" s="111"/>
      <c r="W355" s="111"/>
      <c r="X355" s="111"/>
      <c r="Y355" s="111"/>
      <c r="Z355" s="111"/>
      <c r="AA355" s="111"/>
      <c r="AB355" s="111"/>
      <c r="AC355" s="111"/>
      <c r="AD355" s="111"/>
      <c r="AE355" s="111"/>
      <c r="AF355" s="111"/>
      <c r="AG355" s="111"/>
      <c r="AH355" s="111"/>
      <c r="AI355" s="111"/>
      <c r="AJ355" s="111"/>
      <c r="AK355" s="111"/>
      <c r="AL355" s="111"/>
      <c r="AM355" s="111"/>
      <c r="AN355" s="111"/>
      <c r="AO355" s="111"/>
      <c r="AP355" s="111"/>
      <c r="AQ355" s="111"/>
      <c r="AR355" s="112"/>
    </row>
    <row r="356" spans="1:44" s="113" customFormat="1">
      <c r="A356" s="83">
        <v>343</v>
      </c>
      <c r="B356" s="87" t="s">
        <v>319</v>
      </c>
      <c r="C356" s="86" t="s">
        <v>208</v>
      </c>
      <c r="D356" s="85">
        <v>4</v>
      </c>
      <c r="E356" s="49"/>
      <c r="F356" s="110">
        <f t="shared" ref="F356" si="77">ROUND(D356*E356,2)</f>
        <v>0</v>
      </c>
      <c r="G356" s="57" t="str">
        <f t="shared" si="69"/>
        <v>zadajte jednotkovú cenu</v>
      </c>
      <c r="H356" s="68">
        <f t="shared" si="70"/>
        <v>1</v>
      </c>
      <c r="I356" s="70"/>
      <c r="J356" s="70"/>
      <c r="K356" s="70"/>
      <c r="L356" s="71"/>
      <c r="M356" s="111"/>
      <c r="N356" s="111"/>
      <c r="O356" s="111"/>
      <c r="P356" s="111"/>
      <c r="Q356" s="111"/>
      <c r="R356" s="111"/>
      <c r="S356" s="111"/>
      <c r="T356" s="111"/>
      <c r="U356" s="111"/>
      <c r="V356" s="111"/>
      <c r="W356" s="111"/>
      <c r="X356" s="111"/>
      <c r="Y356" s="111"/>
      <c r="Z356" s="111"/>
      <c r="AA356" s="111"/>
      <c r="AB356" s="111"/>
      <c r="AC356" s="111"/>
      <c r="AD356" s="111"/>
      <c r="AE356" s="111"/>
      <c r="AF356" s="111"/>
      <c r="AG356" s="111"/>
      <c r="AH356" s="111"/>
      <c r="AI356" s="111"/>
      <c r="AJ356" s="111"/>
      <c r="AK356" s="111"/>
      <c r="AL356" s="111"/>
      <c r="AM356" s="111"/>
      <c r="AN356" s="111"/>
      <c r="AO356" s="111"/>
      <c r="AP356" s="111"/>
      <c r="AQ356" s="111"/>
      <c r="AR356" s="112"/>
    </row>
    <row r="357" spans="1:44" s="113" customFormat="1">
      <c r="A357" s="109">
        <v>344</v>
      </c>
      <c r="B357" s="87" t="s">
        <v>320</v>
      </c>
      <c r="C357" s="86" t="s">
        <v>210</v>
      </c>
      <c r="D357" s="85">
        <v>2513</v>
      </c>
      <c r="E357" s="49"/>
      <c r="F357" s="110">
        <f t="shared" ref="F357:F358" si="78">ROUND(D357*E357,2)</f>
        <v>0</v>
      </c>
      <c r="G357" s="57" t="str">
        <f t="shared" si="69"/>
        <v>zadajte jednotkovú cenu</v>
      </c>
      <c r="H357" s="68">
        <f t="shared" si="70"/>
        <v>1</v>
      </c>
      <c r="I357" s="70"/>
      <c r="J357" s="70"/>
      <c r="K357" s="70"/>
      <c r="L357" s="71"/>
      <c r="M357" s="111"/>
      <c r="N357" s="111"/>
      <c r="O357" s="111"/>
      <c r="P357" s="111"/>
      <c r="Q357" s="111"/>
      <c r="R357" s="111"/>
      <c r="S357" s="111"/>
      <c r="T357" s="111"/>
      <c r="U357" s="111"/>
      <c r="V357" s="111"/>
      <c r="W357" s="111"/>
      <c r="X357" s="111"/>
      <c r="Y357" s="111"/>
      <c r="Z357" s="111"/>
      <c r="AA357" s="111"/>
      <c r="AB357" s="111"/>
      <c r="AC357" s="111"/>
      <c r="AD357" s="111"/>
      <c r="AE357" s="111"/>
      <c r="AF357" s="111"/>
      <c r="AG357" s="111"/>
      <c r="AH357" s="111"/>
      <c r="AI357" s="111"/>
      <c r="AJ357" s="111"/>
      <c r="AK357" s="111"/>
      <c r="AL357" s="111"/>
      <c r="AM357" s="111"/>
      <c r="AN357" s="111"/>
      <c r="AO357" s="111"/>
      <c r="AP357" s="111"/>
      <c r="AQ357" s="111"/>
      <c r="AR357" s="112"/>
    </row>
    <row r="358" spans="1:44" s="113" customFormat="1">
      <c r="A358" s="83">
        <v>345</v>
      </c>
      <c r="B358" s="87" t="s">
        <v>319</v>
      </c>
      <c r="C358" s="86" t="s">
        <v>208</v>
      </c>
      <c r="D358" s="85">
        <v>26</v>
      </c>
      <c r="E358" s="49"/>
      <c r="F358" s="110">
        <f t="shared" si="78"/>
        <v>0</v>
      </c>
      <c r="G358" s="57" t="str">
        <f t="shared" si="69"/>
        <v>zadajte jednotkovú cenu</v>
      </c>
      <c r="H358" s="68">
        <f t="shared" si="70"/>
        <v>1</v>
      </c>
      <c r="I358" s="70"/>
      <c r="J358" s="70"/>
      <c r="K358" s="70"/>
      <c r="L358" s="71"/>
      <c r="M358" s="111"/>
      <c r="N358" s="111"/>
      <c r="O358" s="111"/>
      <c r="P358" s="111"/>
      <c r="Q358" s="111"/>
      <c r="R358" s="111"/>
      <c r="S358" s="111"/>
      <c r="T358" s="111"/>
      <c r="U358" s="111"/>
      <c r="V358" s="111"/>
      <c r="W358" s="111"/>
      <c r="X358" s="111"/>
      <c r="Y358" s="111"/>
      <c r="Z358" s="111"/>
      <c r="AA358" s="111"/>
      <c r="AB358" s="111"/>
      <c r="AC358" s="111"/>
      <c r="AD358" s="111"/>
      <c r="AE358" s="111"/>
      <c r="AF358" s="111"/>
      <c r="AG358" s="111"/>
      <c r="AH358" s="111"/>
      <c r="AI358" s="111"/>
      <c r="AJ358" s="111"/>
      <c r="AK358" s="111"/>
      <c r="AL358" s="111"/>
      <c r="AM358" s="111"/>
      <c r="AN358" s="111"/>
      <c r="AO358" s="111"/>
      <c r="AP358" s="111"/>
      <c r="AQ358" s="111"/>
      <c r="AR358" s="112"/>
    </row>
    <row r="359" spans="1:44" s="113" customFormat="1">
      <c r="A359" s="109">
        <v>346</v>
      </c>
      <c r="B359" s="87" t="s">
        <v>321</v>
      </c>
      <c r="C359" s="86" t="s">
        <v>208</v>
      </c>
      <c r="D359" s="85">
        <v>26</v>
      </c>
      <c r="E359" s="49"/>
      <c r="F359" s="110">
        <f t="shared" ref="F359:F363" si="79">ROUND(D359*E359,2)</f>
        <v>0</v>
      </c>
      <c r="G359" s="57" t="str">
        <f t="shared" si="69"/>
        <v>zadajte jednotkovú cenu</v>
      </c>
      <c r="H359" s="68">
        <f t="shared" si="70"/>
        <v>1</v>
      </c>
      <c r="I359" s="70"/>
      <c r="J359" s="70"/>
      <c r="K359" s="70"/>
      <c r="L359" s="71"/>
      <c r="M359" s="111"/>
      <c r="N359" s="111"/>
      <c r="O359" s="111"/>
      <c r="P359" s="111"/>
      <c r="Q359" s="111"/>
      <c r="R359" s="111"/>
      <c r="S359" s="111"/>
      <c r="T359" s="111"/>
      <c r="U359" s="111"/>
      <c r="V359" s="111"/>
      <c r="W359" s="111"/>
      <c r="X359" s="111"/>
      <c r="Y359" s="111"/>
      <c r="Z359" s="111"/>
      <c r="AA359" s="111"/>
      <c r="AB359" s="111"/>
      <c r="AC359" s="111"/>
      <c r="AD359" s="111"/>
      <c r="AE359" s="111"/>
      <c r="AF359" s="111"/>
      <c r="AG359" s="111"/>
      <c r="AH359" s="111"/>
      <c r="AI359" s="111"/>
      <c r="AJ359" s="111"/>
      <c r="AK359" s="111"/>
      <c r="AL359" s="111"/>
      <c r="AM359" s="111"/>
      <c r="AN359" s="111"/>
      <c r="AO359" s="111"/>
      <c r="AP359" s="111"/>
      <c r="AQ359" s="111"/>
      <c r="AR359" s="112"/>
    </row>
    <row r="360" spans="1:44" s="113" customFormat="1" ht="25.5">
      <c r="A360" s="83">
        <v>347</v>
      </c>
      <c r="B360" s="87" t="s">
        <v>322</v>
      </c>
      <c r="C360" s="86" t="s">
        <v>210</v>
      </c>
      <c r="D360" s="85">
        <v>2513</v>
      </c>
      <c r="E360" s="49"/>
      <c r="F360" s="110">
        <f t="shared" si="79"/>
        <v>0</v>
      </c>
      <c r="G360" s="57" t="str">
        <f t="shared" si="69"/>
        <v>zadajte jednotkovú cenu</v>
      </c>
      <c r="H360" s="68">
        <f t="shared" si="70"/>
        <v>1</v>
      </c>
      <c r="I360" s="70"/>
      <c r="J360" s="70"/>
      <c r="K360" s="70"/>
      <c r="L360" s="71"/>
      <c r="M360" s="111"/>
      <c r="N360" s="111"/>
      <c r="O360" s="111"/>
      <c r="P360" s="111"/>
      <c r="Q360" s="111"/>
      <c r="R360" s="111"/>
      <c r="S360" s="111"/>
      <c r="T360" s="111"/>
      <c r="U360" s="111"/>
      <c r="V360" s="111"/>
      <c r="W360" s="111"/>
      <c r="X360" s="111"/>
      <c r="Y360" s="111"/>
      <c r="Z360" s="111"/>
      <c r="AA360" s="111"/>
      <c r="AB360" s="111"/>
      <c r="AC360" s="111"/>
      <c r="AD360" s="111"/>
      <c r="AE360" s="111"/>
      <c r="AF360" s="111"/>
      <c r="AG360" s="111"/>
      <c r="AH360" s="111"/>
      <c r="AI360" s="111"/>
      <c r="AJ360" s="111"/>
      <c r="AK360" s="111"/>
      <c r="AL360" s="111"/>
      <c r="AM360" s="111"/>
      <c r="AN360" s="111"/>
      <c r="AO360" s="111"/>
      <c r="AP360" s="111"/>
      <c r="AQ360" s="111"/>
      <c r="AR360" s="112"/>
    </row>
    <row r="361" spans="1:44" s="113" customFormat="1">
      <c r="A361" s="109">
        <v>348</v>
      </c>
      <c r="B361" s="87" t="s">
        <v>375</v>
      </c>
      <c r="C361" s="86" t="s">
        <v>210</v>
      </c>
      <c r="D361" s="85">
        <v>2513</v>
      </c>
      <c r="E361" s="49"/>
      <c r="F361" s="110">
        <f t="shared" si="79"/>
        <v>0</v>
      </c>
      <c r="G361" s="57" t="str">
        <f t="shared" si="69"/>
        <v>zadajte jednotkovú cenu</v>
      </c>
      <c r="H361" s="68">
        <f t="shared" si="70"/>
        <v>1</v>
      </c>
      <c r="I361" s="70"/>
      <c r="J361" s="70"/>
      <c r="K361" s="70"/>
      <c r="L361" s="71"/>
      <c r="M361" s="111"/>
      <c r="N361" s="111"/>
      <c r="O361" s="111"/>
      <c r="P361" s="111"/>
      <c r="Q361" s="111"/>
      <c r="R361" s="111"/>
      <c r="S361" s="111"/>
      <c r="T361" s="111"/>
      <c r="U361" s="111"/>
      <c r="V361" s="111"/>
      <c r="W361" s="111"/>
      <c r="X361" s="111"/>
      <c r="Y361" s="111"/>
      <c r="Z361" s="111"/>
      <c r="AA361" s="111"/>
      <c r="AB361" s="111"/>
      <c r="AC361" s="111"/>
      <c r="AD361" s="111"/>
      <c r="AE361" s="111"/>
      <c r="AF361" s="111"/>
      <c r="AG361" s="111"/>
      <c r="AH361" s="111"/>
      <c r="AI361" s="111"/>
      <c r="AJ361" s="111"/>
      <c r="AK361" s="111"/>
      <c r="AL361" s="111"/>
      <c r="AM361" s="111"/>
      <c r="AN361" s="111"/>
      <c r="AO361" s="111"/>
      <c r="AP361" s="111"/>
      <c r="AQ361" s="111"/>
      <c r="AR361" s="112"/>
    </row>
    <row r="362" spans="1:44" s="113" customFormat="1">
      <c r="A362" s="83">
        <v>349</v>
      </c>
      <c r="B362" s="87" t="s">
        <v>248</v>
      </c>
      <c r="C362" s="86" t="s">
        <v>208</v>
      </c>
      <c r="D362" s="85">
        <v>4</v>
      </c>
      <c r="E362" s="49"/>
      <c r="F362" s="110">
        <f t="shared" si="79"/>
        <v>0</v>
      </c>
      <c r="G362" s="57" t="str">
        <f t="shared" si="69"/>
        <v>zadajte jednotkovú cenu</v>
      </c>
      <c r="H362" s="68">
        <f t="shared" si="70"/>
        <v>1</v>
      </c>
      <c r="I362" s="70"/>
      <c r="J362" s="70"/>
      <c r="K362" s="70"/>
      <c r="L362" s="71"/>
      <c r="M362" s="111"/>
      <c r="N362" s="111"/>
      <c r="O362" s="111"/>
      <c r="P362" s="111"/>
      <c r="Q362" s="111"/>
      <c r="R362" s="111"/>
      <c r="S362" s="111"/>
      <c r="T362" s="111"/>
      <c r="U362" s="111"/>
      <c r="V362" s="111"/>
      <c r="W362" s="111"/>
      <c r="X362" s="111"/>
      <c r="Y362" s="111"/>
      <c r="Z362" s="111"/>
      <c r="AA362" s="111"/>
      <c r="AB362" s="111"/>
      <c r="AC362" s="111"/>
      <c r="AD362" s="111"/>
      <c r="AE362" s="111"/>
      <c r="AF362" s="111"/>
      <c r="AG362" s="111"/>
      <c r="AH362" s="111"/>
      <c r="AI362" s="111"/>
      <c r="AJ362" s="111"/>
      <c r="AK362" s="111"/>
      <c r="AL362" s="111"/>
      <c r="AM362" s="111"/>
      <c r="AN362" s="111"/>
      <c r="AO362" s="111"/>
      <c r="AP362" s="111"/>
      <c r="AQ362" s="111"/>
      <c r="AR362" s="112"/>
    </row>
    <row r="363" spans="1:44" s="113" customFormat="1">
      <c r="A363" s="109">
        <v>350</v>
      </c>
      <c r="B363" s="87" t="s">
        <v>249</v>
      </c>
      <c r="C363" s="86" t="s">
        <v>208</v>
      </c>
      <c r="D363" s="85">
        <v>4</v>
      </c>
      <c r="E363" s="49"/>
      <c r="F363" s="110">
        <f t="shared" si="79"/>
        <v>0</v>
      </c>
      <c r="G363" s="57" t="str">
        <f t="shared" si="69"/>
        <v>zadajte jednotkovú cenu</v>
      </c>
      <c r="H363" s="68">
        <f t="shared" si="70"/>
        <v>1</v>
      </c>
      <c r="I363" s="70"/>
      <c r="J363" s="70"/>
      <c r="K363" s="70"/>
      <c r="L363" s="71"/>
      <c r="M363" s="111"/>
      <c r="N363" s="111"/>
      <c r="O363" s="111"/>
      <c r="P363" s="111"/>
      <c r="Q363" s="111"/>
      <c r="R363" s="111"/>
      <c r="S363" s="111"/>
      <c r="T363" s="111"/>
      <c r="U363" s="111"/>
      <c r="V363" s="111"/>
      <c r="W363" s="111"/>
      <c r="X363" s="111"/>
      <c r="Y363" s="111"/>
      <c r="Z363" s="111"/>
      <c r="AA363" s="111"/>
      <c r="AB363" s="111"/>
      <c r="AC363" s="111"/>
      <c r="AD363" s="111"/>
      <c r="AE363" s="111"/>
      <c r="AF363" s="111"/>
      <c r="AG363" s="111"/>
      <c r="AH363" s="111"/>
      <c r="AI363" s="111"/>
      <c r="AJ363" s="111"/>
      <c r="AK363" s="111"/>
      <c r="AL363" s="111"/>
      <c r="AM363" s="111"/>
      <c r="AN363" s="111"/>
      <c r="AO363" s="111"/>
      <c r="AP363" s="111"/>
      <c r="AQ363" s="111"/>
      <c r="AR363" s="112"/>
    </row>
    <row r="364" spans="1:44" s="113" customFormat="1" ht="25.5">
      <c r="A364" s="83">
        <v>351</v>
      </c>
      <c r="B364" s="87" t="s">
        <v>323</v>
      </c>
      <c r="C364" s="86" t="s">
        <v>208</v>
      </c>
      <c r="D364" s="85">
        <v>1</v>
      </c>
      <c r="E364" s="49"/>
      <c r="F364" s="110">
        <f t="shared" ref="F364:F365" si="80">ROUND(D364*E364,2)</f>
        <v>0</v>
      </c>
      <c r="G364" s="57" t="str">
        <f t="shared" si="69"/>
        <v>zadajte jednotkovú cenu</v>
      </c>
      <c r="H364" s="68">
        <f t="shared" si="70"/>
        <v>1</v>
      </c>
      <c r="I364" s="70"/>
      <c r="J364" s="70"/>
      <c r="K364" s="70"/>
      <c r="L364" s="71"/>
      <c r="M364" s="111"/>
      <c r="N364" s="111"/>
      <c r="O364" s="111"/>
      <c r="P364" s="111"/>
      <c r="Q364" s="111"/>
      <c r="R364" s="111"/>
      <c r="S364" s="111"/>
      <c r="T364" s="111"/>
      <c r="U364" s="111"/>
      <c r="V364" s="111"/>
      <c r="W364" s="111"/>
      <c r="X364" s="111"/>
      <c r="Y364" s="111"/>
      <c r="Z364" s="111"/>
      <c r="AA364" s="111"/>
      <c r="AB364" s="111"/>
      <c r="AC364" s="111"/>
      <c r="AD364" s="111"/>
      <c r="AE364" s="111"/>
      <c r="AF364" s="111"/>
      <c r="AG364" s="111"/>
      <c r="AH364" s="111"/>
      <c r="AI364" s="111"/>
      <c r="AJ364" s="111"/>
      <c r="AK364" s="111"/>
      <c r="AL364" s="111"/>
      <c r="AM364" s="111"/>
      <c r="AN364" s="111"/>
      <c r="AO364" s="111"/>
      <c r="AP364" s="111"/>
      <c r="AQ364" s="111"/>
      <c r="AR364" s="112"/>
    </row>
    <row r="365" spans="1:44" s="113" customFormat="1">
      <c r="A365" s="109">
        <v>352</v>
      </c>
      <c r="B365" s="87" t="s">
        <v>376</v>
      </c>
      <c r="C365" s="86" t="s">
        <v>208</v>
      </c>
      <c r="D365" s="85">
        <v>1</v>
      </c>
      <c r="E365" s="49"/>
      <c r="F365" s="110">
        <f t="shared" si="80"/>
        <v>0</v>
      </c>
      <c r="G365" s="57" t="str">
        <f t="shared" si="69"/>
        <v>zadajte jednotkovú cenu</v>
      </c>
      <c r="H365" s="68">
        <f t="shared" si="70"/>
        <v>1</v>
      </c>
      <c r="I365" s="70"/>
      <c r="J365" s="70"/>
      <c r="K365" s="70"/>
      <c r="L365" s="71"/>
      <c r="M365" s="111"/>
      <c r="N365" s="111"/>
      <c r="O365" s="111"/>
      <c r="P365" s="111"/>
      <c r="Q365" s="111"/>
      <c r="R365" s="111"/>
      <c r="S365" s="111"/>
      <c r="T365" s="111"/>
      <c r="U365" s="111"/>
      <c r="V365" s="111"/>
      <c r="W365" s="111"/>
      <c r="X365" s="111"/>
      <c r="Y365" s="111"/>
      <c r="Z365" s="111"/>
      <c r="AA365" s="111"/>
      <c r="AB365" s="111"/>
      <c r="AC365" s="111"/>
      <c r="AD365" s="111"/>
      <c r="AE365" s="111"/>
      <c r="AF365" s="111"/>
      <c r="AG365" s="111"/>
      <c r="AH365" s="111"/>
      <c r="AI365" s="111"/>
      <c r="AJ365" s="111"/>
      <c r="AK365" s="111"/>
      <c r="AL365" s="111"/>
      <c r="AM365" s="111"/>
      <c r="AN365" s="111"/>
      <c r="AO365" s="111"/>
      <c r="AP365" s="111"/>
      <c r="AQ365" s="111"/>
      <c r="AR365" s="112"/>
    </row>
    <row r="366" spans="1:44" s="113" customFormat="1" ht="25.5">
      <c r="A366" s="83">
        <v>353</v>
      </c>
      <c r="B366" s="87" t="s">
        <v>325</v>
      </c>
      <c r="C366" s="86" t="s">
        <v>208</v>
      </c>
      <c r="D366" s="85">
        <v>1</v>
      </c>
      <c r="E366" s="49"/>
      <c r="F366" s="110">
        <f t="shared" ref="F366" si="81">ROUND(D366*E366,2)</f>
        <v>0</v>
      </c>
      <c r="G366" s="57" t="str">
        <f t="shared" si="69"/>
        <v>zadajte jednotkovú cenu</v>
      </c>
      <c r="H366" s="68">
        <f t="shared" si="70"/>
        <v>1</v>
      </c>
      <c r="I366" s="70"/>
      <c r="J366" s="70"/>
      <c r="K366" s="70"/>
      <c r="L366" s="71"/>
      <c r="M366" s="111"/>
      <c r="N366" s="111"/>
      <c r="O366" s="111"/>
      <c r="P366" s="111"/>
      <c r="Q366" s="111"/>
      <c r="R366" s="111"/>
      <c r="S366" s="111"/>
      <c r="T366" s="111"/>
      <c r="U366" s="111"/>
      <c r="V366" s="111"/>
      <c r="W366" s="111"/>
      <c r="X366" s="111"/>
      <c r="Y366" s="111"/>
      <c r="Z366" s="111"/>
      <c r="AA366" s="111"/>
      <c r="AB366" s="111"/>
      <c r="AC366" s="111"/>
      <c r="AD366" s="111"/>
      <c r="AE366" s="111"/>
      <c r="AF366" s="111"/>
      <c r="AG366" s="111"/>
      <c r="AH366" s="111"/>
      <c r="AI366" s="111"/>
      <c r="AJ366" s="111"/>
      <c r="AK366" s="111"/>
      <c r="AL366" s="111"/>
      <c r="AM366" s="111"/>
      <c r="AN366" s="111"/>
      <c r="AO366" s="111"/>
      <c r="AP366" s="111"/>
      <c r="AQ366" s="111"/>
      <c r="AR366" s="112"/>
    </row>
    <row r="367" spans="1:44" s="113" customFormat="1">
      <c r="A367" s="109">
        <v>354</v>
      </c>
      <c r="B367" s="87" t="s">
        <v>324</v>
      </c>
      <c r="C367" s="86" t="s">
        <v>208</v>
      </c>
      <c r="D367" s="85">
        <v>1</v>
      </c>
      <c r="E367" s="49"/>
      <c r="F367" s="110">
        <f t="shared" ref="F367" si="82">ROUND(D367*E367,2)</f>
        <v>0</v>
      </c>
      <c r="G367" s="57" t="str">
        <f t="shared" si="69"/>
        <v>zadajte jednotkovú cenu</v>
      </c>
      <c r="H367" s="68">
        <f t="shared" si="70"/>
        <v>1</v>
      </c>
      <c r="I367" s="70"/>
      <c r="J367" s="70"/>
      <c r="K367" s="70"/>
      <c r="L367" s="71"/>
      <c r="M367" s="111"/>
      <c r="N367" s="111"/>
      <c r="O367" s="111"/>
      <c r="P367" s="111"/>
      <c r="Q367" s="111"/>
      <c r="R367" s="111"/>
      <c r="S367" s="111"/>
      <c r="T367" s="111"/>
      <c r="U367" s="111"/>
      <c r="V367" s="111"/>
      <c r="W367" s="111"/>
      <c r="X367" s="111"/>
      <c r="Y367" s="111"/>
      <c r="Z367" s="111"/>
      <c r="AA367" s="111"/>
      <c r="AB367" s="111"/>
      <c r="AC367" s="111"/>
      <c r="AD367" s="111"/>
      <c r="AE367" s="111"/>
      <c r="AF367" s="111"/>
      <c r="AG367" s="111"/>
      <c r="AH367" s="111"/>
      <c r="AI367" s="111"/>
      <c r="AJ367" s="111"/>
      <c r="AK367" s="111"/>
      <c r="AL367" s="111"/>
      <c r="AM367" s="111"/>
      <c r="AN367" s="111"/>
      <c r="AO367" s="111"/>
      <c r="AP367" s="111"/>
      <c r="AQ367" s="111"/>
      <c r="AR367" s="112"/>
    </row>
    <row r="368" spans="1:44" s="113" customFormat="1" ht="25.5">
      <c r="A368" s="83">
        <v>355</v>
      </c>
      <c r="B368" s="87" t="s">
        <v>380</v>
      </c>
      <c r="C368" s="86" t="s">
        <v>210</v>
      </c>
      <c r="D368" s="85">
        <v>2513</v>
      </c>
      <c r="E368" s="49"/>
      <c r="F368" s="110">
        <f t="shared" ref="F368:F369" si="83">ROUND(D368*E368,2)</f>
        <v>0</v>
      </c>
      <c r="G368" s="57" t="str">
        <f t="shared" si="69"/>
        <v>zadajte jednotkovú cenu</v>
      </c>
      <c r="H368" s="68">
        <f t="shared" si="70"/>
        <v>1</v>
      </c>
      <c r="I368" s="70"/>
      <c r="J368" s="70"/>
      <c r="K368" s="70"/>
      <c r="L368" s="71"/>
      <c r="M368" s="111"/>
      <c r="N368" s="111"/>
      <c r="O368" s="111"/>
      <c r="P368" s="111"/>
      <c r="Q368" s="111"/>
      <c r="R368" s="111"/>
      <c r="S368" s="111"/>
      <c r="T368" s="111"/>
      <c r="U368" s="111"/>
      <c r="V368" s="111"/>
      <c r="W368" s="111"/>
      <c r="X368" s="111"/>
      <c r="Y368" s="111"/>
      <c r="Z368" s="111"/>
      <c r="AA368" s="111"/>
      <c r="AB368" s="111"/>
      <c r="AC368" s="111"/>
      <c r="AD368" s="111"/>
      <c r="AE368" s="111"/>
      <c r="AF368" s="111"/>
      <c r="AG368" s="111"/>
      <c r="AH368" s="111"/>
      <c r="AI368" s="111"/>
      <c r="AJ368" s="111"/>
      <c r="AK368" s="111"/>
      <c r="AL368" s="111"/>
      <c r="AM368" s="111"/>
      <c r="AN368" s="111"/>
      <c r="AO368" s="111"/>
      <c r="AP368" s="111"/>
      <c r="AQ368" s="111"/>
      <c r="AR368" s="112"/>
    </row>
    <row r="369" spans="1:44" s="113" customFormat="1" ht="25.5">
      <c r="A369" s="109">
        <v>356</v>
      </c>
      <c r="B369" s="87" t="s">
        <v>326</v>
      </c>
      <c r="C369" s="86" t="s">
        <v>208</v>
      </c>
      <c r="D369" s="85">
        <v>1</v>
      </c>
      <c r="E369" s="49"/>
      <c r="F369" s="110">
        <f t="shared" si="83"/>
        <v>0</v>
      </c>
      <c r="G369" s="57" t="str">
        <f t="shared" si="69"/>
        <v>zadajte jednotkovú cenu</v>
      </c>
      <c r="H369" s="68">
        <f t="shared" si="70"/>
        <v>1</v>
      </c>
      <c r="I369" s="70"/>
      <c r="J369" s="70"/>
      <c r="K369" s="70"/>
      <c r="L369" s="71"/>
      <c r="M369" s="111"/>
      <c r="N369" s="111"/>
      <c r="O369" s="111"/>
      <c r="P369" s="111"/>
      <c r="Q369" s="111"/>
      <c r="R369" s="111"/>
      <c r="S369" s="111"/>
      <c r="T369" s="111"/>
      <c r="U369" s="111"/>
      <c r="V369" s="111"/>
      <c r="W369" s="111"/>
      <c r="X369" s="111"/>
      <c r="Y369" s="111"/>
      <c r="Z369" s="111"/>
      <c r="AA369" s="111"/>
      <c r="AB369" s="111"/>
      <c r="AC369" s="111"/>
      <c r="AD369" s="111"/>
      <c r="AE369" s="111"/>
      <c r="AF369" s="111"/>
      <c r="AG369" s="111"/>
      <c r="AH369" s="111"/>
      <c r="AI369" s="111"/>
      <c r="AJ369" s="111"/>
      <c r="AK369" s="111"/>
      <c r="AL369" s="111"/>
      <c r="AM369" s="111"/>
      <c r="AN369" s="111"/>
      <c r="AO369" s="111"/>
      <c r="AP369" s="111"/>
      <c r="AQ369" s="111"/>
      <c r="AR369" s="112"/>
    </row>
    <row r="370" spans="1:44" s="113" customFormat="1" ht="25.5">
      <c r="A370" s="83">
        <v>357</v>
      </c>
      <c r="B370" s="87" t="s">
        <v>381</v>
      </c>
      <c r="C370" s="86" t="s">
        <v>208</v>
      </c>
      <c r="D370" s="85">
        <v>1</v>
      </c>
      <c r="E370" s="49"/>
      <c r="F370" s="110">
        <f t="shared" ref="F370:F381" si="84">ROUND(D370*E370,2)</f>
        <v>0</v>
      </c>
      <c r="G370" s="57" t="str">
        <f t="shared" si="69"/>
        <v>zadajte jednotkovú cenu</v>
      </c>
      <c r="H370" s="68">
        <f t="shared" si="70"/>
        <v>1</v>
      </c>
      <c r="I370" s="70"/>
      <c r="J370" s="70"/>
      <c r="K370" s="70"/>
      <c r="L370" s="71"/>
      <c r="M370" s="111"/>
      <c r="N370" s="111"/>
      <c r="O370" s="111"/>
      <c r="P370" s="111"/>
      <c r="Q370" s="111"/>
      <c r="R370" s="111"/>
      <c r="S370" s="111"/>
      <c r="T370" s="111"/>
      <c r="U370" s="111"/>
      <c r="V370" s="111"/>
      <c r="W370" s="111"/>
      <c r="X370" s="111"/>
      <c r="Y370" s="111"/>
      <c r="Z370" s="111"/>
      <c r="AA370" s="111"/>
      <c r="AB370" s="111"/>
      <c r="AC370" s="111"/>
      <c r="AD370" s="111"/>
      <c r="AE370" s="111"/>
      <c r="AF370" s="111"/>
      <c r="AG370" s="111"/>
      <c r="AH370" s="111"/>
      <c r="AI370" s="111"/>
      <c r="AJ370" s="111"/>
      <c r="AK370" s="111"/>
      <c r="AL370" s="111"/>
      <c r="AM370" s="111"/>
      <c r="AN370" s="111"/>
      <c r="AO370" s="111"/>
      <c r="AP370" s="111"/>
      <c r="AQ370" s="111"/>
      <c r="AR370" s="112"/>
    </row>
    <row r="371" spans="1:44" s="113" customFormat="1" ht="25.5">
      <c r="A371" s="109">
        <v>358</v>
      </c>
      <c r="B371" s="87" t="s">
        <v>327</v>
      </c>
      <c r="C371" s="86" t="s">
        <v>208</v>
      </c>
      <c r="D371" s="85">
        <v>1</v>
      </c>
      <c r="E371" s="49"/>
      <c r="F371" s="110">
        <f t="shared" si="84"/>
        <v>0</v>
      </c>
      <c r="G371" s="57" t="str">
        <f t="shared" si="69"/>
        <v>zadajte jednotkovú cenu</v>
      </c>
      <c r="H371" s="68">
        <f t="shared" si="70"/>
        <v>1</v>
      </c>
      <c r="I371" s="70"/>
      <c r="J371" s="70"/>
      <c r="K371" s="70"/>
      <c r="L371" s="71"/>
      <c r="M371" s="111"/>
      <c r="N371" s="111"/>
      <c r="O371" s="111"/>
      <c r="P371" s="111"/>
      <c r="Q371" s="111"/>
      <c r="R371" s="111"/>
      <c r="S371" s="111"/>
      <c r="T371" s="111"/>
      <c r="U371" s="111"/>
      <c r="V371" s="111"/>
      <c r="W371" s="111"/>
      <c r="X371" s="111"/>
      <c r="Y371" s="111"/>
      <c r="Z371" s="111"/>
      <c r="AA371" s="111"/>
      <c r="AB371" s="111"/>
      <c r="AC371" s="111"/>
      <c r="AD371" s="111"/>
      <c r="AE371" s="111"/>
      <c r="AF371" s="111"/>
      <c r="AG371" s="111"/>
      <c r="AH371" s="111"/>
      <c r="AI371" s="111"/>
      <c r="AJ371" s="111"/>
      <c r="AK371" s="111"/>
      <c r="AL371" s="111"/>
      <c r="AM371" s="111"/>
      <c r="AN371" s="111"/>
      <c r="AO371" s="111"/>
      <c r="AP371" s="111"/>
      <c r="AQ371" s="111"/>
      <c r="AR371" s="112"/>
    </row>
    <row r="372" spans="1:44" s="113" customFormat="1">
      <c r="A372" s="83">
        <v>359</v>
      </c>
      <c r="B372" s="87" t="s">
        <v>328</v>
      </c>
      <c r="C372" s="86" t="s">
        <v>208</v>
      </c>
      <c r="D372" s="85">
        <v>1</v>
      </c>
      <c r="E372" s="49"/>
      <c r="F372" s="110">
        <f t="shared" si="84"/>
        <v>0</v>
      </c>
      <c r="G372" s="57" t="str">
        <f t="shared" si="69"/>
        <v>zadajte jednotkovú cenu</v>
      </c>
      <c r="H372" s="68">
        <f t="shared" si="70"/>
        <v>1</v>
      </c>
      <c r="I372" s="70"/>
      <c r="J372" s="70"/>
      <c r="K372" s="70"/>
      <c r="L372" s="71"/>
      <c r="M372" s="111"/>
      <c r="N372" s="111"/>
      <c r="O372" s="111"/>
      <c r="P372" s="111"/>
      <c r="Q372" s="111"/>
      <c r="R372" s="111"/>
      <c r="S372" s="111"/>
      <c r="T372" s="111"/>
      <c r="U372" s="111"/>
      <c r="V372" s="111"/>
      <c r="W372" s="111"/>
      <c r="X372" s="111"/>
      <c r="Y372" s="111"/>
      <c r="Z372" s="111"/>
      <c r="AA372" s="111"/>
      <c r="AB372" s="111"/>
      <c r="AC372" s="111"/>
      <c r="AD372" s="111"/>
      <c r="AE372" s="111"/>
      <c r="AF372" s="111"/>
      <c r="AG372" s="111"/>
      <c r="AH372" s="111"/>
      <c r="AI372" s="111"/>
      <c r="AJ372" s="111"/>
      <c r="AK372" s="111"/>
      <c r="AL372" s="111"/>
      <c r="AM372" s="111"/>
      <c r="AN372" s="111"/>
      <c r="AO372" s="111"/>
      <c r="AP372" s="111"/>
      <c r="AQ372" s="111"/>
      <c r="AR372" s="112"/>
    </row>
    <row r="373" spans="1:44" s="113" customFormat="1" ht="38.25">
      <c r="A373" s="109">
        <v>360</v>
      </c>
      <c r="B373" s="87" t="s">
        <v>382</v>
      </c>
      <c r="C373" s="86" t="s">
        <v>208</v>
      </c>
      <c r="D373" s="85">
        <v>3</v>
      </c>
      <c r="E373" s="49"/>
      <c r="F373" s="110">
        <f t="shared" si="84"/>
        <v>0</v>
      </c>
      <c r="G373" s="57" t="str">
        <f t="shared" si="69"/>
        <v>zadajte jednotkovú cenu</v>
      </c>
      <c r="H373" s="68">
        <f t="shared" si="70"/>
        <v>1</v>
      </c>
      <c r="I373" s="70"/>
      <c r="J373" s="70"/>
      <c r="K373" s="70"/>
      <c r="L373" s="71"/>
      <c r="M373" s="111"/>
      <c r="N373" s="111"/>
      <c r="O373" s="111"/>
      <c r="P373" s="111"/>
      <c r="Q373" s="111"/>
      <c r="R373" s="111"/>
      <c r="S373" s="111"/>
      <c r="T373" s="111"/>
      <c r="U373" s="111"/>
      <c r="V373" s="111"/>
      <c r="W373" s="111"/>
      <c r="X373" s="111"/>
      <c r="Y373" s="111"/>
      <c r="Z373" s="111"/>
      <c r="AA373" s="111"/>
      <c r="AB373" s="111"/>
      <c r="AC373" s="111"/>
      <c r="AD373" s="111"/>
      <c r="AE373" s="111"/>
      <c r="AF373" s="111"/>
      <c r="AG373" s="111"/>
      <c r="AH373" s="111"/>
      <c r="AI373" s="111"/>
      <c r="AJ373" s="111"/>
      <c r="AK373" s="111"/>
      <c r="AL373" s="111"/>
      <c r="AM373" s="111"/>
      <c r="AN373" s="111"/>
      <c r="AO373" s="111"/>
      <c r="AP373" s="111"/>
      <c r="AQ373" s="111"/>
      <c r="AR373" s="112"/>
    </row>
    <row r="374" spans="1:44" s="113" customFormat="1" ht="25.5">
      <c r="A374" s="83">
        <v>361</v>
      </c>
      <c r="B374" s="84" t="s">
        <v>377</v>
      </c>
      <c r="C374" s="81" t="s">
        <v>39</v>
      </c>
      <c r="D374" s="82">
        <v>27</v>
      </c>
      <c r="E374" s="49"/>
      <c r="F374" s="118">
        <f t="shared" si="84"/>
        <v>0</v>
      </c>
      <c r="G374" s="57" t="str">
        <f t="shared" si="69"/>
        <v>zadajte jednotkovú cenu</v>
      </c>
      <c r="H374" s="68">
        <f t="shared" si="70"/>
        <v>1</v>
      </c>
      <c r="I374" s="70"/>
      <c r="J374" s="70"/>
      <c r="K374" s="70"/>
      <c r="L374" s="71"/>
      <c r="M374" s="111"/>
      <c r="N374" s="111"/>
      <c r="O374" s="111"/>
      <c r="P374" s="111"/>
      <c r="Q374" s="111"/>
      <c r="R374" s="111"/>
      <c r="S374" s="111"/>
      <c r="T374" s="111"/>
      <c r="U374" s="111"/>
      <c r="V374" s="111"/>
      <c r="W374" s="111"/>
      <c r="X374" s="111"/>
      <c r="Y374" s="111"/>
      <c r="Z374" s="111"/>
      <c r="AA374" s="111"/>
      <c r="AB374" s="111"/>
      <c r="AC374" s="111"/>
      <c r="AD374" s="111"/>
      <c r="AE374" s="111"/>
      <c r="AF374" s="111"/>
      <c r="AG374" s="111"/>
      <c r="AH374" s="111"/>
      <c r="AI374" s="111"/>
      <c r="AJ374" s="111"/>
      <c r="AK374" s="111"/>
      <c r="AL374" s="111"/>
      <c r="AM374" s="111"/>
      <c r="AN374" s="111"/>
      <c r="AO374" s="111"/>
      <c r="AP374" s="111"/>
      <c r="AQ374" s="111"/>
      <c r="AR374" s="112"/>
    </row>
    <row r="375" spans="1:44" s="113" customFormat="1">
      <c r="A375" s="109">
        <v>362</v>
      </c>
      <c r="B375" s="84" t="s">
        <v>378</v>
      </c>
      <c r="C375" s="81" t="s">
        <v>39</v>
      </c>
      <c r="D375" s="82">
        <v>27</v>
      </c>
      <c r="E375" s="49"/>
      <c r="F375" s="118">
        <f t="shared" si="84"/>
        <v>0</v>
      </c>
      <c r="G375" s="57" t="str">
        <f t="shared" si="69"/>
        <v>zadajte jednotkovú cenu</v>
      </c>
      <c r="H375" s="68">
        <f t="shared" si="70"/>
        <v>1</v>
      </c>
      <c r="I375" s="70"/>
      <c r="J375" s="70"/>
      <c r="K375" s="70"/>
      <c r="L375" s="71"/>
      <c r="M375" s="111"/>
      <c r="N375" s="111"/>
      <c r="O375" s="111"/>
      <c r="P375" s="111"/>
      <c r="Q375" s="111"/>
      <c r="R375" s="111"/>
      <c r="S375" s="111"/>
      <c r="T375" s="111"/>
      <c r="U375" s="111"/>
      <c r="V375" s="111"/>
      <c r="W375" s="111"/>
      <c r="X375" s="111"/>
      <c r="Y375" s="111"/>
      <c r="Z375" s="111"/>
      <c r="AA375" s="111"/>
      <c r="AB375" s="111"/>
      <c r="AC375" s="111"/>
      <c r="AD375" s="111"/>
      <c r="AE375" s="111"/>
      <c r="AF375" s="111"/>
      <c r="AG375" s="111"/>
      <c r="AH375" s="111"/>
      <c r="AI375" s="111"/>
      <c r="AJ375" s="111"/>
      <c r="AK375" s="111"/>
      <c r="AL375" s="111"/>
      <c r="AM375" s="111"/>
      <c r="AN375" s="111"/>
      <c r="AO375" s="111"/>
      <c r="AP375" s="111"/>
      <c r="AQ375" s="111"/>
      <c r="AR375" s="112"/>
    </row>
    <row r="376" spans="1:44" s="113" customFormat="1" ht="25.5">
      <c r="A376" s="83">
        <v>363</v>
      </c>
      <c r="B376" s="87" t="s">
        <v>330</v>
      </c>
      <c r="C376" s="86" t="s">
        <v>210</v>
      </c>
      <c r="D376" s="85">
        <v>208</v>
      </c>
      <c r="E376" s="49"/>
      <c r="F376" s="110">
        <f t="shared" ref="F376:F378" si="85">ROUND(D376*E376,2)</f>
        <v>0</v>
      </c>
      <c r="G376" s="57" t="str">
        <f t="shared" si="69"/>
        <v>zadajte jednotkovú cenu</v>
      </c>
      <c r="H376" s="68">
        <f t="shared" si="70"/>
        <v>1</v>
      </c>
      <c r="I376" s="70"/>
      <c r="J376" s="70"/>
      <c r="K376" s="70"/>
      <c r="L376" s="71"/>
      <c r="M376" s="111"/>
      <c r="N376" s="111"/>
      <c r="O376" s="111"/>
      <c r="P376" s="111"/>
      <c r="Q376" s="111"/>
      <c r="R376" s="111"/>
      <c r="S376" s="111"/>
      <c r="T376" s="111"/>
      <c r="U376" s="111"/>
      <c r="V376" s="111"/>
      <c r="W376" s="111"/>
      <c r="X376" s="111"/>
      <c r="Y376" s="111"/>
      <c r="Z376" s="111"/>
      <c r="AA376" s="111"/>
      <c r="AB376" s="111"/>
      <c r="AC376" s="111"/>
      <c r="AD376" s="111"/>
      <c r="AE376" s="111"/>
      <c r="AF376" s="111"/>
      <c r="AG376" s="111"/>
      <c r="AH376" s="111"/>
      <c r="AI376" s="111"/>
      <c r="AJ376" s="111"/>
      <c r="AK376" s="111"/>
      <c r="AL376" s="111"/>
      <c r="AM376" s="111"/>
      <c r="AN376" s="111"/>
      <c r="AO376" s="111"/>
      <c r="AP376" s="111"/>
      <c r="AQ376" s="111"/>
      <c r="AR376" s="112"/>
    </row>
    <row r="377" spans="1:44" s="113" customFormat="1" ht="30" customHeight="1">
      <c r="A377" s="109">
        <v>364</v>
      </c>
      <c r="B377" s="87" t="s">
        <v>329</v>
      </c>
      <c r="C377" s="81" t="s">
        <v>115</v>
      </c>
      <c r="D377" s="82">
        <v>150</v>
      </c>
      <c r="E377" s="49"/>
      <c r="F377" s="118">
        <f t="shared" si="85"/>
        <v>0</v>
      </c>
      <c r="G377" s="57" t="str">
        <f t="shared" si="69"/>
        <v>zadajte jednotkovú cenu</v>
      </c>
      <c r="H377" s="68">
        <f t="shared" si="70"/>
        <v>1</v>
      </c>
      <c r="I377" s="70"/>
      <c r="J377" s="70"/>
      <c r="K377" s="70"/>
      <c r="L377" s="71"/>
      <c r="M377" s="111"/>
      <c r="N377" s="111"/>
      <c r="O377" s="111"/>
      <c r="P377" s="111"/>
      <c r="Q377" s="111"/>
      <c r="R377" s="111"/>
      <c r="S377" s="111"/>
      <c r="T377" s="111"/>
      <c r="U377" s="111"/>
      <c r="V377" s="111"/>
      <c r="W377" s="111"/>
      <c r="X377" s="111"/>
      <c r="Y377" s="111"/>
      <c r="Z377" s="111"/>
      <c r="AA377" s="111"/>
      <c r="AB377" s="111"/>
      <c r="AC377" s="111"/>
      <c r="AD377" s="111"/>
      <c r="AE377" s="111"/>
      <c r="AF377" s="111"/>
      <c r="AG377" s="111"/>
      <c r="AH377" s="111"/>
      <c r="AI377" s="111"/>
      <c r="AJ377" s="111"/>
      <c r="AK377" s="111"/>
      <c r="AL377" s="111"/>
      <c r="AM377" s="111"/>
      <c r="AN377" s="111"/>
      <c r="AO377" s="111"/>
      <c r="AP377" s="111"/>
      <c r="AQ377" s="111"/>
      <c r="AR377" s="112"/>
    </row>
    <row r="378" spans="1:44" s="113" customFormat="1" ht="25.5">
      <c r="A378" s="83">
        <v>365</v>
      </c>
      <c r="B378" s="87" t="s">
        <v>395</v>
      </c>
      <c r="C378" s="81" t="s">
        <v>78</v>
      </c>
      <c r="D378" s="82">
        <v>600</v>
      </c>
      <c r="E378" s="49"/>
      <c r="F378" s="118">
        <f t="shared" si="85"/>
        <v>0</v>
      </c>
      <c r="G378" s="57" t="str">
        <f t="shared" si="69"/>
        <v>zadajte jednotkovú cenu</v>
      </c>
      <c r="H378" s="68">
        <f t="shared" si="70"/>
        <v>1</v>
      </c>
      <c r="I378" s="70"/>
      <c r="J378" s="70"/>
      <c r="K378" s="70"/>
      <c r="L378" s="71"/>
      <c r="M378" s="111"/>
      <c r="N378" s="111"/>
      <c r="O378" s="111"/>
      <c r="P378" s="111"/>
      <c r="Q378" s="111"/>
      <c r="R378" s="111"/>
      <c r="S378" s="111"/>
      <c r="T378" s="111"/>
      <c r="U378" s="111"/>
      <c r="V378" s="111"/>
      <c r="W378" s="111"/>
      <c r="X378" s="111"/>
      <c r="Y378" s="111"/>
      <c r="Z378" s="111"/>
      <c r="AA378" s="111"/>
      <c r="AB378" s="111"/>
      <c r="AC378" s="111"/>
      <c r="AD378" s="111"/>
      <c r="AE378" s="111"/>
      <c r="AF378" s="111"/>
      <c r="AG378" s="111"/>
      <c r="AH378" s="111"/>
      <c r="AI378" s="111"/>
      <c r="AJ378" s="111"/>
      <c r="AK378" s="111"/>
      <c r="AL378" s="111"/>
      <c r="AM378" s="111"/>
      <c r="AN378" s="111"/>
      <c r="AO378" s="111"/>
      <c r="AP378" s="111"/>
      <c r="AQ378" s="111"/>
      <c r="AR378" s="112"/>
    </row>
    <row r="379" spans="1:44" s="113" customFormat="1" ht="38.25">
      <c r="A379" s="109">
        <v>366</v>
      </c>
      <c r="B379" s="87" t="s">
        <v>333</v>
      </c>
      <c r="C379" s="86" t="s">
        <v>219</v>
      </c>
      <c r="D379" s="85">
        <v>68.897000000000006</v>
      </c>
      <c r="E379" s="49"/>
      <c r="F379" s="110">
        <f t="shared" si="84"/>
        <v>0</v>
      </c>
      <c r="G379" s="57" t="str">
        <f t="shared" si="69"/>
        <v>zadajte jednotkovú cenu</v>
      </c>
      <c r="H379" s="68">
        <f t="shared" si="70"/>
        <v>1</v>
      </c>
      <c r="I379" s="70"/>
      <c r="J379" s="70"/>
      <c r="K379" s="70"/>
      <c r="L379" s="71"/>
      <c r="M379" s="111"/>
      <c r="N379" s="111"/>
      <c r="O379" s="111"/>
      <c r="P379" s="111"/>
      <c r="Q379" s="111"/>
      <c r="R379" s="111"/>
      <c r="S379" s="111"/>
      <c r="T379" s="111"/>
      <c r="U379" s="111"/>
      <c r="V379" s="111"/>
      <c r="W379" s="111"/>
      <c r="X379" s="111"/>
      <c r="Y379" s="111"/>
      <c r="Z379" s="111"/>
      <c r="AA379" s="111"/>
      <c r="AB379" s="111"/>
      <c r="AC379" s="111"/>
      <c r="AD379" s="111"/>
      <c r="AE379" s="111"/>
      <c r="AF379" s="111"/>
      <c r="AG379" s="111"/>
      <c r="AH379" s="111"/>
      <c r="AI379" s="111"/>
      <c r="AJ379" s="111"/>
      <c r="AK379" s="111"/>
      <c r="AL379" s="111"/>
      <c r="AM379" s="111"/>
      <c r="AN379" s="111"/>
      <c r="AO379" s="111"/>
      <c r="AP379" s="111"/>
      <c r="AQ379" s="111"/>
      <c r="AR379" s="112"/>
    </row>
    <row r="380" spans="1:44" s="113" customFormat="1">
      <c r="A380" s="83">
        <v>367</v>
      </c>
      <c r="B380" s="87" t="s">
        <v>332</v>
      </c>
      <c r="C380" s="86" t="s">
        <v>219</v>
      </c>
      <c r="D380" s="85">
        <v>68.897000000000006</v>
      </c>
      <c r="E380" s="49"/>
      <c r="F380" s="110">
        <f t="shared" si="84"/>
        <v>0</v>
      </c>
      <c r="G380" s="57" t="str">
        <f t="shared" si="69"/>
        <v>zadajte jednotkovú cenu</v>
      </c>
      <c r="H380" s="68">
        <f t="shared" si="70"/>
        <v>1</v>
      </c>
      <c r="I380" s="70"/>
      <c r="J380" s="70"/>
      <c r="K380" s="70"/>
      <c r="L380" s="71"/>
      <c r="M380" s="111"/>
      <c r="N380" s="111"/>
      <c r="O380" s="111"/>
      <c r="P380" s="111"/>
      <c r="Q380" s="111"/>
      <c r="R380" s="111"/>
      <c r="S380" s="111"/>
      <c r="T380" s="111"/>
      <c r="U380" s="111"/>
      <c r="V380" s="111"/>
      <c r="W380" s="111"/>
      <c r="X380" s="111"/>
      <c r="Y380" s="111"/>
      <c r="Z380" s="111"/>
      <c r="AA380" s="111"/>
      <c r="AB380" s="111"/>
      <c r="AC380" s="111"/>
      <c r="AD380" s="111"/>
      <c r="AE380" s="111"/>
      <c r="AF380" s="111"/>
      <c r="AG380" s="111"/>
      <c r="AH380" s="111"/>
      <c r="AI380" s="111"/>
      <c r="AJ380" s="111"/>
      <c r="AK380" s="111"/>
      <c r="AL380" s="111"/>
      <c r="AM380" s="111"/>
      <c r="AN380" s="111"/>
      <c r="AO380" s="111"/>
      <c r="AP380" s="111"/>
      <c r="AQ380" s="111"/>
      <c r="AR380" s="112"/>
    </row>
    <row r="381" spans="1:44" s="113" customFormat="1" ht="13.5" thickBot="1">
      <c r="A381" s="109">
        <v>368</v>
      </c>
      <c r="B381" s="87" t="s">
        <v>331</v>
      </c>
      <c r="C381" s="86" t="s">
        <v>14</v>
      </c>
      <c r="D381" s="85">
        <v>1</v>
      </c>
      <c r="E381" s="49"/>
      <c r="F381" s="110">
        <f t="shared" si="84"/>
        <v>0</v>
      </c>
      <c r="G381" s="57" t="str">
        <f t="shared" si="69"/>
        <v>zadajte jednotkovú cenu</v>
      </c>
      <c r="H381" s="68">
        <f t="shared" si="70"/>
        <v>1</v>
      </c>
      <c r="I381" s="70"/>
      <c r="J381" s="70"/>
      <c r="K381" s="70"/>
      <c r="L381" s="71"/>
      <c r="M381" s="111"/>
      <c r="N381" s="111"/>
      <c r="O381" s="111"/>
      <c r="P381" s="111"/>
      <c r="Q381" s="111"/>
      <c r="R381" s="111"/>
      <c r="S381" s="111"/>
      <c r="T381" s="111"/>
      <c r="U381" s="111"/>
      <c r="V381" s="111"/>
      <c r="W381" s="111"/>
      <c r="X381" s="111"/>
      <c r="Y381" s="111"/>
      <c r="Z381" s="111"/>
      <c r="AA381" s="111"/>
      <c r="AB381" s="111"/>
      <c r="AC381" s="111"/>
      <c r="AD381" s="111"/>
      <c r="AE381" s="111"/>
      <c r="AF381" s="111"/>
      <c r="AG381" s="111"/>
      <c r="AH381" s="111"/>
      <c r="AI381" s="111"/>
      <c r="AJ381" s="111"/>
      <c r="AK381" s="111"/>
      <c r="AL381" s="111"/>
      <c r="AM381" s="111"/>
      <c r="AN381" s="111"/>
      <c r="AO381" s="111"/>
      <c r="AP381" s="111"/>
      <c r="AQ381" s="111"/>
      <c r="AR381" s="112"/>
    </row>
    <row r="382" spans="1:44" s="113" customFormat="1" ht="16.5">
      <c r="A382" s="127"/>
      <c r="B382" s="128" t="s">
        <v>122</v>
      </c>
      <c r="C382" s="129"/>
      <c r="D382" s="63"/>
      <c r="E382" s="50"/>
      <c r="F382" s="130"/>
      <c r="G382" s="57"/>
      <c r="H382" s="68"/>
      <c r="I382" s="70"/>
      <c r="J382" s="70"/>
      <c r="K382" s="70"/>
      <c r="L382" s="71"/>
      <c r="M382" s="111"/>
      <c r="N382" s="111"/>
      <c r="O382" s="111"/>
      <c r="P382" s="111"/>
      <c r="Q382" s="111"/>
      <c r="R382" s="111"/>
      <c r="S382" s="111"/>
      <c r="T382" s="111"/>
      <c r="U382" s="111"/>
      <c r="V382" s="111"/>
      <c r="W382" s="111"/>
      <c r="X382" s="111"/>
      <c r="Y382" s="111"/>
      <c r="Z382" s="111"/>
      <c r="AA382" s="111"/>
      <c r="AB382" s="111"/>
      <c r="AC382" s="111"/>
      <c r="AD382" s="111"/>
      <c r="AE382" s="111"/>
      <c r="AF382" s="111"/>
      <c r="AG382" s="111"/>
      <c r="AH382" s="111"/>
      <c r="AI382" s="111"/>
      <c r="AJ382" s="111"/>
      <c r="AK382" s="111"/>
      <c r="AL382" s="111"/>
      <c r="AM382" s="111"/>
      <c r="AN382" s="111"/>
      <c r="AO382" s="111"/>
      <c r="AP382" s="111"/>
      <c r="AQ382" s="111"/>
      <c r="AR382" s="112"/>
    </row>
    <row r="383" spans="1:44" s="113" customFormat="1" ht="13.5" thickBot="1">
      <c r="A383" s="102"/>
      <c r="B383" s="131" t="s">
        <v>123</v>
      </c>
      <c r="C383" s="104"/>
      <c r="D383" s="52"/>
      <c r="E383" s="51"/>
      <c r="F383" s="105"/>
      <c r="G383" s="57"/>
      <c r="H383" s="68"/>
      <c r="I383" s="70"/>
      <c r="J383" s="70"/>
      <c r="K383" s="70"/>
      <c r="L383" s="71"/>
      <c r="M383" s="111"/>
      <c r="N383" s="111"/>
      <c r="O383" s="111"/>
      <c r="P383" s="111"/>
      <c r="Q383" s="111"/>
      <c r="R383" s="111"/>
      <c r="S383" s="111"/>
      <c r="T383" s="111"/>
      <c r="U383" s="111"/>
      <c r="V383" s="111"/>
      <c r="W383" s="111"/>
      <c r="X383" s="111"/>
      <c r="Y383" s="111"/>
      <c r="Z383" s="111"/>
      <c r="AA383" s="111"/>
      <c r="AB383" s="111"/>
      <c r="AC383" s="111"/>
      <c r="AD383" s="111"/>
      <c r="AE383" s="111"/>
      <c r="AF383" s="111"/>
      <c r="AG383" s="111"/>
      <c r="AH383" s="111"/>
      <c r="AI383" s="111"/>
      <c r="AJ383" s="111"/>
      <c r="AK383" s="111"/>
      <c r="AL383" s="111"/>
      <c r="AM383" s="111"/>
      <c r="AN383" s="111"/>
      <c r="AO383" s="111"/>
      <c r="AP383" s="111"/>
      <c r="AQ383" s="111"/>
      <c r="AR383" s="112"/>
    </row>
    <row r="384" spans="1:44" s="113" customFormat="1" ht="25.5">
      <c r="A384" s="109">
        <v>369</v>
      </c>
      <c r="B384" s="54" t="s">
        <v>124</v>
      </c>
      <c r="C384" s="55" t="s">
        <v>22</v>
      </c>
      <c r="D384" s="56">
        <v>1.232</v>
      </c>
      <c r="E384" s="45"/>
      <c r="F384" s="110">
        <f t="shared" ref="F384:F526" si="86">ROUND(D384*E384,2)</f>
        <v>0</v>
      </c>
      <c r="G384" s="57" t="str">
        <f t="shared" si="69"/>
        <v>zadajte jednotkovú cenu</v>
      </c>
      <c r="H384" s="68">
        <f t="shared" si="70"/>
        <v>1</v>
      </c>
      <c r="I384" s="70"/>
      <c r="J384" s="70"/>
      <c r="K384" s="70"/>
      <c r="L384" s="71"/>
      <c r="M384" s="111"/>
      <c r="N384" s="111"/>
      <c r="O384" s="111"/>
      <c r="P384" s="111"/>
      <c r="Q384" s="111"/>
      <c r="R384" s="111"/>
      <c r="S384" s="111"/>
      <c r="T384" s="111"/>
      <c r="U384" s="111"/>
      <c r="V384" s="111"/>
      <c r="W384" s="111"/>
      <c r="X384" s="111"/>
      <c r="Y384" s="111"/>
      <c r="Z384" s="111"/>
      <c r="AA384" s="111"/>
      <c r="AB384" s="111"/>
      <c r="AC384" s="111"/>
      <c r="AD384" s="111"/>
      <c r="AE384" s="111"/>
      <c r="AF384" s="111"/>
      <c r="AG384" s="111"/>
      <c r="AH384" s="111"/>
      <c r="AI384" s="111"/>
      <c r="AJ384" s="111"/>
      <c r="AK384" s="111"/>
      <c r="AL384" s="111"/>
      <c r="AM384" s="111"/>
      <c r="AN384" s="111"/>
      <c r="AO384" s="111"/>
      <c r="AP384" s="111"/>
      <c r="AQ384" s="111"/>
      <c r="AR384" s="112"/>
    </row>
    <row r="385" spans="1:44" s="113" customFormat="1" ht="33" customHeight="1">
      <c r="A385" s="83">
        <v>370</v>
      </c>
      <c r="B385" s="58" t="s">
        <v>125</v>
      </c>
      <c r="C385" s="81" t="s">
        <v>39</v>
      </c>
      <c r="D385" s="82">
        <v>4</v>
      </c>
      <c r="E385" s="45"/>
      <c r="F385" s="118">
        <f t="shared" si="86"/>
        <v>0</v>
      </c>
      <c r="G385" s="57" t="str">
        <f t="shared" si="69"/>
        <v>zadajte jednotkovú cenu</v>
      </c>
      <c r="H385" s="68">
        <f t="shared" si="70"/>
        <v>1</v>
      </c>
      <c r="I385" s="70"/>
      <c r="J385" s="70"/>
      <c r="K385" s="70"/>
      <c r="L385" s="71"/>
      <c r="M385" s="111"/>
      <c r="N385" s="111"/>
      <c r="O385" s="111"/>
      <c r="P385" s="111"/>
      <c r="Q385" s="111"/>
      <c r="R385" s="111"/>
      <c r="S385" s="111"/>
      <c r="T385" s="111"/>
      <c r="U385" s="111"/>
      <c r="V385" s="111"/>
      <c r="W385" s="111"/>
      <c r="X385" s="111"/>
      <c r="Y385" s="111"/>
      <c r="Z385" s="111"/>
      <c r="AA385" s="111"/>
      <c r="AB385" s="111"/>
      <c r="AC385" s="111"/>
      <c r="AD385" s="111"/>
      <c r="AE385" s="111"/>
      <c r="AF385" s="111"/>
      <c r="AG385" s="111"/>
      <c r="AH385" s="111"/>
      <c r="AI385" s="111"/>
      <c r="AJ385" s="111"/>
      <c r="AK385" s="111"/>
      <c r="AL385" s="111"/>
      <c r="AM385" s="111"/>
      <c r="AN385" s="111"/>
      <c r="AO385" s="111"/>
      <c r="AP385" s="111"/>
      <c r="AQ385" s="111"/>
      <c r="AR385" s="112"/>
    </row>
    <row r="386" spans="1:44" s="113" customFormat="1" ht="23.1" customHeight="1">
      <c r="A386" s="109">
        <v>371</v>
      </c>
      <c r="B386" s="58" t="s">
        <v>126</v>
      </c>
      <c r="C386" s="81" t="s">
        <v>78</v>
      </c>
      <c r="D386" s="82">
        <v>1</v>
      </c>
      <c r="E386" s="45"/>
      <c r="F386" s="118">
        <f t="shared" si="86"/>
        <v>0</v>
      </c>
      <c r="G386" s="57" t="str">
        <f t="shared" si="69"/>
        <v>zadajte jednotkovú cenu</v>
      </c>
      <c r="H386" s="68">
        <f t="shared" si="70"/>
        <v>1</v>
      </c>
      <c r="I386" s="70"/>
      <c r="J386" s="70"/>
      <c r="K386" s="70"/>
      <c r="L386" s="71"/>
      <c r="M386" s="111"/>
      <c r="N386" s="111"/>
      <c r="O386" s="111"/>
      <c r="P386" s="111"/>
      <c r="Q386" s="111"/>
      <c r="R386" s="111"/>
      <c r="S386" s="111"/>
      <c r="T386" s="111"/>
      <c r="U386" s="111"/>
      <c r="V386" s="111"/>
      <c r="W386" s="111"/>
      <c r="X386" s="111"/>
      <c r="Y386" s="111"/>
      <c r="Z386" s="111"/>
      <c r="AA386" s="111"/>
      <c r="AB386" s="111"/>
      <c r="AC386" s="111"/>
      <c r="AD386" s="111"/>
      <c r="AE386" s="111"/>
      <c r="AF386" s="111"/>
      <c r="AG386" s="111"/>
      <c r="AH386" s="111"/>
      <c r="AI386" s="111"/>
      <c r="AJ386" s="111"/>
      <c r="AK386" s="111"/>
      <c r="AL386" s="111"/>
      <c r="AM386" s="111"/>
      <c r="AN386" s="111"/>
      <c r="AO386" s="111"/>
      <c r="AP386" s="111"/>
      <c r="AQ386" s="111"/>
      <c r="AR386" s="112"/>
    </row>
    <row r="387" spans="1:44" s="113" customFormat="1">
      <c r="A387" s="83">
        <v>372</v>
      </c>
      <c r="B387" s="58" t="s">
        <v>127</v>
      </c>
      <c r="C387" s="81" t="s">
        <v>78</v>
      </c>
      <c r="D387" s="82">
        <v>2</v>
      </c>
      <c r="E387" s="45"/>
      <c r="F387" s="118">
        <f t="shared" si="86"/>
        <v>0</v>
      </c>
      <c r="G387" s="57" t="str">
        <f t="shared" si="69"/>
        <v>zadajte jednotkovú cenu</v>
      </c>
      <c r="H387" s="68">
        <f t="shared" si="70"/>
        <v>1</v>
      </c>
      <c r="I387" s="70"/>
      <c r="J387" s="70"/>
      <c r="K387" s="70"/>
      <c r="L387" s="71"/>
      <c r="M387" s="111"/>
      <c r="N387" s="111"/>
      <c r="O387" s="111"/>
      <c r="P387" s="111"/>
      <c r="Q387" s="111"/>
      <c r="R387" s="111"/>
      <c r="S387" s="111"/>
      <c r="T387" s="111"/>
      <c r="U387" s="111"/>
      <c r="V387" s="111"/>
      <c r="W387" s="111"/>
      <c r="X387" s="111"/>
      <c r="Y387" s="111"/>
      <c r="Z387" s="111"/>
      <c r="AA387" s="111"/>
      <c r="AB387" s="111"/>
      <c r="AC387" s="111"/>
      <c r="AD387" s="111"/>
      <c r="AE387" s="111"/>
      <c r="AF387" s="111"/>
      <c r="AG387" s="111"/>
      <c r="AH387" s="111"/>
      <c r="AI387" s="111"/>
      <c r="AJ387" s="111"/>
      <c r="AK387" s="111"/>
      <c r="AL387" s="111"/>
      <c r="AM387" s="111"/>
      <c r="AN387" s="111"/>
      <c r="AO387" s="111"/>
      <c r="AP387" s="111"/>
      <c r="AQ387" s="111"/>
      <c r="AR387" s="112"/>
    </row>
    <row r="388" spans="1:44" s="113" customFormat="1">
      <c r="A388" s="109">
        <v>373</v>
      </c>
      <c r="B388" s="58" t="s">
        <v>128</v>
      </c>
      <c r="C388" s="81" t="s">
        <v>78</v>
      </c>
      <c r="D388" s="82">
        <v>1</v>
      </c>
      <c r="E388" s="45"/>
      <c r="F388" s="118">
        <f t="shared" si="86"/>
        <v>0</v>
      </c>
      <c r="G388" s="57" t="str">
        <f t="shared" si="69"/>
        <v>zadajte jednotkovú cenu</v>
      </c>
      <c r="H388" s="68">
        <f t="shared" si="70"/>
        <v>1</v>
      </c>
      <c r="I388" s="70"/>
      <c r="J388" s="70"/>
      <c r="K388" s="70"/>
      <c r="L388" s="71"/>
      <c r="M388" s="111"/>
      <c r="N388" s="111"/>
      <c r="O388" s="111"/>
      <c r="P388" s="111"/>
      <c r="Q388" s="111"/>
      <c r="R388" s="111"/>
      <c r="S388" s="111"/>
      <c r="T388" s="111"/>
      <c r="U388" s="111"/>
      <c r="V388" s="111"/>
      <c r="W388" s="111"/>
      <c r="X388" s="111"/>
      <c r="Y388" s="111"/>
      <c r="Z388" s="111"/>
      <c r="AA388" s="111"/>
      <c r="AB388" s="111"/>
      <c r="AC388" s="111"/>
      <c r="AD388" s="111"/>
      <c r="AE388" s="111"/>
      <c r="AF388" s="111"/>
      <c r="AG388" s="111"/>
      <c r="AH388" s="111"/>
      <c r="AI388" s="111"/>
      <c r="AJ388" s="111"/>
      <c r="AK388" s="111"/>
      <c r="AL388" s="111"/>
      <c r="AM388" s="111"/>
      <c r="AN388" s="111"/>
      <c r="AO388" s="111"/>
      <c r="AP388" s="111"/>
      <c r="AQ388" s="111"/>
      <c r="AR388" s="112"/>
    </row>
    <row r="389" spans="1:44" s="113" customFormat="1">
      <c r="A389" s="83">
        <v>374</v>
      </c>
      <c r="B389" s="58" t="s">
        <v>129</v>
      </c>
      <c r="C389" s="81" t="s">
        <v>39</v>
      </c>
      <c r="D389" s="82">
        <v>5</v>
      </c>
      <c r="E389" s="45"/>
      <c r="F389" s="118">
        <f t="shared" si="86"/>
        <v>0</v>
      </c>
      <c r="G389" s="57" t="str">
        <f t="shared" si="69"/>
        <v>zadajte jednotkovú cenu</v>
      </c>
      <c r="H389" s="68">
        <f t="shared" si="70"/>
        <v>1</v>
      </c>
      <c r="I389" s="70"/>
      <c r="J389" s="70"/>
      <c r="K389" s="70"/>
      <c r="L389" s="71"/>
      <c r="M389" s="111"/>
      <c r="N389" s="111"/>
      <c r="O389" s="111"/>
      <c r="P389" s="111"/>
      <c r="Q389" s="111"/>
      <c r="R389" s="111"/>
      <c r="S389" s="111"/>
      <c r="T389" s="111"/>
      <c r="U389" s="111"/>
      <c r="V389" s="111"/>
      <c r="W389" s="111"/>
      <c r="X389" s="111"/>
      <c r="Y389" s="111"/>
      <c r="Z389" s="111"/>
      <c r="AA389" s="111"/>
      <c r="AB389" s="111"/>
      <c r="AC389" s="111"/>
      <c r="AD389" s="111"/>
      <c r="AE389" s="111"/>
      <c r="AF389" s="111"/>
      <c r="AG389" s="111"/>
      <c r="AH389" s="111"/>
      <c r="AI389" s="111"/>
      <c r="AJ389" s="111"/>
      <c r="AK389" s="111"/>
      <c r="AL389" s="111"/>
      <c r="AM389" s="111"/>
      <c r="AN389" s="111"/>
      <c r="AO389" s="111"/>
      <c r="AP389" s="111"/>
      <c r="AQ389" s="111"/>
      <c r="AR389" s="112"/>
    </row>
    <row r="390" spans="1:44" s="113" customFormat="1">
      <c r="A390" s="109">
        <v>375</v>
      </c>
      <c r="B390" s="58" t="s">
        <v>130</v>
      </c>
      <c r="C390" s="81" t="s">
        <v>39</v>
      </c>
      <c r="D390" s="82">
        <v>40</v>
      </c>
      <c r="E390" s="45"/>
      <c r="F390" s="118">
        <f t="shared" si="86"/>
        <v>0</v>
      </c>
      <c r="G390" s="57" t="str">
        <f t="shared" si="69"/>
        <v>zadajte jednotkovú cenu</v>
      </c>
      <c r="H390" s="68">
        <f t="shared" si="70"/>
        <v>1</v>
      </c>
      <c r="I390" s="70"/>
      <c r="J390" s="70"/>
      <c r="K390" s="70"/>
      <c r="L390" s="71"/>
      <c r="M390" s="111"/>
      <c r="N390" s="111"/>
      <c r="O390" s="111"/>
      <c r="P390" s="111"/>
      <c r="Q390" s="111"/>
      <c r="R390" s="111"/>
      <c r="S390" s="111"/>
      <c r="T390" s="111"/>
      <c r="U390" s="111"/>
      <c r="V390" s="111"/>
      <c r="W390" s="111"/>
      <c r="X390" s="111"/>
      <c r="Y390" s="111"/>
      <c r="Z390" s="111"/>
      <c r="AA390" s="111"/>
      <c r="AB390" s="111"/>
      <c r="AC390" s="111"/>
      <c r="AD390" s="111"/>
      <c r="AE390" s="111"/>
      <c r="AF390" s="111"/>
      <c r="AG390" s="111"/>
      <c r="AH390" s="111"/>
      <c r="AI390" s="111"/>
      <c r="AJ390" s="111"/>
      <c r="AK390" s="111"/>
      <c r="AL390" s="111"/>
      <c r="AM390" s="111"/>
      <c r="AN390" s="111"/>
      <c r="AO390" s="111"/>
      <c r="AP390" s="111"/>
      <c r="AQ390" s="111"/>
      <c r="AR390" s="112"/>
    </row>
    <row r="391" spans="1:44" s="113" customFormat="1">
      <c r="A391" s="83">
        <v>376</v>
      </c>
      <c r="B391" s="58" t="s">
        <v>131</v>
      </c>
      <c r="C391" s="81" t="s">
        <v>39</v>
      </c>
      <c r="D391" s="82">
        <v>3</v>
      </c>
      <c r="E391" s="45"/>
      <c r="F391" s="118">
        <f t="shared" si="86"/>
        <v>0</v>
      </c>
      <c r="G391" s="57" t="str">
        <f t="shared" si="69"/>
        <v>zadajte jednotkovú cenu</v>
      </c>
      <c r="H391" s="68">
        <f t="shared" si="70"/>
        <v>1</v>
      </c>
      <c r="I391" s="70"/>
      <c r="J391" s="70"/>
      <c r="K391" s="70"/>
      <c r="L391" s="71"/>
      <c r="M391" s="111"/>
      <c r="N391" s="111"/>
      <c r="O391" s="111"/>
      <c r="P391" s="111"/>
      <c r="Q391" s="111"/>
      <c r="R391" s="111"/>
      <c r="S391" s="111"/>
      <c r="T391" s="111"/>
      <c r="U391" s="111"/>
      <c r="V391" s="111"/>
      <c r="W391" s="111"/>
      <c r="X391" s="111"/>
      <c r="Y391" s="111"/>
      <c r="Z391" s="111"/>
      <c r="AA391" s="111"/>
      <c r="AB391" s="111"/>
      <c r="AC391" s="111"/>
      <c r="AD391" s="111"/>
      <c r="AE391" s="111"/>
      <c r="AF391" s="111"/>
      <c r="AG391" s="111"/>
      <c r="AH391" s="111"/>
      <c r="AI391" s="111"/>
      <c r="AJ391" s="111"/>
      <c r="AK391" s="111"/>
      <c r="AL391" s="111"/>
      <c r="AM391" s="111"/>
      <c r="AN391" s="111"/>
      <c r="AO391" s="111"/>
      <c r="AP391" s="111"/>
      <c r="AQ391" s="111"/>
      <c r="AR391" s="112"/>
    </row>
    <row r="392" spans="1:44" s="113" customFormat="1">
      <c r="A392" s="109">
        <v>377</v>
      </c>
      <c r="B392" s="58" t="s">
        <v>132</v>
      </c>
      <c r="C392" s="81" t="s">
        <v>78</v>
      </c>
      <c r="D392" s="82">
        <v>4</v>
      </c>
      <c r="E392" s="45"/>
      <c r="F392" s="118">
        <f t="shared" si="86"/>
        <v>0</v>
      </c>
      <c r="G392" s="57" t="str">
        <f t="shared" ref="G392:G455" si="87">IF(E392="", "zadajte jednotkovú cenu", IF(E392=0, "jednotková cena nemôže byť nulová!!!", IF(E392&lt;0, "jednotková cena nemôže byť záporná!!!", "")))</f>
        <v>zadajte jednotkovú cenu</v>
      </c>
      <c r="H392" s="68">
        <f t="shared" ref="H392:H455" si="88">IF(G392="", "", 1)</f>
        <v>1</v>
      </c>
      <c r="I392" s="70"/>
      <c r="J392" s="70"/>
      <c r="K392" s="70"/>
      <c r="L392" s="71"/>
      <c r="M392" s="111"/>
      <c r="N392" s="111"/>
      <c r="O392" s="111"/>
      <c r="P392" s="111"/>
      <c r="Q392" s="111"/>
      <c r="R392" s="111"/>
      <c r="S392" s="111"/>
      <c r="T392" s="111"/>
      <c r="U392" s="111"/>
      <c r="V392" s="111"/>
      <c r="W392" s="111"/>
      <c r="X392" s="111"/>
      <c r="Y392" s="111"/>
      <c r="Z392" s="111"/>
      <c r="AA392" s="111"/>
      <c r="AB392" s="111"/>
      <c r="AC392" s="111"/>
      <c r="AD392" s="111"/>
      <c r="AE392" s="111"/>
      <c r="AF392" s="111"/>
      <c r="AG392" s="111"/>
      <c r="AH392" s="111"/>
      <c r="AI392" s="111"/>
      <c r="AJ392" s="111"/>
      <c r="AK392" s="111"/>
      <c r="AL392" s="111"/>
      <c r="AM392" s="111"/>
      <c r="AN392" s="111"/>
      <c r="AO392" s="111"/>
      <c r="AP392" s="111"/>
      <c r="AQ392" s="111"/>
      <c r="AR392" s="112"/>
    </row>
    <row r="393" spans="1:44" s="113" customFormat="1">
      <c r="A393" s="83">
        <v>378</v>
      </c>
      <c r="B393" s="58" t="s">
        <v>133</v>
      </c>
      <c r="C393" s="81" t="s">
        <v>78</v>
      </c>
      <c r="D393" s="82">
        <v>1</v>
      </c>
      <c r="E393" s="45"/>
      <c r="F393" s="118">
        <f t="shared" si="86"/>
        <v>0</v>
      </c>
      <c r="G393" s="57" t="str">
        <f t="shared" si="87"/>
        <v>zadajte jednotkovú cenu</v>
      </c>
      <c r="H393" s="68">
        <f t="shared" si="88"/>
        <v>1</v>
      </c>
      <c r="I393" s="70"/>
      <c r="J393" s="70"/>
      <c r="K393" s="70"/>
      <c r="L393" s="71"/>
      <c r="M393" s="111"/>
      <c r="N393" s="111"/>
      <c r="O393" s="111"/>
      <c r="P393" s="111"/>
      <c r="Q393" s="111"/>
      <c r="R393" s="111"/>
      <c r="S393" s="111"/>
      <c r="T393" s="111"/>
      <c r="U393" s="111"/>
      <c r="V393" s="111"/>
      <c r="W393" s="111"/>
      <c r="X393" s="111"/>
      <c r="Y393" s="111"/>
      <c r="Z393" s="111"/>
      <c r="AA393" s="111"/>
      <c r="AB393" s="111"/>
      <c r="AC393" s="111"/>
      <c r="AD393" s="111"/>
      <c r="AE393" s="111"/>
      <c r="AF393" s="111"/>
      <c r="AG393" s="111"/>
      <c r="AH393" s="111"/>
      <c r="AI393" s="111"/>
      <c r="AJ393" s="111"/>
      <c r="AK393" s="111"/>
      <c r="AL393" s="111"/>
      <c r="AM393" s="111"/>
      <c r="AN393" s="111"/>
      <c r="AO393" s="111"/>
      <c r="AP393" s="111"/>
      <c r="AQ393" s="111"/>
      <c r="AR393" s="112"/>
    </row>
    <row r="394" spans="1:44" s="113" customFormat="1">
      <c r="A394" s="109">
        <v>379</v>
      </c>
      <c r="B394" s="58" t="s">
        <v>134</v>
      </c>
      <c r="C394" s="81" t="s">
        <v>78</v>
      </c>
      <c r="D394" s="82">
        <v>1</v>
      </c>
      <c r="E394" s="45"/>
      <c r="F394" s="118">
        <f t="shared" si="86"/>
        <v>0</v>
      </c>
      <c r="G394" s="57" t="str">
        <f t="shared" si="87"/>
        <v>zadajte jednotkovú cenu</v>
      </c>
      <c r="H394" s="68">
        <f t="shared" si="88"/>
        <v>1</v>
      </c>
      <c r="I394" s="70"/>
      <c r="J394" s="70"/>
      <c r="K394" s="70"/>
      <c r="L394" s="71"/>
      <c r="M394" s="111"/>
      <c r="N394" s="111"/>
      <c r="O394" s="111"/>
      <c r="P394" s="111"/>
      <c r="Q394" s="111"/>
      <c r="R394" s="111"/>
      <c r="S394" s="111"/>
      <c r="T394" s="111"/>
      <c r="U394" s="111"/>
      <c r="V394" s="111"/>
      <c r="W394" s="111"/>
      <c r="X394" s="111"/>
      <c r="Y394" s="111"/>
      <c r="Z394" s="111"/>
      <c r="AA394" s="111"/>
      <c r="AB394" s="111"/>
      <c r="AC394" s="111"/>
      <c r="AD394" s="111"/>
      <c r="AE394" s="111"/>
      <c r="AF394" s="111"/>
      <c r="AG394" s="111"/>
      <c r="AH394" s="111"/>
      <c r="AI394" s="111"/>
      <c r="AJ394" s="111"/>
      <c r="AK394" s="111"/>
      <c r="AL394" s="111"/>
      <c r="AM394" s="111"/>
      <c r="AN394" s="111"/>
      <c r="AO394" s="111"/>
      <c r="AP394" s="111"/>
      <c r="AQ394" s="111"/>
      <c r="AR394" s="112"/>
    </row>
    <row r="395" spans="1:44" s="113" customFormat="1">
      <c r="A395" s="83">
        <v>380</v>
      </c>
      <c r="B395" s="58" t="s">
        <v>90</v>
      </c>
      <c r="C395" s="81" t="s">
        <v>78</v>
      </c>
      <c r="D395" s="82">
        <v>3</v>
      </c>
      <c r="E395" s="45"/>
      <c r="F395" s="118">
        <f t="shared" si="86"/>
        <v>0</v>
      </c>
      <c r="G395" s="57" t="str">
        <f t="shared" si="87"/>
        <v>zadajte jednotkovú cenu</v>
      </c>
      <c r="H395" s="68">
        <f t="shared" si="88"/>
        <v>1</v>
      </c>
      <c r="I395" s="70"/>
      <c r="J395" s="70"/>
      <c r="K395" s="70"/>
      <c r="L395" s="71"/>
      <c r="M395" s="111"/>
      <c r="N395" s="111"/>
      <c r="O395" s="111"/>
      <c r="P395" s="111"/>
      <c r="Q395" s="111"/>
      <c r="R395" s="111"/>
      <c r="S395" s="111"/>
      <c r="T395" s="111"/>
      <c r="U395" s="111"/>
      <c r="V395" s="111"/>
      <c r="W395" s="111"/>
      <c r="X395" s="111"/>
      <c r="Y395" s="111"/>
      <c r="Z395" s="111"/>
      <c r="AA395" s="111"/>
      <c r="AB395" s="111"/>
      <c r="AC395" s="111"/>
      <c r="AD395" s="111"/>
      <c r="AE395" s="111"/>
      <c r="AF395" s="111"/>
      <c r="AG395" s="111"/>
      <c r="AH395" s="111"/>
      <c r="AI395" s="111"/>
      <c r="AJ395" s="111"/>
      <c r="AK395" s="111"/>
      <c r="AL395" s="111"/>
      <c r="AM395" s="111"/>
      <c r="AN395" s="111"/>
      <c r="AO395" s="111"/>
      <c r="AP395" s="111"/>
      <c r="AQ395" s="111"/>
      <c r="AR395" s="112"/>
    </row>
    <row r="396" spans="1:44" s="113" customFormat="1">
      <c r="A396" s="109">
        <v>381</v>
      </c>
      <c r="B396" s="58" t="s">
        <v>135</v>
      </c>
      <c r="C396" s="81" t="s">
        <v>22</v>
      </c>
      <c r="D396" s="82">
        <v>4.71</v>
      </c>
      <c r="E396" s="45"/>
      <c r="F396" s="118">
        <f t="shared" si="86"/>
        <v>0</v>
      </c>
      <c r="G396" s="57" t="str">
        <f t="shared" si="87"/>
        <v>zadajte jednotkovú cenu</v>
      </c>
      <c r="H396" s="68">
        <f t="shared" si="88"/>
        <v>1</v>
      </c>
      <c r="I396" s="70"/>
      <c r="J396" s="70"/>
      <c r="K396" s="70"/>
      <c r="L396" s="71"/>
      <c r="M396" s="111"/>
      <c r="N396" s="111"/>
      <c r="O396" s="111"/>
      <c r="P396" s="111"/>
      <c r="Q396" s="111"/>
      <c r="R396" s="111"/>
      <c r="S396" s="111"/>
      <c r="T396" s="111"/>
      <c r="U396" s="111"/>
      <c r="V396" s="111"/>
      <c r="W396" s="111"/>
      <c r="X396" s="111"/>
      <c r="Y396" s="111"/>
      <c r="Z396" s="111"/>
      <c r="AA396" s="111"/>
      <c r="AB396" s="111"/>
      <c r="AC396" s="111"/>
      <c r="AD396" s="111"/>
      <c r="AE396" s="111"/>
      <c r="AF396" s="111"/>
      <c r="AG396" s="111"/>
      <c r="AH396" s="111"/>
      <c r="AI396" s="111"/>
      <c r="AJ396" s="111"/>
      <c r="AK396" s="111"/>
      <c r="AL396" s="111"/>
      <c r="AM396" s="111"/>
      <c r="AN396" s="111"/>
      <c r="AO396" s="111"/>
      <c r="AP396" s="111"/>
      <c r="AQ396" s="111"/>
      <c r="AR396" s="112"/>
    </row>
    <row r="397" spans="1:44" s="113" customFormat="1">
      <c r="A397" s="83">
        <v>382</v>
      </c>
      <c r="B397" s="58" t="s">
        <v>136</v>
      </c>
      <c r="C397" s="81" t="s">
        <v>78</v>
      </c>
      <c r="D397" s="82">
        <v>1</v>
      </c>
      <c r="E397" s="45"/>
      <c r="F397" s="118">
        <f t="shared" si="86"/>
        <v>0</v>
      </c>
      <c r="G397" s="57" t="str">
        <f t="shared" si="87"/>
        <v>zadajte jednotkovú cenu</v>
      </c>
      <c r="H397" s="68">
        <f t="shared" si="88"/>
        <v>1</v>
      </c>
      <c r="I397" s="70"/>
      <c r="J397" s="70"/>
      <c r="K397" s="70"/>
      <c r="L397" s="71"/>
      <c r="M397" s="111"/>
      <c r="N397" s="111"/>
      <c r="O397" s="111"/>
      <c r="P397" s="111"/>
      <c r="Q397" s="111"/>
      <c r="R397" s="111"/>
      <c r="S397" s="111"/>
      <c r="T397" s="111"/>
      <c r="U397" s="111"/>
      <c r="V397" s="111"/>
      <c r="W397" s="111"/>
      <c r="X397" s="111"/>
      <c r="Y397" s="111"/>
      <c r="Z397" s="111"/>
      <c r="AA397" s="111"/>
      <c r="AB397" s="111"/>
      <c r="AC397" s="111"/>
      <c r="AD397" s="111"/>
      <c r="AE397" s="111"/>
      <c r="AF397" s="111"/>
      <c r="AG397" s="111"/>
      <c r="AH397" s="111"/>
      <c r="AI397" s="111"/>
      <c r="AJ397" s="111"/>
      <c r="AK397" s="111"/>
      <c r="AL397" s="111"/>
      <c r="AM397" s="111"/>
      <c r="AN397" s="111"/>
      <c r="AO397" s="111"/>
      <c r="AP397" s="111"/>
      <c r="AQ397" s="111"/>
      <c r="AR397" s="112"/>
    </row>
    <row r="398" spans="1:44" s="113" customFormat="1">
      <c r="A398" s="109">
        <v>383</v>
      </c>
      <c r="B398" s="58" t="s">
        <v>137</v>
      </c>
      <c r="C398" s="81" t="s">
        <v>78</v>
      </c>
      <c r="D398" s="82">
        <v>4</v>
      </c>
      <c r="E398" s="45"/>
      <c r="F398" s="118">
        <f t="shared" si="86"/>
        <v>0</v>
      </c>
      <c r="G398" s="57" t="str">
        <f t="shared" si="87"/>
        <v>zadajte jednotkovú cenu</v>
      </c>
      <c r="H398" s="68">
        <f t="shared" si="88"/>
        <v>1</v>
      </c>
      <c r="I398" s="70"/>
      <c r="J398" s="70"/>
      <c r="K398" s="70"/>
      <c r="L398" s="71"/>
      <c r="M398" s="111"/>
      <c r="N398" s="111"/>
      <c r="O398" s="111"/>
      <c r="P398" s="111"/>
      <c r="Q398" s="111"/>
      <c r="R398" s="111"/>
      <c r="S398" s="111"/>
      <c r="T398" s="111"/>
      <c r="U398" s="111"/>
      <c r="V398" s="111"/>
      <c r="W398" s="111"/>
      <c r="X398" s="111"/>
      <c r="Y398" s="111"/>
      <c r="Z398" s="111"/>
      <c r="AA398" s="111"/>
      <c r="AB398" s="111"/>
      <c r="AC398" s="111"/>
      <c r="AD398" s="111"/>
      <c r="AE398" s="111"/>
      <c r="AF398" s="111"/>
      <c r="AG398" s="111"/>
      <c r="AH398" s="111"/>
      <c r="AI398" s="111"/>
      <c r="AJ398" s="111"/>
      <c r="AK398" s="111"/>
      <c r="AL398" s="111"/>
      <c r="AM398" s="111"/>
      <c r="AN398" s="111"/>
      <c r="AO398" s="111"/>
      <c r="AP398" s="111"/>
      <c r="AQ398" s="111"/>
      <c r="AR398" s="112"/>
    </row>
    <row r="399" spans="1:44" s="113" customFormat="1">
      <c r="A399" s="83">
        <v>384</v>
      </c>
      <c r="B399" s="58" t="s">
        <v>138</v>
      </c>
      <c r="C399" s="81" t="s">
        <v>119</v>
      </c>
      <c r="D399" s="82">
        <v>0.41599999999999998</v>
      </c>
      <c r="E399" s="45"/>
      <c r="F399" s="118">
        <f t="shared" si="86"/>
        <v>0</v>
      </c>
      <c r="G399" s="57" t="str">
        <f t="shared" si="87"/>
        <v>zadajte jednotkovú cenu</v>
      </c>
      <c r="H399" s="68">
        <f t="shared" si="88"/>
        <v>1</v>
      </c>
      <c r="I399" s="70"/>
      <c r="J399" s="70"/>
      <c r="K399" s="70"/>
      <c r="L399" s="71"/>
      <c r="M399" s="111"/>
      <c r="N399" s="111"/>
      <c r="O399" s="111"/>
      <c r="P399" s="111"/>
      <c r="Q399" s="111"/>
      <c r="R399" s="111"/>
      <c r="S399" s="111"/>
      <c r="T399" s="111"/>
      <c r="U399" s="111"/>
      <c r="V399" s="111"/>
      <c r="W399" s="111"/>
      <c r="X399" s="111"/>
      <c r="Y399" s="111"/>
      <c r="Z399" s="111"/>
      <c r="AA399" s="111"/>
      <c r="AB399" s="111"/>
      <c r="AC399" s="111"/>
      <c r="AD399" s="111"/>
      <c r="AE399" s="111"/>
      <c r="AF399" s="111"/>
      <c r="AG399" s="111"/>
      <c r="AH399" s="111"/>
      <c r="AI399" s="111"/>
      <c r="AJ399" s="111"/>
      <c r="AK399" s="111"/>
      <c r="AL399" s="111"/>
      <c r="AM399" s="111"/>
      <c r="AN399" s="111"/>
      <c r="AO399" s="111"/>
      <c r="AP399" s="111"/>
      <c r="AQ399" s="111"/>
      <c r="AR399" s="112"/>
    </row>
    <row r="400" spans="1:44" s="113" customFormat="1" ht="25.5">
      <c r="A400" s="109">
        <v>385</v>
      </c>
      <c r="B400" s="58" t="s">
        <v>139</v>
      </c>
      <c r="C400" s="81" t="s">
        <v>39</v>
      </c>
      <c r="D400" s="82">
        <v>3</v>
      </c>
      <c r="E400" s="45"/>
      <c r="F400" s="118">
        <f t="shared" si="86"/>
        <v>0</v>
      </c>
      <c r="G400" s="57" t="str">
        <f t="shared" si="87"/>
        <v>zadajte jednotkovú cenu</v>
      </c>
      <c r="H400" s="68">
        <f t="shared" si="88"/>
        <v>1</v>
      </c>
      <c r="I400" s="70"/>
      <c r="J400" s="70"/>
      <c r="K400" s="70"/>
      <c r="L400" s="71"/>
      <c r="M400" s="111"/>
      <c r="N400" s="111"/>
      <c r="O400" s="111"/>
      <c r="P400" s="111"/>
      <c r="Q400" s="111"/>
      <c r="R400" s="111"/>
      <c r="S400" s="111"/>
      <c r="T400" s="111"/>
      <c r="U400" s="111"/>
      <c r="V400" s="111"/>
      <c r="W400" s="111"/>
      <c r="X400" s="111"/>
      <c r="Y400" s="111"/>
      <c r="Z400" s="111"/>
      <c r="AA400" s="111"/>
      <c r="AB400" s="111"/>
      <c r="AC400" s="111"/>
      <c r="AD400" s="111"/>
      <c r="AE400" s="111"/>
      <c r="AF400" s="111"/>
      <c r="AG400" s="111"/>
      <c r="AH400" s="111"/>
      <c r="AI400" s="111"/>
      <c r="AJ400" s="111"/>
      <c r="AK400" s="111"/>
      <c r="AL400" s="111"/>
      <c r="AM400" s="111"/>
      <c r="AN400" s="111"/>
      <c r="AO400" s="111"/>
      <c r="AP400" s="111"/>
      <c r="AQ400" s="111"/>
      <c r="AR400" s="112"/>
    </row>
    <row r="401" spans="1:44" s="113" customFormat="1" ht="25.5">
      <c r="A401" s="83">
        <v>386</v>
      </c>
      <c r="B401" s="58" t="s">
        <v>140</v>
      </c>
      <c r="C401" s="81" t="s">
        <v>78</v>
      </c>
      <c r="D401" s="82">
        <v>1</v>
      </c>
      <c r="E401" s="45"/>
      <c r="F401" s="118">
        <f t="shared" si="86"/>
        <v>0</v>
      </c>
      <c r="G401" s="57" t="str">
        <f t="shared" si="87"/>
        <v>zadajte jednotkovú cenu</v>
      </c>
      <c r="H401" s="68">
        <f t="shared" si="88"/>
        <v>1</v>
      </c>
      <c r="I401" s="70"/>
      <c r="J401" s="70"/>
      <c r="K401" s="70"/>
      <c r="L401" s="71"/>
      <c r="M401" s="111"/>
      <c r="N401" s="111"/>
      <c r="O401" s="111"/>
      <c r="P401" s="111"/>
      <c r="Q401" s="111"/>
      <c r="R401" s="111"/>
      <c r="S401" s="111"/>
      <c r="T401" s="111"/>
      <c r="U401" s="111"/>
      <c r="V401" s="111"/>
      <c r="W401" s="111"/>
      <c r="X401" s="111"/>
      <c r="Y401" s="111"/>
      <c r="Z401" s="111"/>
      <c r="AA401" s="111"/>
      <c r="AB401" s="111"/>
      <c r="AC401" s="111"/>
      <c r="AD401" s="111"/>
      <c r="AE401" s="111"/>
      <c r="AF401" s="111"/>
      <c r="AG401" s="111"/>
      <c r="AH401" s="111"/>
      <c r="AI401" s="111"/>
      <c r="AJ401" s="111"/>
      <c r="AK401" s="111"/>
      <c r="AL401" s="111"/>
      <c r="AM401" s="111"/>
      <c r="AN401" s="111"/>
      <c r="AO401" s="111"/>
      <c r="AP401" s="111"/>
      <c r="AQ401" s="111"/>
      <c r="AR401" s="112"/>
    </row>
    <row r="402" spans="1:44" s="113" customFormat="1" ht="38.25">
      <c r="A402" s="109">
        <v>387</v>
      </c>
      <c r="B402" s="58" t="s">
        <v>141</v>
      </c>
      <c r="C402" s="81" t="s">
        <v>78</v>
      </c>
      <c r="D402" s="82">
        <v>4</v>
      </c>
      <c r="E402" s="45"/>
      <c r="F402" s="118">
        <f t="shared" si="86"/>
        <v>0</v>
      </c>
      <c r="G402" s="57" t="str">
        <f t="shared" si="87"/>
        <v>zadajte jednotkovú cenu</v>
      </c>
      <c r="H402" s="68">
        <f t="shared" si="88"/>
        <v>1</v>
      </c>
      <c r="I402" s="70"/>
      <c r="J402" s="70"/>
      <c r="K402" s="70"/>
      <c r="L402" s="71"/>
      <c r="M402" s="111"/>
      <c r="N402" s="111"/>
      <c r="O402" s="111"/>
      <c r="P402" s="111"/>
      <c r="Q402" s="111"/>
      <c r="R402" s="111"/>
      <c r="S402" s="111"/>
      <c r="T402" s="111"/>
      <c r="U402" s="111"/>
      <c r="V402" s="111"/>
      <c r="W402" s="111"/>
      <c r="X402" s="111"/>
      <c r="Y402" s="111"/>
      <c r="Z402" s="111"/>
      <c r="AA402" s="111"/>
      <c r="AB402" s="111"/>
      <c r="AC402" s="111"/>
      <c r="AD402" s="111"/>
      <c r="AE402" s="111"/>
      <c r="AF402" s="111"/>
      <c r="AG402" s="111"/>
      <c r="AH402" s="111"/>
      <c r="AI402" s="111"/>
      <c r="AJ402" s="111"/>
      <c r="AK402" s="111"/>
      <c r="AL402" s="111"/>
      <c r="AM402" s="111"/>
      <c r="AN402" s="111"/>
      <c r="AO402" s="111"/>
      <c r="AP402" s="111"/>
      <c r="AQ402" s="111"/>
      <c r="AR402" s="112"/>
    </row>
    <row r="403" spans="1:44" s="113" customFormat="1" ht="25.5">
      <c r="A403" s="83">
        <v>388</v>
      </c>
      <c r="B403" s="58" t="s">
        <v>142</v>
      </c>
      <c r="C403" s="81" t="s">
        <v>78</v>
      </c>
      <c r="D403" s="82">
        <v>1</v>
      </c>
      <c r="E403" s="45"/>
      <c r="F403" s="118">
        <f t="shared" si="86"/>
        <v>0</v>
      </c>
      <c r="G403" s="57" t="str">
        <f t="shared" si="87"/>
        <v>zadajte jednotkovú cenu</v>
      </c>
      <c r="H403" s="68">
        <f t="shared" si="88"/>
        <v>1</v>
      </c>
      <c r="I403" s="70"/>
      <c r="J403" s="70"/>
      <c r="K403" s="70"/>
      <c r="L403" s="71"/>
      <c r="M403" s="111"/>
      <c r="N403" s="111"/>
      <c r="O403" s="111"/>
      <c r="P403" s="111"/>
      <c r="Q403" s="111"/>
      <c r="R403" s="111"/>
      <c r="S403" s="111"/>
      <c r="T403" s="111"/>
      <c r="U403" s="111"/>
      <c r="V403" s="111"/>
      <c r="W403" s="111"/>
      <c r="X403" s="111"/>
      <c r="Y403" s="111"/>
      <c r="Z403" s="111"/>
      <c r="AA403" s="111"/>
      <c r="AB403" s="111"/>
      <c r="AC403" s="111"/>
      <c r="AD403" s="111"/>
      <c r="AE403" s="111"/>
      <c r="AF403" s="111"/>
      <c r="AG403" s="111"/>
      <c r="AH403" s="111"/>
      <c r="AI403" s="111"/>
      <c r="AJ403" s="111"/>
      <c r="AK403" s="111"/>
      <c r="AL403" s="111"/>
      <c r="AM403" s="111"/>
      <c r="AN403" s="111"/>
      <c r="AO403" s="111"/>
      <c r="AP403" s="111"/>
      <c r="AQ403" s="111"/>
      <c r="AR403" s="112"/>
    </row>
    <row r="404" spans="1:44" s="113" customFormat="1" ht="25.5">
      <c r="A404" s="109">
        <v>389</v>
      </c>
      <c r="B404" s="58" t="s">
        <v>143</v>
      </c>
      <c r="C404" s="81" t="s">
        <v>39</v>
      </c>
      <c r="D404" s="82">
        <v>5</v>
      </c>
      <c r="E404" s="45"/>
      <c r="F404" s="118">
        <f t="shared" si="86"/>
        <v>0</v>
      </c>
      <c r="G404" s="57" t="str">
        <f t="shared" si="87"/>
        <v>zadajte jednotkovú cenu</v>
      </c>
      <c r="H404" s="68">
        <f t="shared" si="88"/>
        <v>1</v>
      </c>
      <c r="I404" s="70"/>
      <c r="J404" s="70"/>
      <c r="K404" s="70"/>
      <c r="L404" s="71"/>
      <c r="M404" s="111"/>
      <c r="N404" s="111"/>
      <c r="O404" s="111"/>
      <c r="P404" s="111"/>
      <c r="Q404" s="111"/>
      <c r="R404" s="111"/>
      <c r="S404" s="111"/>
      <c r="T404" s="111"/>
      <c r="U404" s="111"/>
      <c r="V404" s="111"/>
      <c r="W404" s="111"/>
      <c r="X404" s="111"/>
      <c r="Y404" s="111"/>
      <c r="Z404" s="111"/>
      <c r="AA404" s="111"/>
      <c r="AB404" s="111"/>
      <c r="AC404" s="111"/>
      <c r="AD404" s="111"/>
      <c r="AE404" s="111"/>
      <c r="AF404" s="111"/>
      <c r="AG404" s="111"/>
      <c r="AH404" s="111"/>
      <c r="AI404" s="111"/>
      <c r="AJ404" s="111"/>
      <c r="AK404" s="111"/>
      <c r="AL404" s="111"/>
      <c r="AM404" s="111"/>
      <c r="AN404" s="111"/>
      <c r="AO404" s="111"/>
      <c r="AP404" s="111"/>
      <c r="AQ404" s="111"/>
      <c r="AR404" s="112"/>
    </row>
    <row r="405" spans="1:44" s="113" customFormat="1" ht="25.5">
      <c r="A405" s="83">
        <v>390</v>
      </c>
      <c r="B405" s="58" t="s">
        <v>144</v>
      </c>
      <c r="C405" s="81" t="s">
        <v>39</v>
      </c>
      <c r="D405" s="82">
        <v>2</v>
      </c>
      <c r="E405" s="45"/>
      <c r="F405" s="118">
        <f t="shared" si="86"/>
        <v>0</v>
      </c>
      <c r="G405" s="57" t="str">
        <f t="shared" si="87"/>
        <v>zadajte jednotkovú cenu</v>
      </c>
      <c r="H405" s="68">
        <f t="shared" si="88"/>
        <v>1</v>
      </c>
      <c r="I405" s="70"/>
      <c r="J405" s="70"/>
      <c r="K405" s="70"/>
      <c r="L405" s="71"/>
      <c r="M405" s="111"/>
      <c r="N405" s="111"/>
      <c r="O405" s="111"/>
      <c r="P405" s="111"/>
      <c r="Q405" s="111"/>
      <c r="R405" s="111"/>
      <c r="S405" s="111"/>
      <c r="T405" s="111"/>
      <c r="U405" s="111"/>
      <c r="V405" s="111"/>
      <c r="W405" s="111"/>
      <c r="X405" s="111"/>
      <c r="Y405" s="111"/>
      <c r="Z405" s="111"/>
      <c r="AA405" s="111"/>
      <c r="AB405" s="111"/>
      <c r="AC405" s="111"/>
      <c r="AD405" s="111"/>
      <c r="AE405" s="111"/>
      <c r="AF405" s="111"/>
      <c r="AG405" s="111"/>
      <c r="AH405" s="111"/>
      <c r="AI405" s="111"/>
      <c r="AJ405" s="111"/>
      <c r="AK405" s="111"/>
      <c r="AL405" s="111"/>
      <c r="AM405" s="111"/>
      <c r="AN405" s="111"/>
      <c r="AO405" s="111"/>
      <c r="AP405" s="111"/>
      <c r="AQ405" s="111"/>
      <c r="AR405" s="112"/>
    </row>
    <row r="406" spans="1:44" s="113" customFormat="1">
      <c r="A406" s="109">
        <v>391</v>
      </c>
      <c r="B406" s="58" t="s">
        <v>104</v>
      </c>
      <c r="C406" s="81" t="s">
        <v>78</v>
      </c>
      <c r="D406" s="82">
        <v>3</v>
      </c>
      <c r="E406" s="45"/>
      <c r="F406" s="118">
        <f t="shared" si="86"/>
        <v>0</v>
      </c>
      <c r="G406" s="57" t="str">
        <f t="shared" si="87"/>
        <v>zadajte jednotkovú cenu</v>
      </c>
      <c r="H406" s="68">
        <f t="shared" si="88"/>
        <v>1</v>
      </c>
      <c r="I406" s="70"/>
      <c r="J406" s="70"/>
      <c r="K406" s="70"/>
      <c r="L406" s="71"/>
      <c r="M406" s="111"/>
      <c r="N406" s="111"/>
      <c r="O406" s="111"/>
      <c r="P406" s="111"/>
      <c r="Q406" s="111"/>
      <c r="R406" s="111"/>
      <c r="S406" s="111"/>
      <c r="T406" s="111"/>
      <c r="U406" s="111"/>
      <c r="V406" s="111"/>
      <c r="W406" s="111"/>
      <c r="X406" s="111"/>
      <c r="Y406" s="111"/>
      <c r="Z406" s="111"/>
      <c r="AA406" s="111"/>
      <c r="AB406" s="111"/>
      <c r="AC406" s="111"/>
      <c r="AD406" s="111"/>
      <c r="AE406" s="111"/>
      <c r="AF406" s="111"/>
      <c r="AG406" s="111"/>
      <c r="AH406" s="111"/>
      <c r="AI406" s="111"/>
      <c r="AJ406" s="111"/>
      <c r="AK406" s="111"/>
      <c r="AL406" s="111"/>
      <c r="AM406" s="111"/>
      <c r="AN406" s="111"/>
      <c r="AO406" s="111"/>
      <c r="AP406" s="111"/>
      <c r="AQ406" s="111"/>
      <c r="AR406" s="112"/>
    </row>
    <row r="407" spans="1:44" s="113" customFormat="1">
      <c r="A407" s="83">
        <v>392</v>
      </c>
      <c r="B407" s="58" t="s">
        <v>145</v>
      </c>
      <c r="C407" s="81" t="s">
        <v>78</v>
      </c>
      <c r="D407" s="82">
        <v>2</v>
      </c>
      <c r="E407" s="45"/>
      <c r="F407" s="118">
        <f t="shared" si="86"/>
        <v>0</v>
      </c>
      <c r="G407" s="57" t="str">
        <f t="shared" si="87"/>
        <v>zadajte jednotkovú cenu</v>
      </c>
      <c r="H407" s="68">
        <f t="shared" si="88"/>
        <v>1</v>
      </c>
      <c r="I407" s="70"/>
      <c r="J407" s="70"/>
      <c r="K407" s="70"/>
      <c r="L407" s="71"/>
      <c r="M407" s="111"/>
      <c r="N407" s="111"/>
      <c r="O407" s="111"/>
      <c r="P407" s="111"/>
      <c r="Q407" s="111"/>
      <c r="R407" s="111"/>
      <c r="S407" s="111"/>
      <c r="T407" s="111"/>
      <c r="U407" s="111"/>
      <c r="V407" s="111"/>
      <c r="W407" s="111"/>
      <c r="X407" s="111"/>
      <c r="Y407" s="111"/>
      <c r="Z407" s="111"/>
      <c r="AA407" s="111"/>
      <c r="AB407" s="111"/>
      <c r="AC407" s="111"/>
      <c r="AD407" s="111"/>
      <c r="AE407" s="111"/>
      <c r="AF407" s="111"/>
      <c r="AG407" s="111"/>
      <c r="AH407" s="111"/>
      <c r="AI407" s="111"/>
      <c r="AJ407" s="111"/>
      <c r="AK407" s="111"/>
      <c r="AL407" s="111"/>
      <c r="AM407" s="111"/>
      <c r="AN407" s="111"/>
      <c r="AO407" s="111"/>
      <c r="AP407" s="111"/>
      <c r="AQ407" s="111"/>
      <c r="AR407" s="112"/>
    </row>
    <row r="408" spans="1:44" s="113" customFormat="1">
      <c r="A408" s="109">
        <v>393</v>
      </c>
      <c r="B408" s="58" t="s">
        <v>146</v>
      </c>
      <c r="C408" s="81" t="s">
        <v>78</v>
      </c>
      <c r="D408" s="82">
        <v>1</v>
      </c>
      <c r="E408" s="45"/>
      <c r="F408" s="118">
        <f t="shared" si="86"/>
        <v>0</v>
      </c>
      <c r="G408" s="57" t="str">
        <f t="shared" si="87"/>
        <v>zadajte jednotkovú cenu</v>
      </c>
      <c r="H408" s="68">
        <f t="shared" si="88"/>
        <v>1</v>
      </c>
      <c r="I408" s="70"/>
      <c r="J408" s="70"/>
      <c r="K408" s="70"/>
      <c r="L408" s="71"/>
      <c r="M408" s="111"/>
      <c r="N408" s="111"/>
      <c r="O408" s="111"/>
      <c r="P408" s="111"/>
      <c r="Q408" s="111"/>
      <c r="R408" s="111"/>
      <c r="S408" s="111"/>
      <c r="T408" s="111"/>
      <c r="U408" s="111"/>
      <c r="V408" s="111"/>
      <c r="W408" s="111"/>
      <c r="X408" s="111"/>
      <c r="Y408" s="111"/>
      <c r="Z408" s="111"/>
      <c r="AA408" s="111"/>
      <c r="AB408" s="111"/>
      <c r="AC408" s="111"/>
      <c r="AD408" s="111"/>
      <c r="AE408" s="111"/>
      <c r="AF408" s="111"/>
      <c r="AG408" s="111"/>
      <c r="AH408" s="111"/>
      <c r="AI408" s="111"/>
      <c r="AJ408" s="111"/>
      <c r="AK408" s="111"/>
      <c r="AL408" s="111"/>
      <c r="AM408" s="111"/>
      <c r="AN408" s="111"/>
      <c r="AO408" s="111"/>
      <c r="AP408" s="111"/>
      <c r="AQ408" s="111"/>
      <c r="AR408" s="112"/>
    </row>
    <row r="409" spans="1:44" s="113" customFormat="1" ht="25.5">
      <c r="A409" s="83">
        <v>394</v>
      </c>
      <c r="B409" s="58" t="s">
        <v>147</v>
      </c>
      <c r="C409" s="81" t="s">
        <v>39</v>
      </c>
      <c r="D409" s="82">
        <v>40</v>
      </c>
      <c r="E409" s="45"/>
      <c r="F409" s="118">
        <f t="shared" si="86"/>
        <v>0</v>
      </c>
      <c r="G409" s="57" t="str">
        <f t="shared" si="87"/>
        <v>zadajte jednotkovú cenu</v>
      </c>
      <c r="H409" s="68">
        <f t="shared" si="88"/>
        <v>1</v>
      </c>
      <c r="I409" s="70"/>
      <c r="J409" s="70"/>
      <c r="K409" s="70"/>
      <c r="L409" s="71"/>
      <c r="M409" s="111"/>
      <c r="N409" s="111"/>
      <c r="O409" s="111"/>
      <c r="P409" s="111"/>
      <c r="Q409" s="111"/>
      <c r="R409" s="111"/>
      <c r="S409" s="111"/>
      <c r="T409" s="111"/>
      <c r="U409" s="111"/>
      <c r="V409" s="111"/>
      <c r="W409" s="111"/>
      <c r="X409" s="111"/>
      <c r="Y409" s="111"/>
      <c r="Z409" s="111"/>
      <c r="AA409" s="111"/>
      <c r="AB409" s="111"/>
      <c r="AC409" s="111"/>
      <c r="AD409" s="111"/>
      <c r="AE409" s="111"/>
      <c r="AF409" s="111"/>
      <c r="AG409" s="111"/>
      <c r="AH409" s="111"/>
      <c r="AI409" s="111"/>
      <c r="AJ409" s="111"/>
      <c r="AK409" s="111"/>
      <c r="AL409" s="111"/>
      <c r="AM409" s="111"/>
      <c r="AN409" s="111"/>
      <c r="AO409" s="111"/>
      <c r="AP409" s="111"/>
      <c r="AQ409" s="111"/>
      <c r="AR409" s="112"/>
    </row>
    <row r="410" spans="1:44" s="113" customFormat="1">
      <c r="A410" s="109">
        <v>395</v>
      </c>
      <c r="B410" s="58" t="s">
        <v>148</v>
      </c>
      <c r="C410" s="81" t="s">
        <v>78</v>
      </c>
      <c r="D410" s="82">
        <v>4</v>
      </c>
      <c r="E410" s="45"/>
      <c r="F410" s="118">
        <f t="shared" si="86"/>
        <v>0</v>
      </c>
      <c r="G410" s="57" t="str">
        <f t="shared" si="87"/>
        <v>zadajte jednotkovú cenu</v>
      </c>
      <c r="H410" s="68">
        <f t="shared" si="88"/>
        <v>1</v>
      </c>
      <c r="I410" s="70"/>
      <c r="J410" s="70"/>
      <c r="K410" s="70"/>
      <c r="L410" s="71"/>
      <c r="M410" s="111"/>
      <c r="N410" s="111"/>
      <c r="O410" s="111"/>
      <c r="P410" s="111"/>
      <c r="Q410" s="111"/>
      <c r="R410" s="111"/>
      <c r="S410" s="111"/>
      <c r="T410" s="111"/>
      <c r="U410" s="111"/>
      <c r="V410" s="111"/>
      <c r="W410" s="111"/>
      <c r="X410" s="111"/>
      <c r="Y410" s="111"/>
      <c r="Z410" s="111"/>
      <c r="AA410" s="111"/>
      <c r="AB410" s="111"/>
      <c r="AC410" s="111"/>
      <c r="AD410" s="111"/>
      <c r="AE410" s="111"/>
      <c r="AF410" s="111"/>
      <c r="AG410" s="111"/>
      <c r="AH410" s="111"/>
      <c r="AI410" s="111"/>
      <c r="AJ410" s="111"/>
      <c r="AK410" s="111"/>
      <c r="AL410" s="111"/>
      <c r="AM410" s="111"/>
      <c r="AN410" s="111"/>
      <c r="AO410" s="111"/>
      <c r="AP410" s="111"/>
      <c r="AQ410" s="111"/>
      <c r="AR410" s="112"/>
    </row>
    <row r="411" spans="1:44" s="113" customFormat="1" ht="25.5">
      <c r="A411" s="83">
        <v>396</v>
      </c>
      <c r="B411" s="58" t="s">
        <v>149</v>
      </c>
      <c r="C411" s="81" t="s">
        <v>39</v>
      </c>
      <c r="D411" s="82">
        <v>5</v>
      </c>
      <c r="E411" s="45"/>
      <c r="F411" s="118">
        <f t="shared" si="86"/>
        <v>0</v>
      </c>
      <c r="G411" s="57" t="str">
        <f t="shared" si="87"/>
        <v>zadajte jednotkovú cenu</v>
      </c>
      <c r="H411" s="68">
        <f t="shared" si="88"/>
        <v>1</v>
      </c>
      <c r="I411" s="70"/>
      <c r="J411" s="70"/>
      <c r="K411" s="70"/>
      <c r="L411" s="71"/>
      <c r="M411" s="111"/>
      <c r="N411" s="111"/>
      <c r="O411" s="111"/>
      <c r="P411" s="111"/>
      <c r="Q411" s="111"/>
      <c r="R411" s="111"/>
      <c r="S411" s="111"/>
      <c r="T411" s="111"/>
      <c r="U411" s="111"/>
      <c r="V411" s="111"/>
      <c r="W411" s="111"/>
      <c r="X411" s="111"/>
      <c r="Y411" s="111"/>
      <c r="Z411" s="111"/>
      <c r="AA411" s="111"/>
      <c r="AB411" s="111"/>
      <c r="AC411" s="111"/>
      <c r="AD411" s="111"/>
      <c r="AE411" s="111"/>
      <c r="AF411" s="111"/>
      <c r="AG411" s="111"/>
      <c r="AH411" s="111"/>
      <c r="AI411" s="111"/>
      <c r="AJ411" s="111"/>
      <c r="AK411" s="111"/>
      <c r="AL411" s="111"/>
      <c r="AM411" s="111"/>
      <c r="AN411" s="111"/>
      <c r="AO411" s="111"/>
      <c r="AP411" s="111"/>
      <c r="AQ411" s="111"/>
      <c r="AR411" s="112"/>
    </row>
    <row r="412" spans="1:44" s="113" customFormat="1">
      <c r="A412" s="109">
        <v>397</v>
      </c>
      <c r="B412" s="58" t="s">
        <v>150</v>
      </c>
      <c r="C412" s="81" t="s">
        <v>39</v>
      </c>
      <c r="D412" s="82">
        <v>20</v>
      </c>
      <c r="E412" s="45"/>
      <c r="F412" s="118">
        <f t="shared" si="86"/>
        <v>0</v>
      </c>
      <c r="G412" s="57" t="str">
        <f t="shared" si="87"/>
        <v>zadajte jednotkovú cenu</v>
      </c>
      <c r="H412" s="68">
        <f t="shared" si="88"/>
        <v>1</v>
      </c>
      <c r="I412" s="70"/>
      <c r="J412" s="70"/>
      <c r="K412" s="70"/>
      <c r="L412" s="71"/>
      <c r="M412" s="111"/>
      <c r="N412" s="111"/>
      <c r="O412" s="111"/>
      <c r="P412" s="111"/>
      <c r="Q412" s="111"/>
      <c r="R412" s="111"/>
      <c r="S412" s="111"/>
      <c r="T412" s="111"/>
      <c r="U412" s="111"/>
      <c r="V412" s="111"/>
      <c r="W412" s="111"/>
      <c r="X412" s="111"/>
      <c r="Y412" s="111"/>
      <c r="Z412" s="111"/>
      <c r="AA412" s="111"/>
      <c r="AB412" s="111"/>
      <c r="AC412" s="111"/>
      <c r="AD412" s="111"/>
      <c r="AE412" s="111"/>
      <c r="AF412" s="111"/>
      <c r="AG412" s="111"/>
      <c r="AH412" s="111"/>
      <c r="AI412" s="111"/>
      <c r="AJ412" s="111"/>
      <c r="AK412" s="111"/>
      <c r="AL412" s="111"/>
      <c r="AM412" s="111"/>
      <c r="AN412" s="111"/>
      <c r="AO412" s="111"/>
      <c r="AP412" s="111"/>
      <c r="AQ412" s="111"/>
      <c r="AR412" s="112"/>
    </row>
    <row r="413" spans="1:44" s="113" customFormat="1" ht="25.5">
      <c r="A413" s="83">
        <v>398</v>
      </c>
      <c r="B413" s="58" t="s">
        <v>151</v>
      </c>
      <c r="C413" s="81" t="s">
        <v>118</v>
      </c>
      <c r="D413" s="82">
        <v>0.79</v>
      </c>
      <c r="E413" s="45"/>
      <c r="F413" s="118">
        <f t="shared" si="86"/>
        <v>0</v>
      </c>
      <c r="G413" s="57" t="str">
        <f t="shared" si="87"/>
        <v>zadajte jednotkovú cenu</v>
      </c>
      <c r="H413" s="68">
        <f t="shared" si="88"/>
        <v>1</v>
      </c>
      <c r="I413" s="70"/>
      <c r="J413" s="70"/>
      <c r="K413" s="70"/>
      <c r="L413" s="71"/>
      <c r="M413" s="111"/>
      <c r="N413" s="111"/>
      <c r="O413" s="111"/>
      <c r="P413" s="111"/>
      <c r="Q413" s="111"/>
      <c r="R413" s="111"/>
      <c r="S413" s="111"/>
      <c r="T413" s="111"/>
      <c r="U413" s="111"/>
      <c r="V413" s="111"/>
      <c r="W413" s="111"/>
      <c r="X413" s="111"/>
      <c r="Y413" s="111"/>
      <c r="Z413" s="111"/>
      <c r="AA413" s="111"/>
      <c r="AB413" s="111"/>
      <c r="AC413" s="111"/>
      <c r="AD413" s="111"/>
      <c r="AE413" s="111"/>
      <c r="AF413" s="111"/>
      <c r="AG413" s="111"/>
      <c r="AH413" s="111"/>
      <c r="AI413" s="111"/>
      <c r="AJ413" s="111"/>
      <c r="AK413" s="111"/>
      <c r="AL413" s="111"/>
      <c r="AM413" s="111"/>
      <c r="AN413" s="111"/>
      <c r="AO413" s="111"/>
      <c r="AP413" s="111"/>
      <c r="AQ413" s="111"/>
      <c r="AR413" s="112"/>
    </row>
    <row r="414" spans="1:44" s="113" customFormat="1">
      <c r="A414" s="109">
        <v>399</v>
      </c>
      <c r="B414" s="58" t="s">
        <v>152</v>
      </c>
      <c r="C414" s="81" t="s">
        <v>118</v>
      </c>
      <c r="D414" s="82">
        <v>0.79</v>
      </c>
      <c r="E414" s="45"/>
      <c r="F414" s="118">
        <f t="shared" si="86"/>
        <v>0</v>
      </c>
      <c r="G414" s="57" t="str">
        <f t="shared" si="87"/>
        <v>zadajte jednotkovú cenu</v>
      </c>
      <c r="H414" s="68">
        <f t="shared" si="88"/>
        <v>1</v>
      </c>
      <c r="I414" s="70"/>
      <c r="J414" s="70"/>
      <c r="K414" s="70"/>
      <c r="L414" s="71"/>
      <c r="M414" s="111"/>
      <c r="N414" s="111"/>
      <c r="O414" s="111"/>
      <c r="P414" s="111"/>
      <c r="Q414" s="111"/>
      <c r="R414" s="111"/>
      <c r="S414" s="111"/>
      <c r="T414" s="111"/>
      <c r="U414" s="111"/>
      <c r="V414" s="111"/>
      <c r="W414" s="111"/>
      <c r="X414" s="111"/>
      <c r="Y414" s="111"/>
      <c r="Z414" s="111"/>
      <c r="AA414" s="111"/>
      <c r="AB414" s="111"/>
      <c r="AC414" s="111"/>
      <c r="AD414" s="111"/>
      <c r="AE414" s="111"/>
      <c r="AF414" s="111"/>
      <c r="AG414" s="111"/>
      <c r="AH414" s="111"/>
      <c r="AI414" s="111"/>
      <c r="AJ414" s="111"/>
      <c r="AK414" s="111"/>
      <c r="AL414" s="111"/>
      <c r="AM414" s="111"/>
      <c r="AN414" s="111"/>
      <c r="AO414" s="111"/>
      <c r="AP414" s="111"/>
      <c r="AQ414" s="111"/>
      <c r="AR414" s="112"/>
    </row>
    <row r="415" spans="1:44" s="113" customFormat="1">
      <c r="A415" s="83">
        <v>400</v>
      </c>
      <c r="B415" s="58" t="s">
        <v>153</v>
      </c>
      <c r="C415" s="81" t="s">
        <v>39</v>
      </c>
      <c r="D415" s="82">
        <v>5</v>
      </c>
      <c r="E415" s="45"/>
      <c r="F415" s="118">
        <f t="shared" si="86"/>
        <v>0</v>
      </c>
      <c r="G415" s="57" t="str">
        <f t="shared" si="87"/>
        <v>zadajte jednotkovú cenu</v>
      </c>
      <c r="H415" s="68">
        <f t="shared" si="88"/>
        <v>1</v>
      </c>
      <c r="I415" s="70"/>
      <c r="J415" s="70"/>
      <c r="K415" s="70"/>
      <c r="L415" s="71"/>
      <c r="M415" s="111"/>
      <c r="N415" s="111"/>
      <c r="O415" s="111"/>
      <c r="P415" s="111"/>
      <c r="Q415" s="111"/>
      <c r="R415" s="111"/>
      <c r="S415" s="111"/>
      <c r="T415" s="111"/>
      <c r="U415" s="111"/>
      <c r="V415" s="111"/>
      <c r="W415" s="111"/>
      <c r="X415" s="111"/>
      <c r="Y415" s="111"/>
      <c r="Z415" s="111"/>
      <c r="AA415" s="111"/>
      <c r="AB415" s="111"/>
      <c r="AC415" s="111"/>
      <c r="AD415" s="111"/>
      <c r="AE415" s="111"/>
      <c r="AF415" s="111"/>
      <c r="AG415" s="111"/>
      <c r="AH415" s="111"/>
      <c r="AI415" s="111"/>
      <c r="AJ415" s="111"/>
      <c r="AK415" s="111"/>
      <c r="AL415" s="111"/>
      <c r="AM415" s="111"/>
      <c r="AN415" s="111"/>
      <c r="AO415" s="111"/>
      <c r="AP415" s="111"/>
      <c r="AQ415" s="111"/>
      <c r="AR415" s="112"/>
    </row>
    <row r="416" spans="1:44" s="113" customFormat="1">
      <c r="A416" s="109">
        <v>401</v>
      </c>
      <c r="B416" s="58" t="s">
        <v>112</v>
      </c>
      <c r="C416" s="81" t="s">
        <v>39</v>
      </c>
      <c r="D416" s="82">
        <v>4</v>
      </c>
      <c r="E416" s="45"/>
      <c r="F416" s="118">
        <f t="shared" si="86"/>
        <v>0</v>
      </c>
      <c r="G416" s="57" t="str">
        <f t="shared" si="87"/>
        <v>zadajte jednotkovú cenu</v>
      </c>
      <c r="H416" s="68">
        <f t="shared" si="88"/>
        <v>1</v>
      </c>
      <c r="I416" s="70"/>
      <c r="J416" s="70"/>
      <c r="K416" s="70"/>
      <c r="L416" s="71"/>
      <c r="M416" s="111"/>
      <c r="N416" s="111"/>
      <c r="O416" s="111"/>
      <c r="P416" s="111"/>
      <c r="Q416" s="111"/>
      <c r="R416" s="111"/>
      <c r="S416" s="111"/>
      <c r="T416" s="111"/>
      <c r="U416" s="111"/>
      <c r="V416" s="111"/>
      <c r="W416" s="111"/>
      <c r="X416" s="111"/>
      <c r="Y416" s="111"/>
      <c r="Z416" s="111"/>
      <c r="AA416" s="111"/>
      <c r="AB416" s="111"/>
      <c r="AC416" s="111"/>
      <c r="AD416" s="111"/>
      <c r="AE416" s="111"/>
      <c r="AF416" s="111"/>
      <c r="AG416" s="111"/>
      <c r="AH416" s="111"/>
      <c r="AI416" s="111"/>
      <c r="AJ416" s="111"/>
      <c r="AK416" s="111"/>
      <c r="AL416" s="111"/>
      <c r="AM416" s="111"/>
      <c r="AN416" s="111"/>
      <c r="AO416" s="111"/>
      <c r="AP416" s="111"/>
      <c r="AQ416" s="111"/>
      <c r="AR416" s="112"/>
    </row>
    <row r="417" spans="1:44" s="113" customFormat="1" ht="25.5">
      <c r="A417" s="83">
        <v>402</v>
      </c>
      <c r="B417" s="58" t="s">
        <v>154</v>
      </c>
      <c r="C417" s="81" t="s">
        <v>39</v>
      </c>
      <c r="D417" s="82">
        <v>4</v>
      </c>
      <c r="E417" s="45"/>
      <c r="F417" s="118">
        <f t="shared" si="86"/>
        <v>0</v>
      </c>
      <c r="G417" s="57" t="str">
        <f t="shared" si="87"/>
        <v>zadajte jednotkovú cenu</v>
      </c>
      <c r="H417" s="68">
        <f t="shared" si="88"/>
        <v>1</v>
      </c>
      <c r="I417" s="70"/>
      <c r="J417" s="70"/>
      <c r="K417" s="70"/>
      <c r="L417" s="71"/>
      <c r="M417" s="111"/>
      <c r="N417" s="111"/>
      <c r="O417" s="111"/>
      <c r="P417" s="111"/>
      <c r="Q417" s="111"/>
      <c r="R417" s="111"/>
      <c r="S417" s="111"/>
      <c r="T417" s="111"/>
      <c r="U417" s="111"/>
      <c r="V417" s="111"/>
      <c r="W417" s="111"/>
      <c r="X417" s="111"/>
      <c r="Y417" s="111"/>
      <c r="Z417" s="111"/>
      <c r="AA417" s="111"/>
      <c r="AB417" s="111"/>
      <c r="AC417" s="111"/>
      <c r="AD417" s="111"/>
      <c r="AE417" s="111"/>
      <c r="AF417" s="111"/>
      <c r="AG417" s="111"/>
      <c r="AH417" s="111"/>
      <c r="AI417" s="111"/>
      <c r="AJ417" s="111"/>
      <c r="AK417" s="111"/>
      <c r="AL417" s="111"/>
      <c r="AM417" s="111"/>
      <c r="AN417" s="111"/>
      <c r="AO417" s="111"/>
      <c r="AP417" s="111"/>
      <c r="AQ417" s="111"/>
      <c r="AR417" s="112"/>
    </row>
    <row r="418" spans="1:44" s="113" customFormat="1">
      <c r="A418" s="109">
        <v>403</v>
      </c>
      <c r="B418" s="58" t="s">
        <v>155</v>
      </c>
      <c r="C418" s="81" t="s">
        <v>39</v>
      </c>
      <c r="D418" s="82">
        <v>4</v>
      </c>
      <c r="E418" s="45"/>
      <c r="F418" s="118">
        <f t="shared" si="86"/>
        <v>0</v>
      </c>
      <c r="G418" s="57" t="str">
        <f t="shared" si="87"/>
        <v>zadajte jednotkovú cenu</v>
      </c>
      <c r="H418" s="68">
        <f t="shared" si="88"/>
        <v>1</v>
      </c>
      <c r="I418" s="70"/>
      <c r="J418" s="70"/>
      <c r="K418" s="70"/>
      <c r="L418" s="71"/>
      <c r="M418" s="111"/>
      <c r="N418" s="111"/>
      <c r="O418" s="111"/>
      <c r="P418" s="111"/>
      <c r="Q418" s="111"/>
      <c r="R418" s="111"/>
      <c r="S418" s="111"/>
      <c r="T418" s="111"/>
      <c r="U418" s="111"/>
      <c r="V418" s="111"/>
      <c r="W418" s="111"/>
      <c r="X418" s="111"/>
      <c r="Y418" s="111"/>
      <c r="Z418" s="111"/>
      <c r="AA418" s="111"/>
      <c r="AB418" s="111"/>
      <c r="AC418" s="111"/>
      <c r="AD418" s="111"/>
      <c r="AE418" s="111"/>
      <c r="AF418" s="111"/>
      <c r="AG418" s="111"/>
      <c r="AH418" s="111"/>
      <c r="AI418" s="111"/>
      <c r="AJ418" s="111"/>
      <c r="AK418" s="111"/>
      <c r="AL418" s="111"/>
      <c r="AM418" s="111"/>
      <c r="AN418" s="111"/>
      <c r="AO418" s="111"/>
      <c r="AP418" s="111"/>
      <c r="AQ418" s="111"/>
      <c r="AR418" s="112"/>
    </row>
    <row r="419" spans="1:44" s="113" customFormat="1" ht="25.5">
      <c r="A419" s="83">
        <v>404</v>
      </c>
      <c r="B419" s="58" t="s">
        <v>156</v>
      </c>
      <c r="C419" s="81" t="s">
        <v>39</v>
      </c>
      <c r="D419" s="82">
        <v>5</v>
      </c>
      <c r="E419" s="45"/>
      <c r="F419" s="118">
        <f t="shared" si="86"/>
        <v>0</v>
      </c>
      <c r="G419" s="57" t="str">
        <f t="shared" si="87"/>
        <v>zadajte jednotkovú cenu</v>
      </c>
      <c r="H419" s="68">
        <f t="shared" si="88"/>
        <v>1</v>
      </c>
      <c r="I419" s="70"/>
      <c r="J419" s="70"/>
      <c r="K419" s="70"/>
      <c r="L419" s="71"/>
      <c r="M419" s="111"/>
      <c r="N419" s="111"/>
      <c r="O419" s="111"/>
      <c r="P419" s="111"/>
      <c r="Q419" s="111"/>
      <c r="R419" s="111"/>
      <c r="S419" s="111"/>
      <c r="T419" s="111"/>
      <c r="U419" s="111"/>
      <c r="V419" s="111"/>
      <c r="W419" s="111"/>
      <c r="X419" s="111"/>
      <c r="Y419" s="111"/>
      <c r="Z419" s="111"/>
      <c r="AA419" s="111"/>
      <c r="AB419" s="111"/>
      <c r="AC419" s="111"/>
      <c r="AD419" s="111"/>
      <c r="AE419" s="111"/>
      <c r="AF419" s="111"/>
      <c r="AG419" s="111"/>
      <c r="AH419" s="111"/>
      <c r="AI419" s="111"/>
      <c r="AJ419" s="111"/>
      <c r="AK419" s="111"/>
      <c r="AL419" s="111"/>
      <c r="AM419" s="111"/>
      <c r="AN419" s="111"/>
      <c r="AO419" s="111"/>
      <c r="AP419" s="111"/>
      <c r="AQ419" s="111"/>
      <c r="AR419" s="112"/>
    </row>
    <row r="420" spans="1:44" s="113" customFormat="1" ht="25.5">
      <c r="A420" s="109">
        <v>405</v>
      </c>
      <c r="B420" s="58" t="s">
        <v>113</v>
      </c>
      <c r="C420" s="81" t="s">
        <v>39</v>
      </c>
      <c r="D420" s="82">
        <v>4</v>
      </c>
      <c r="E420" s="45"/>
      <c r="F420" s="118">
        <f t="shared" si="86"/>
        <v>0</v>
      </c>
      <c r="G420" s="57" t="str">
        <f t="shared" si="87"/>
        <v>zadajte jednotkovú cenu</v>
      </c>
      <c r="H420" s="68">
        <f t="shared" si="88"/>
        <v>1</v>
      </c>
      <c r="I420" s="70"/>
      <c r="J420" s="70"/>
      <c r="K420" s="70"/>
      <c r="L420" s="71"/>
      <c r="M420" s="111"/>
      <c r="N420" s="111"/>
      <c r="O420" s="111"/>
      <c r="P420" s="111"/>
      <c r="Q420" s="111"/>
      <c r="R420" s="111"/>
      <c r="S420" s="111"/>
      <c r="T420" s="111"/>
      <c r="U420" s="111"/>
      <c r="V420" s="111"/>
      <c r="W420" s="111"/>
      <c r="X420" s="111"/>
      <c r="Y420" s="111"/>
      <c r="Z420" s="111"/>
      <c r="AA420" s="111"/>
      <c r="AB420" s="111"/>
      <c r="AC420" s="111"/>
      <c r="AD420" s="111"/>
      <c r="AE420" s="111"/>
      <c r="AF420" s="111"/>
      <c r="AG420" s="111"/>
      <c r="AH420" s="111"/>
      <c r="AI420" s="111"/>
      <c r="AJ420" s="111"/>
      <c r="AK420" s="111"/>
      <c r="AL420" s="111"/>
      <c r="AM420" s="111"/>
      <c r="AN420" s="111"/>
      <c r="AO420" s="111"/>
      <c r="AP420" s="111"/>
      <c r="AQ420" s="111"/>
      <c r="AR420" s="112"/>
    </row>
    <row r="421" spans="1:44" s="113" customFormat="1" ht="26.25" thickBot="1">
      <c r="A421" s="83">
        <v>406</v>
      </c>
      <c r="B421" s="59" t="s">
        <v>114</v>
      </c>
      <c r="C421" s="60" t="s">
        <v>115</v>
      </c>
      <c r="D421" s="61">
        <v>3.15</v>
      </c>
      <c r="E421" s="45"/>
      <c r="F421" s="119">
        <f t="shared" si="86"/>
        <v>0</v>
      </c>
      <c r="G421" s="57" t="str">
        <f t="shared" si="87"/>
        <v>zadajte jednotkovú cenu</v>
      </c>
      <c r="H421" s="68">
        <f t="shared" si="88"/>
        <v>1</v>
      </c>
      <c r="I421" s="70"/>
      <c r="J421" s="70"/>
      <c r="K421" s="70"/>
      <c r="L421" s="71"/>
      <c r="M421" s="111"/>
      <c r="N421" s="111"/>
      <c r="O421" s="111"/>
      <c r="P421" s="111"/>
      <c r="Q421" s="111"/>
      <c r="R421" s="111"/>
      <c r="S421" s="111"/>
      <c r="T421" s="111"/>
      <c r="U421" s="111"/>
      <c r="V421" s="111"/>
      <c r="W421" s="111"/>
      <c r="X421" s="111"/>
      <c r="Y421" s="111"/>
      <c r="Z421" s="111"/>
      <c r="AA421" s="111"/>
      <c r="AB421" s="111"/>
      <c r="AC421" s="111"/>
      <c r="AD421" s="111"/>
      <c r="AE421" s="111"/>
      <c r="AF421" s="111"/>
      <c r="AG421" s="111"/>
      <c r="AH421" s="111"/>
      <c r="AI421" s="111"/>
      <c r="AJ421" s="111"/>
      <c r="AK421" s="111"/>
      <c r="AL421" s="111"/>
      <c r="AM421" s="111"/>
      <c r="AN421" s="111"/>
      <c r="AO421" s="111"/>
      <c r="AP421" s="111"/>
      <c r="AQ421" s="111"/>
      <c r="AR421" s="112"/>
    </row>
    <row r="422" spans="1:44" s="113" customFormat="1" ht="13.5" thickBot="1">
      <c r="A422" s="115"/>
      <c r="B422" s="132" t="s">
        <v>157</v>
      </c>
      <c r="C422" s="116"/>
      <c r="D422" s="62"/>
      <c r="E422" s="46"/>
      <c r="F422" s="117"/>
      <c r="G422" s="57"/>
      <c r="H422" s="68"/>
      <c r="I422" s="70"/>
      <c r="J422" s="70"/>
      <c r="K422" s="70"/>
      <c r="L422" s="71"/>
      <c r="M422" s="111"/>
      <c r="N422" s="111"/>
      <c r="O422" s="111"/>
      <c r="P422" s="111"/>
      <c r="Q422" s="111"/>
      <c r="R422" s="111"/>
      <c r="S422" s="111"/>
      <c r="T422" s="111"/>
      <c r="U422" s="111"/>
      <c r="V422" s="111"/>
      <c r="W422" s="111"/>
      <c r="X422" s="111"/>
      <c r="Y422" s="111"/>
      <c r="Z422" s="111"/>
      <c r="AA422" s="111"/>
      <c r="AB422" s="111"/>
      <c r="AC422" s="111"/>
      <c r="AD422" s="111"/>
      <c r="AE422" s="111"/>
      <c r="AF422" s="111"/>
      <c r="AG422" s="111"/>
      <c r="AH422" s="111"/>
      <c r="AI422" s="111"/>
      <c r="AJ422" s="111"/>
      <c r="AK422" s="111"/>
      <c r="AL422" s="111"/>
      <c r="AM422" s="111"/>
      <c r="AN422" s="111"/>
      <c r="AO422" s="111"/>
      <c r="AP422" s="111"/>
      <c r="AQ422" s="111"/>
      <c r="AR422" s="112"/>
    </row>
    <row r="423" spans="1:44" s="113" customFormat="1" ht="25.5">
      <c r="A423" s="109">
        <v>407</v>
      </c>
      <c r="B423" s="54" t="s">
        <v>158</v>
      </c>
      <c r="C423" s="55" t="s">
        <v>39</v>
      </c>
      <c r="D423" s="56">
        <v>33</v>
      </c>
      <c r="E423" s="45"/>
      <c r="F423" s="110">
        <f t="shared" si="86"/>
        <v>0</v>
      </c>
      <c r="G423" s="57" t="str">
        <f t="shared" si="87"/>
        <v>zadajte jednotkovú cenu</v>
      </c>
      <c r="H423" s="68">
        <f t="shared" si="88"/>
        <v>1</v>
      </c>
      <c r="I423" s="70"/>
      <c r="J423" s="70"/>
      <c r="K423" s="70"/>
      <c r="L423" s="71"/>
      <c r="M423" s="111"/>
      <c r="N423" s="111"/>
      <c r="O423" s="111"/>
      <c r="P423" s="111"/>
      <c r="Q423" s="111"/>
      <c r="R423" s="111"/>
      <c r="S423" s="111"/>
      <c r="T423" s="111"/>
      <c r="U423" s="111"/>
      <c r="V423" s="111"/>
      <c r="W423" s="111"/>
      <c r="X423" s="111"/>
      <c r="Y423" s="111"/>
      <c r="Z423" s="111"/>
      <c r="AA423" s="111"/>
      <c r="AB423" s="111"/>
      <c r="AC423" s="111"/>
      <c r="AD423" s="111"/>
      <c r="AE423" s="111"/>
      <c r="AF423" s="111"/>
      <c r="AG423" s="111"/>
      <c r="AH423" s="111"/>
      <c r="AI423" s="111"/>
      <c r="AJ423" s="111"/>
      <c r="AK423" s="111"/>
      <c r="AL423" s="111"/>
      <c r="AM423" s="111"/>
      <c r="AN423" s="111"/>
      <c r="AO423" s="111"/>
      <c r="AP423" s="111"/>
      <c r="AQ423" s="111"/>
      <c r="AR423" s="112"/>
    </row>
    <row r="424" spans="1:44" s="113" customFormat="1" ht="25.5">
      <c r="A424" s="83">
        <v>408</v>
      </c>
      <c r="B424" s="58" t="s">
        <v>124</v>
      </c>
      <c r="C424" s="81" t="s">
        <v>22</v>
      </c>
      <c r="D424" s="82">
        <v>1.232</v>
      </c>
      <c r="E424" s="45"/>
      <c r="F424" s="118">
        <f t="shared" si="86"/>
        <v>0</v>
      </c>
      <c r="G424" s="57" t="str">
        <f t="shared" si="87"/>
        <v>zadajte jednotkovú cenu</v>
      </c>
      <c r="H424" s="68">
        <f t="shared" si="88"/>
        <v>1</v>
      </c>
      <c r="I424" s="70"/>
      <c r="J424" s="70"/>
      <c r="K424" s="70"/>
      <c r="L424" s="71"/>
      <c r="M424" s="111"/>
      <c r="N424" s="111"/>
      <c r="O424" s="111"/>
      <c r="P424" s="111"/>
      <c r="Q424" s="111"/>
      <c r="R424" s="111"/>
      <c r="S424" s="111"/>
      <c r="T424" s="111"/>
      <c r="U424" s="111"/>
      <c r="V424" s="111"/>
      <c r="W424" s="111"/>
      <c r="X424" s="111"/>
      <c r="Y424" s="111"/>
      <c r="Z424" s="111"/>
      <c r="AA424" s="111"/>
      <c r="AB424" s="111"/>
      <c r="AC424" s="111"/>
      <c r="AD424" s="111"/>
      <c r="AE424" s="111"/>
      <c r="AF424" s="111"/>
      <c r="AG424" s="111"/>
      <c r="AH424" s="111"/>
      <c r="AI424" s="111"/>
      <c r="AJ424" s="111"/>
      <c r="AK424" s="111"/>
      <c r="AL424" s="111"/>
      <c r="AM424" s="111"/>
      <c r="AN424" s="111"/>
      <c r="AO424" s="111"/>
      <c r="AP424" s="111"/>
      <c r="AQ424" s="111"/>
      <c r="AR424" s="112"/>
    </row>
    <row r="425" spans="1:44" s="113" customFormat="1" ht="23.1" customHeight="1">
      <c r="A425" s="109">
        <v>409</v>
      </c>
      <c r="B425" s="58" t="s">
        <v>159</v>
      </c>
      <c r="C425" s="81" t="s">
        <v>22</v>
      </c>
      <c r="D425" s="82">
        <v>1.716</v>
      </c>
      <c r="E425" s="45"/>
      <c r="F425" s="118">
        <f t="shared" si="86"/>
        <v>0</v>
      </c>
      <c r="G425" s="57" t="str">
        <f t="shared" si="87"/>
        <v>zadajte jednotkovú cenu</v>
      </c>
      <c r="H425" s="68">
        <f t="shared" si="88"/>
        <v>1</v>
      </c>
      <c r="I425" s="70"/>
      <c r="J425" s="70"/>
      <c r="K425" s="70"/>
      <c r="L425" s="71"/>
      <c r="M425" s="111"/>
      <c r="N425" s="111"/>
      <c r="O425" s="111"/>
      <c r="P425" s="111"/>
      <c r="Q425" s="111"/>
      <c r="R425" s="111"/>
      <c r="S425" s="111"/>
      <c r="T425" s="111"/>
      <c r="U425" s="111"/>
      <c r="V425" s="111"/>
      <c r="W425" s="111"/>
      <c r="X425" s="111"/>
      <c r="Y425" s="111"/>
      <c r="Z425" s="111"/>
      <c r="AA425" s="111"/>
      <c r="AB425" s="111"/>
      <c r="AC425" s="111"/>
      <c r="AD425" s="111"/>
      <c r="AE425" s="111"/>
      <c r="AF425" s="111"/>
      <c r="AG425" s="111"/>
      <c r="AH425" s="111"/>
      <c r="AI425" s="111"/>
      <c r="AJ425" s="111"/>
      <c r="AK425" s="111"/>
      <c r="AL425" s="111"/>
      <c r="AM425" s="111"/>
      <c r="AN425" s="111"/>
      <c r="AO425" s="111"/>
      <c r="AP425" s="111"/>
      <c r="AQ425" s="111"/>
      <c r="AR425" s="112"/>
    </row>
    <row r="426" spans="1:44" s="113" customFormat="1">
      <c r="A426" s="83">
        <v>410</v>
      </c>
      <c r="B426" s="58" t="s">
        <v>160</v>
      </c>
      <c r="C426" s="81" t="s">
        <v>22</v>
      </c>
      <c r="D426" s="82">
        <v>0.56100000000000005</v>
      </c>
      <c r="E426" s="45"/>
      <c r="F426" s="118">
        <f t="shared" si="86"/>
        <v>0</v>
      </c>
      <c r="G426" s="57" t="str">
        <f t="shared" si="87"/>
        <v>zadajte jednotkovú cenu</v>
      </c>
      <c r="H426" s="68">
        <f t="shared" si="88"/>
        <v>1</v>
      </c>
      <c r="I426" s="70"/>
      <c r="J426" s="70"/>
      <c r="K426" s="70"/>
      <c r="L426" s="71"/>
      <c r="M426" s="111"/>
      <c r="N426" s="111"/>
      <c r="O426" s="111"/>
      <c r="P426" s="111"/>
      <c r="Q426" s="111"/>
      <c r="R426" s="111"/>
      <c r="S426" s="111"/>
      <c r="T426" s="111"/>
      <c r="U426" s="111"/>
      <c r="V426" s="111"/>
      <c r="W426" s="111"/>
      <c r="X426" s="111"/>
      <c r="Y426" s="111"/>
      <c r="Z426" s="111"/>
      <c r="AA426" s="111"/>
      <c r="AB426" s="111"/>
      <c r="AC426" s="111"/>
      <c r="AD426" s="111"/>
      <c r="AE426" s="111"/>
      <c r="AF426" s="111"/>
      <c r="AG426" s="111"/>
      <c r="AH426" s="111"/>
      <c r="AI426" s="111"/>
      <c r="AJ426" s="111"/>
      <c r="AK426" s="111"/>
      <c r="AL426" s="111"/>
      <c r="AM426" s="111"/>
      <c r="AN426" s="111"/>
      <c r="AO426" s="111"/>
      <c r="AP426" s="111"/>
      <c r="AQ426" s="111"/>
      <c r="AR426" s="112"/>
    </row>
    <row r="427" spans="1:44" s="113" customFormat="1">
      <c r="A427" s="109">
        <v>411</v>
      </c>
      <c r="B427" s="58" t="s">
        <v>125</v>
      </c>
      <c r="C427" s="81" t="s">
        <v>39</v>
      </c>
      <c r="D427" s="82">
        <v>721</v>
      </c>
      <c r="E427" s="45"/>
      <c r="F427" s="118">
        <f t="shared" si="86"/>
        <v>0</v>
      </c>
      <c r="G427" s="57" t="str">
        <f t="shared" si="87"/>
        <v>zadajte jednotkovú cenu</v>
      </c>
      <c r="H427" s="68">
        <f t="shared" si="88"/>
        <v>1</v>
      </c>
      <c r="I427" s="70"/>
      <c r="J427" s="70"/>
      <c r="K427" s="70"/>
      <c r="L427" s="71"/>
      <c r="M427" s="111"/>
      <c r="N427" s="111"/>
      <c r="O427" s="111"/>
      <c r="P427" s="111"/>
      <c r="Q427" s="111"/>
      <c r="R427" s="111"/>
      <c r="S427" s="111"/>
      <c r="T427" s="111"/>
      <c r="U427" s="111"/>
      <c r="V427" s="111"/>
      <c r="W427" s="111"/>
      <c r="X427" s="111"/>
      <c r="Y427" s="111"/>
      <c r="Z427" s="111"/>
      <c r="AA427" s="111"/>
      <c r="AB427" s="111"/>
      <c r="AC427" s="111"/>
      <c r="AD427" s="111"/>
      <c r="AE427" s="111"/>
      <c r="AF427" s="111"/>
      <c r="AG427" s="111"/>
      <c r="AH427" s="111"/>
      <c r="AI427" s="111"/>
      <c r="AJ427" s="111"/>
      <c r="AK427" s="111"/>
      <c r="AL427" s="111"/>
      <c r="AM427" s="111"/>
      <c r="AN427" s="111"/>
      <c r="AO427" s="111"/>
      <c r="AP427" s="111"/>
      <c r="AQ427" s="111"/>
      <c r="AR427" s="112"/>
    </row>
    <row r="428" spans="1:44" s="113" customFormat="1">
      <c r="A428" s="83">
        <v>412</v>
      </c>
      <c r="B428" s="58" t="s">
        <v>161</v>
      </c>
      <c r="C428" s="81" t="s">
        <v>39</v>
      </c>
      <c r="D428" s="82">
        <v>10</v>
      </c>
      <c r="E428" s="45"/>
      <c r="F428" s="118">
        <f t="shared" si="86"/>
        <v>0</v>
      </c>
      <c r="G428" s="57" t="str">
        <f t="shared" si="87"/>
        <v>zadajte jednotkovú cenu</v>
      </c>
      <c r="H428" s="68">
        <f t="shared" si="88"/>
        <v>1</v>
      </c>
      <c r="I428" s="70"/>
      <c r="J428" s="70"/>
      <c r="K428" s="70"/>
      <c r="L428" s="71"/>
      <c r="M428" s="111"/>
      <c r="N428" s="111"/>
      <c r="O428" s="111"/>
      <c r="P428" s="111"/>
      <c r="Q428" s="111"/>
      <c r="R428" s="111"/>
      <c r="S428" s="111"/>
      <c r="T428" s="111"/>
      <c r="U428" s="111"/>
      <c r="V428" s="111"/>
      <c r="W428" s="111"/>
      <c r="X428" s="111"/>
      <c r="Y428" s="111"/>
      <c r="Z428" s="111"/>
      <c r="AA428" s="111"/>
      <c r="AB428" s="111"/>
      <c r="AC428" s="111"/>
      <c r="AD428" s="111"/>
      <c r="AE428" s="111"/>
      <c r="AF428" s="111"/>
      <c r="AG428" s="111"/>
      <c r="AH428" s="111"/>
      <c r="AI428" s="111"/>
      <c r="AJ428" s="111"/>
      <c r="AK428" s="111"/>
      <c r="AL428" s="111"/>
      <c r="AM428" s="111"/>
      <c r="AN428" s="111"/>
      <c r="AO428" s="111"/>
      <c r="AP428" s="111"/>
      <c r="AQ428" s="111"/>
      <c r="AR428" s="112"/>
    </row>
    <row r="429" spans="1:44" s="113" customFormat="1">
      <c r="A429" s="109">
        <v>413</v>
      </c>
      <c r="B429" s="58" t="s">
        <v>162</v>
      </c>
      <c r="C429" s="81" t="s">
        <v>39</v>
      </c>
      <c r="D429" s="82">
        <v>730</v>
      </c>
      <c r="E429" s="45"/>
      <c r="F429" s="118">
        <f t="shared" si="86"/>
        <v>0</v>
      </c>
      <c r="G429" s="57" t="str">
        <f t="shared" si="87"/>
        <v>zadajte jednotkovú cenu</v>
      </c>
      <c r="H429" s="68">
        <f t="shared" si="88"/>
        <v>1</v>
      </c>
      <c r="I429" s="70"/>
      <c r="J429" s="70"/>
      <c r="K429" s="70"/>
      <c r="L429" s="71"/>
      <c r="M429" s="111"/>
      <c r="N429" s="111"/>
      <c r="O429" s="111"/>
      <c r="P429" s="111"/>
      <c r="Q429" s="111"/>
      <c r="R429" s="111"/>
      <c r="S429" s="111"/>
      <c r="T429" s="111"/>
      <c r="U429" s="111"/>
      <c r="V429" s="111"/>
      <c r="W429" s="111"/>
      <c r="X429" s="111"/>
      <c r="Y429" s="111"/>
      <c r="Z429" s="111"/>
      <c r="AA429" s="111"/>
      <c r="AB429" s="111"/>
      <c r="AC429" s="111"/>
      <c r="AD429" s="111"/>
      <c r="AE429" s="111"/>
      <c r="AF429" s="111"/>
      <c r="AG429" s="111"/>
      <c r="AH429" s="111"/>
      <c r="AI429" s="111"/>
      <c r="AJ429" s="111"/>
      <c r="AK429" s="111"/>
      <c r="AL429" s="111"/>
      <c r="AM429" s="111"/>
      <c r="AN429" s="111"/>
      <c r="AO429" s="111"/>
      <c r="AP429" s="111"/>
      <c r="AQ429" s="111"/>
      <c r="AR429" s="112"/>
    </row>
    <row r="430" spans="1:44" s="113" customFormat="1">
      <c r="A430" s="83">
        <v>414</v>
      </c>
      <c r="B430" s="58" t="s">
        <v>131</v>
      </c>
      <c r="C430" s="81" t="s">
        <v>39</v>
      </c>
      <c r="D430" s="82">
        <v>3</v>
      </c>
      <c r="E430" s="45"/>
      <c r="F430" s="118">
        <f t="shared" si="86"/>
        <v>0</v>
      </c>
      <c r="G430" s="57" t="str">
        <f t="shared" si="87"/>
        <v>zadajte jednotkovú cenu</v>
      </c>
      <c r="H430" s="68">
        <f t="shared" si="88"/>
        <v>1</v>
      </c>
      <c r="I430" s="70"/>
      <c r="J430" s="70"/>
      <c r="K430" s="70"/>
      <c r="L430" s="71"/>
      <c r="M430" s="111"/>
      <c r="N430" s="111"/>
      <c r="O430" s="111"/>
      <c r="P430" s="111"/>
      <c r="Q430" s="111"/>
      <c r="R430" s="111"/>
      <c r="S430" s="111"/>
      <c r="T430" s="111"/>
      <c r="U430" s="111"/>
      <c r="V430" s="111"/>
      <c r="W430" s="111"/>
      <c r="X430" s="111"/>
      <c r="Y430" s="111"/>
      <c r="Z430" s="111"/>
      <c r="AA430" s="111"/>
      <c r="AB430" s="111"/>
      <c r="AC430" s="111"/>
      <c r="AD430" s="111"/>
      <c r="AE430" s="111"/>
      <c r="AF430" s="111"/>
      <c r="AG430" s="111"/>
      <c r="AH430" s="111"/>
      <c r="AI430" s="111"/>
      <c r="AJ430" s="111"/>
      <c r="AK430" s="111"/>
      <c r="AL430" s="111"/>
      <c r="AM430" s="111"/>
      <c r="AN430" s="111"/>
      <c r="AO430" s="111"/>
      <c r="AP430" s="111"/>
      <c r="AQ430" s="111"/>
      <c r="AR430" s="112"/>
    </row>
    <row r="431" spans="1:44" s="113" customFormat="1">
      <c r="A431" s="109">
        <v>415</v>
      </c>
      <c r="B431" s="58" t="s">
        <v>132</v>
      </c>
      <c r="C431" s="81" t="s">
        <v>78</v>
      </c>
      <c r="D431" s="82">
        <v>2</v>
      </c>
      <c r="E431" s="45"/>
      <c r="F431" s="118">
        <f t="shared" si="86"/>
        <v>0</v>
      </c>
      <c r="G431" s="57" t="str">
        <f t="shared" si="87"/>
        <v>zadajte jednotkovú cenu</v>
      </c>
      <c r="H431" s="68">
        <f t="shared" si="88"/>
        <v>1</v>
      </c>
      <c r="I431" s="70"/>
      <c r="J431" s="70"/>
      <c r="K431" s="70"/>
      <c r="L431" s="71"/>
      <c r="M431" s="111"/>
      <c r="N431" s="111"/>
      <c r="O431" s="111"/>
      <c r="P431" s="111"/>
      <c r="Q431" s="111"/>
      <c r="R431" s="111"/>
      <c r="S431" s="111"/>
      <c r="T431" s="111"/>
      <c r="U431" s="111"/>
      <c r="V431" s="111"/>
      <c r="W431" s="111"/>
      <c r="X431" s="111"/>
      <c r="Y431" s="111"/>
      <c r="Z431" s="111"/>
      <c r="AA431" s="111"/>
      <c r="AB431" s="111"/>
      <c r="AC431" s="111"/>
      <c r="AD431" s="111"/>
      <c r="AE431" s="111"/>
      <c r="AF431" s="111"/>
      <c r="AG431" s="111"/>
      <c r="AH431" s="111"/>
      <c r="AI431" s="111"/>
      <c r="AJ431" s="111"/>
      <c r="AK431" s="111"/>
      <c r="AL431" s="111"/>
      <c r="AM431" s="111"/>
      <c r="AN431" s="111"/>
      <c r="AO431" s="111"/>
      <c r="AP431" s="111"/>
      <c r="AQ431" s="111"/>
      <c r="AR431" s="112"/>
    </row>
    <row r="432" spans="1:44" s="113" customFormat="1">
      <c r="A432" s="83">
        <v>416</v>
      </c>
      <c r="B432" s="58" t="s">
        <v>163</v>
      </c>
      <c r="C432" s="81" t="s">
        <v>78</v>
      </c>
      <c r="D432" s="82">
        <v>2</v>
      </c>
      <c r="E432" s="45"/>
      <c r="F432" s="118">
        <f t="shared" si="86"/>
        <v>0</v>
      </c>
      <c r="G432" s="57" t="str">
        <f t="shared" si="87"/>
        <v>zadajte jednotkovú cenu</v>
      </c>
      <c r="H432" s="68">
        <f t="shared" si="88"/>
        <v>1</v>
      </c>
      <c r="I432" s="70"/>
      <c r="J432" s="70"/>
      <c r="K432" s="70"/>
      <c r="L432" s="71"/>
      <c r="M432" s="111"/>
      <c r="N432" s="111"/>
      <c r="O432" s="111"/>
      <c r="P432" s="111"/>
      <c r="Q432" s="111"/>
      <c r="R432" s="111"/>
      <c r="S432" s="111"/>
      <c r="T432" s="111"/>
      <c r="U432" s="111"/>
      <c r="V432" s="111"/>
      <c r="W432" s="111"/>
      <c r="X432" s="111"/>
      <c r="Y432" s="111"/>
      <c r="Z432" s="111"/>
      <c r="AA432" s="111"/>
      <c r="AB432" s="111"/>
      <c r="AC432" s="111"/>
      <c r="AD432" s="111"/>
      <c r="AE432" s="111"/>
      <c r="AF432" s="111"/>
      <c r="AG432" s="111"/>
      <c r="AH432" s="111"/>
      <c r="AI432" s="111"/>
      <c r="AJ432" s="111"/>
      <c r="AK432" s="111"/>
      <c r="AL432" s="111"/>
      <c r="AM432" s="111"/>
      <c r="AN432" s="111"/>
      <c r="AO432" s="111"/>
      <c r="AP432" s="111"/>
      <c r="AQ432" s="111"/>
      <c r="AR432" s="112"/>
    </row>
    <row r="433" spans="1:44" s="113" customFormat="1">
      <c r="A433" s="109">
        <v>417</v>
      </c>
      <c r="B433" s="58" t="s">
        <v>133</v>
      </c>
      <c r="C433" s="81" t="s">
        <v>78</v>
      </c>
      <c r="D433" s="82">
        <v>11</v>
      </c>
      <c r="E433" s="45"/>
      <c r="F433" s="118">
        <f t="shared" si="86"/>
        <v>0</v>
      </c>
      <c r="G433" s="57" t="str">
        <f t="shared" si="87"/>
        <v>zadajte jednotkovú cenu</v>
      </c>
      <c r="H433" s="68">
        <f t="shared" si="88"/>
        <v>1</v>
      </c>
      <c r="I433" s="70"/>
      <c r="J433" s="70"/>
      <c r="K433" s="70"/>
      <c r="L433" s="71"/>
      <c r="M433" s="111"/>
      <c r="N433" s="111"/>
      <c r="O433" s="111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  <c r="AA433" s="111"/>
      <c r="AB433" s="111"/>
      <c r="AC433" s="111"/>
      <c r="AD433" s="111"/>
      <c r="AE433" s="111"/>
      <c r="AF433" s="111"/>
      <c r="AG433" s="111"/>
      <c r="AH433" s="111"/>
      <c r="AI433" s="111"/>
      <c r="AJ433" s="111"/>
      <c r="AK433" s="111"/>
      <c r="AL433" s="111"/>
      <c r="AM433" s="111"/>
      <c r="AN433" s="111"/>
      <c r="AO433" s="111"/>
      <c r="AP433" s="111"/>
      <c r="AQ433" s="111"/>
      <c r="AR433" s="112"/>
    </row>
    <row r="434" spans="1:44" s="113" customFormat="1">
      <c r="A434" s="83">
        <v>418</v>
      </c>
      <c r="B434" s="58" t="s">
        <v>134</v>
      </c>
      <c r="C434" s="81" t="s">
        <v>78</v>
      </c>
      <c r="D434" s="82">
        <v>1</v>
      </c>
      <c r="E434" s="45"/>
      <c r="F434" s="118">
        <f t="shared" si="86"/>
        <v>0</v>
      </c>
      <c r="G434" s="57" t="str">
        <f t="shared" si="87"/>
        <v>zadajte jednotkovú cenu</v>
      </c>
      <c r="H434" s="68">
        <f t="shared" si="88"/>
        <v>1</v>
      </c>
      <c r="I434" s="70"/>
      <c r="J434" s="70"/>
      <c r="K434" s="70"/>
      <c r="L434" s="71"/>
      <c r="M434" s="111"/>
      <c r="N434" s="111"/>
      <c r="O434" s="111"/>
      <c r="P434" s="111"/>
      <c r="Q434" s="111"/>
      <c r="R434" s="111"/>
      <c r="S434" s="111"/>
      <c r="T434" s="111"/>
      <c r="U434" s="111"/>
      <c r="V434" s="111"/>
      <c r="W434" s="111"/>
      <c r="X434" s="111"/>
      <c r="Y434" s="111"/>
      <c r="Z434" s="111"/>
      <c r="AA434" s="111"/>
      <c r="AB434" s="111"/>
      <c r="AC434" s="111"/>
      <c r="AD434" s="111"/>
      <c r="AE434" s="111"/>
      <c r="AF434" s="111"/>
      <c r="AG434" s="111"/>
      <c r="AH434" s="111"/>
      <c r="AI434" s="111"/>
      <c r="AJ434" s="111"/>
      <c r="AK434" s="111"/>
      <c r="AL434" s="111"/>
      <c r="AM434" s="111"/>
      <c r="AN434" s="111"/>
      <c r="AO434" s="111"/>
      <c r="AP434" s="111"/>
      <c r="AQ434" s="111"/>
      <c r="AR434" s="112"/>
    </row>
    <row r="435" spans="1:44" s="113" customFormat="1">
      <c r="A435" s="109">
        <v>419</v>
      </c>
      <c r="B435" s="58" t="s">
        <v>90</v>
      </c>
      <c r="C435" s="81" t="s">
        <v>78</v>
      </c>
      <c r="D435" s="82">
        <v>3</v>
      </c>
      <c r="E435" s="45"/>
      <c r="F435" s="118">
        <f t="shared" si="86"/>
        <v>0</v>
      </c>
      <c r="G435" s="57" t="str">
        <f t="shared" si="87"/>
        <v>zadajte jednotkovú cenu</v>
      </c>
      <c r="H435" s="68">
        <f t="shared" si="88"/>
        <v>1</v>
      </c>
      <c r="I435" s="70"/>
      <c r="J435" s="70"/>
      <c r="K435" s="70"/>
      <c r="L435" s="71"/>
      <c r="M435" s="111"/>
      <c r="N435" s="111"/>
      <c r="O435" s="111"/>
      <c r="P435" s="111"/>
      <c r="Q435" s="111"/>
      <c r="R435" s="111"/>
      <c r="S435" s="111"/>
      <c r="T435" s="111"/>
      <c r="U435" s="111"/>
      <c r="V435" s="111"/>
      <c r="W435" s="111"/>
      <c r="X435" s="111"/>
      <c r="Y435" s="111"/>
      <c r="Z435" s="111"/>
      <c r="AA435" s="111"/>
      <c r="AB435" s="111"/>
      <c r="AC435" s="111"/>
      <c r="AD435" s="111"/>
      <c r="AE435" s="111"/>
      <c r="AF435" s="111"/>
      <c r="AG435" s="111"/>
      <c r="AH435" s="111"/>
      <c r="AI435" s="111"/>
      <c r="AJ435" s="111"/>
      <c r="AK435" s="111"/>
      <c r="AL435" s="111"/>
      <c r="AM435" s="111"/>
      <c r="AN435" s="111"/>
      <c r="AO435" s="111"/>
      <c r="AP435" s="111"/>
      <c r="AQ435" s="111"/>
      <c r="AR435" s="112"/>
    </row>
    <row r="436" spans="1:44" s="113" customFormat="1">
      <c r="A436" s="83">
        <v>420</v>
      </c>
      <c r="B436" s="58" t="s">
        <v>135</v>
      </c>
      <c r="C436" s="81" t="s">
        <v>22</v>
      </c>
      <c r="D436" s="82">
        <v>51.81</v>
      </c>
      <c r="E436" s="45"/>
      <c r="F436" s="118">
        <f t="shared" si="86"/>
        <v>0</v>
      </c>
      <c r="G436" s="57" t="str">
        <f t="shared" si="87"/>
        <v>zadajte jednotkovú cenu</v>
      </c>
      <c r="H436" s="68">
        <f t="shared" si="88"/>
        <v>1</v>
      </c>
      <c r="I436" s="70"/>
      <c r="J436" s="70"/>
      <c r="K436" s="70"/>
      <c r="L436" s="71"/>
      <c r="M436" s="111"/>
      <c r="N436" s="111"/>
      <c r="O436" s="111"/>
      <c r="P436" s="111"/>
      <c r="Q436" s="111"/>
      <c r="R436" s="111"/>
      <c r="S436" s="111"/>
      <c r="T436" s="111"/>
      <c r="U436" s="111"/>
      <c r="V436" s="111"/>
      <c r="W436" s="111"/>
      <c r="X436" s="111"/>
      <c r="Y436" s="111"/>
      <c r="Z436" s="111"/>
      <c r="AA436" s="111"/>
      <c r="AB436" s="111"/>
      <c r="AC436" s="111"/>
      <c r="AD436" s="111"/>
      <c r="AE436" s="111"/>
      <c r="AF436" s="111"/>
      <c r="AG436" s="111"/>
      <c r="AH436" s="111"/>
      <c r="AI436" s="111"/>
      <c r="AJ436" s="111"/>
      <c r="AK436" s="111"/>
      <c r="AL436" s="111"/>
      <c r="AM436" s="111"/>
      <c r="AN436" s="111"/>
      <c r="AO436" s="111"/>
      <c r="AP436" s="111"/>
      <c r="AQ436" s="111"/>
      <c r="AR436" s="112"/>
    </row>
    <row r="437" spans="1:44" s="113" customFormat="1">
      <c r="A437" s="109">
        <v>421</v>
      </c>
      <c r="B437" s="58" t="s">
        <v>164</v>
      </c>
      <c r="C437" s="81" t="s">
        <v>78</v>
      </c>
      <c r="D437" s="82">
        <v>1</v>
      </c>
      <c r="E437" s="45"/>
      <c r="F437" s="118">
        <f t="shared" si="86"/>
        <v>0</v>
      </c>
      <c r="G437" s="57" t="str">
        <f t="shared" si="87"/>
        <v>zadajte jednotkovú cenu</v>
      </c>
      <c r="H437" s="68">
        <f t="shared" si="88"/>
        <v>1</v>
      </c>
      <c r="I437" s="70"/>
      <c r="J437" s="70"/>
      <c r="K437" s="70"/>
      <c r="L437" s="71"/>
      <c r="M437" s="111"/>
      <c r="N437" s="111"/>
      <c r="O437" s="111"/>
      <c r="P437" s="111"/>
      <c r="Q437" s="111"/>
      <c r="R437" s="111"/>
      <c r="S437" s="111"/>
      <c r="T437" s="111"/>
      <c r="U437" s="111"/>
      <c r="V437" s="111"/>
      <c r="W437" s="111"/>
      <c r="X437" s="111"/>
      <c r="Y437" s="111"/>
      <c r="Z437" s="111"/>
      <c r="AA437" s="111"/>
      <c r="AB437" s="111"/>
      <c r="AC437" s="111"/>
      <c r="AD437" s="111"/>
      <c r="AE437" s="111"/>
      <c r="AF437" s="111"/>
      <c r="AG437" s="111"/>
      <c r="AH437" s="111"/>
      <c r="AI437" s="111"/>
      <c r="AJ437" s="111"/>
      <c r="AK437" s="111"/>
      <c r="AL437" s="111"/>
      <c r="AM437" s="111"/>
      <c r="AN437" s="111"/>
      <c r="AO437" s="111"/>
      <c r="AP437" s="111"/>
      <c r="AQ437" s="111"/>
      <c r="AR437" s="112"/>
    </row>
    <row r="438" spans="1:44" s="113" customFormat="1">
      <c r="A438" s="83">
        <v>422</v>
      </c>
      <c r="B438" s="58" t="s">
        <v>137</v>
      </c>
      <c r="C438" s="81" t="s">
        <v>78</v>
      </c>
      <c r="D438" s="82">
        <v>4</v>
      </c>
      <c r="E438" s="45"/>
      <c r="F438" s="118">
        <f t="shared" si="86"/>
        <v>0</v>
      </c>
      <c r="G438" s="57" t="str">
        <f t="shared" si="87"/>
        <v>zadajte jednotkovú cenu</v>
      </c>
      <c r="H438" s="68">
        <f t="shared" si="88"/>
        <v>1</v>
      </c>
      <c r="I438" s="70"/>
      <c r="J438" s="70"/>
      <c r="K438" s="70"/>
      <c r="L438" s="71"/>
      <c r="M438" s="111"/>
      <c r="N438" s="111"/>
      <c r="O438" s="111"/>
      <c r="P438" s="111"/>
      <c r="Q438" s="111"/>
      <c r="R438" s="111"/>
      <c r="S438" s="111"/>
      <c r="T438" s="111"/>
      <c r="U438" s="111"/>
      <c r="V438" s="111"/>
      <c r="W438" s="111"/>
      <c r="X438" s="111"/>
      <c r="Y438" s="111"/>
      <c r="Z438" s="111"/>
      <c r="AA438" s="111"/>
      <c r="AB438" s="111"/>
      <c r="AC438" s="111"/>
      <c r="AD438" s="111"/>
      <c r="AE438" s="111"/>
      <c r="AF438" s="111"/>
      <c r="AG438" s="111"/>
      <c r="AH438" s="111"/>
      <c r="AI438" s="111"/>
      <c r="AJ438" s="111"/>
      <c r="AK438" s="111"/>
      <c r="AL438" s="111"/>
      <c r="AM438" s="111"/>
      <c r="AN438" s="111"/>
      <c r="AO438" s="111"/>
      <c r="AP438" s="111"/>
      <c r="AQ438" s="111"/>
      <c r="AR438" s="112"/>
    </row>
    <row r="439" spans="1:44" s="113" customFormat="1">
      <c r="A439" s="109">
        <v>423</v>
      </c>
      <c r="B439" s="58" t="s">
        <v>138</v>
      </c>
      <c r="C439" s="81" t="s">
        <v>119</v>
      </c>
      <c r="D439" s="82">
        <v>71.552000000000007</v>
      </c>
      <c r="E439" s="45"/>
      <c r="F439" s="118">
        <f t="shared" si="86"/>
        <v>0</v>
      </c>
      <c r="G439" s="57" t="str">
        <f t="shared" si="87"/>
        <v>zadajte jednotkovú cenu</v>
      </c>
      <c r="H439" s="68">
        <f t="shared" si="88"/>
        <v>1</v>
      </c>
      <c r="I439" s="70"/>
      <c r="J439" s="70"/>
      <c r="K439" s="70"/>
      <c r="L439" s="71"/>
      <c r="M439" s="111"/>
      <c r="N439" s="111"/>
      <c r="O439" s="111"/>
      <c r="P439" s="111"/>
      <c r="Q439" s="111"/>
      <c r="R439" s="111"/>
      <c r="S439" s="111"/>
      <c r="T439" s="111"/>
      <c r="U439" s="111"/>
      <c r="V439" s="111"/>
      <c r="W439" s="111"/>
      <c r="X439" s="111"/>
      <c r="Y439" s="111"/>
      <c r="Z439" s="111"/>
      <c r="AA439" s="111"/>
      <c r="AB439" s="111"/>
      <c r="AC439" s="111"/>
      <c r="AD439" s="111"/>
      <c r="AE439" s="111"/>
      <c r="AF439" s="111"/>
      <c r="AG439" s="111"/>
      <c r="AH439" s="111"/>
      <c r="AI439" s="111"/>
      <c r="AJ439" s="111"/>
      <c r="AK439" s="111"/>
      <c r="AL439" s="111"/>
      <c r="AM439" s="111"/>
      <c r="AN439" s="111"/>
      <c r="AO439" s="111"/>
      <c r="AP439" s="111"/>
      <c r="AQ439" s="111"/>
      <c r="AR439" s="112"/>
    </row>
    <row r="440" spans="1:44" s="113" customFormat="1" ht="25.5">
      <c r="A440" s="83">
        <v>424</v>
      </c>
      <c r="B440" s="58" t="s">
        <v>139</v>
      </c>
      <c r="C440" s="81" t="s">
        <v>39</v>
      </c>
      <c r="D440" s="82">
        <v>3</v>
      </c>
      <c r="E440" s="45"/>
      <c r="F440" s="118">
        <f t="shared" si="86"/>
        <v>0</v>
      </c>
      <c r="G440" s="57" t="str">
        <f t="shared" si="87"/>
        <v>zadajte jednotkovú cenu</v>
      </c>
      <c r="H440" s="68">
        <f t="shared" si="88"/>
        <v>1</v>
      </c>
      <c r="I440" s="70"/>
      <c r="J440" s="70"/>
      <c r="K440" s="70"/>
      <c r="L440" s="71"/>
      <c r="M440" s="111"/>
      <c r="N440" s="111"/>
      <c r="O440" s="111"/>
      <c r="P440" s="111"/>
      <c r="Q440" s="111"/>
      <c r="R440" s="111"/>
      <c r="S440" s="111"/>
      <c r="T440" s="111"/>
      <c r="U440" s="111"/>
      <c r="V440" s="111"/>
      <c r="W440" s="111"/>
      <c r="X440" s="111"/>
      <c r="Y440" s="111"/>
      <c r="Z440" s="111"/>
      <c r="AA440" s="111"/>
      <c r="AB440" s="111"/>
      <c r="AC440" s="111"/>
      <c r="AD440" s="111"/>
      <c r="AE440" s="111"/>
      <c r="AF440" s="111"/>
      <c r="AG440" s="111"/>
      <c r="AH440" s="111"/>
      <c r="AI440" s="111"/>
      <c r="AJ440" s="111"/>
      <c r="AK440" s="111"/>
      <c r="AL440" s="111"/>
      <c r="AM440" s="111"/>
      <c r="AN440" s="111"/>
      <c r="AO440" s="111"/>
      <c r="AP440" s="111"/>
      <c r="AQ440" s="111"/>
      <c r="AR440" s="112"/>
    </row>
    <row r="441" spans="1:44" s="113" customFormat="1" ht="25.5">
      <c r="A441" s="109">
        <v>425</v>
      </c>
      <c r="B441" s="58" t="s">
        <v>165</v>
      </c>
      <c r="C441" s="81" t="s">
        <v>39</v>
      </c>
      <c r="D441" s="82">
        <v>33</v>
      </c>
      <c r="E441" s="45"/>
      <c r="F441" s="118">
        <f t="shared" si="86"/>
        <v>0</v>
      </c>
      <c r="G441" s="57" t="str">
        <f t="shared" si="87"/>
        <v>zadajte jednotkovú cenu</v>
      </c>
      <c r="H441" s="68">
        <f t="shared" si="88"/>
        <v>1</v>
      </c>
      <c r="I441" s="70"/>
      <c r="J441" s="70"/>
      <c r="K441" s="70"/>
      <c r="L441" s="71"/>
      <c r="M441" s="111"/>
      <c r="N441" s="111"/>
      <c r="O441" s="111"/>
      <c r="P441" s="111"/>
      <c r="Q441" s="111"/>
      <c r="R441" s="111"/>
      <c r="S441" s="111"/>
      <c r="T441" s="111"/>
      <c r="U441" s="111"/>
      <c r="V441" s="111"/>
      <c r="W441" s="111"/>
      <c r="X441" s="111"/>
      <c r="Y441" s="111"/>
      <c r="Z441" s="111"/>
      <c r="AA441" s="111"/>
      <c r="AB441" s="111"/>
      <c r="AC441" s="111"/>
      <c r="AD441" s="111"/>
      <c r="AE441" s="111"/>
      <c r="AF441" s="111"/>
      <c r="AG441" s="111"/>
      <c r="AH441" s="111"/>
      <c r="AI441" s="111"/>
      <c r="AJ441" s="111"/>
      <c r="AK441" s="111"/>
      <c r="AL441" s="111"/>
      <c r="AM441" s="111"/>
      <c r="AN441" s="111"/>
      <c r="AO441" s="111"/>
      <c r="AP441" s="111"/>
      <c r="AQ441" s="111"/>
      <c r="AR441" s="112"/>
    </row>
    <row r="442" spans="1:44" s="113" customFormat="1" ht="38.25">
      <c r="A442" s="83">
        <v>426</v>
      </c>
      <c r="B442" s="58" t="s">
        <v>141</v>
      </c>
      <c r="C442" s="81" t="s">
        <v>78</v>
      </c>
      <c r="D442" s="82">
        <v>4</v>
      </c>
      <c r="E442" s="45"/>
      <c r="F442" s="118">
        <f t="shared" si="86"/>
        <v>0</v>
      </c>
      <c r="G442" s="57" t="str">
        <f t="shared" si="87"/>
        <v>zadajte jednotkovú cenu</v>
      </c>
      <c r="H442" s="68">
        <f t="shared" si="88"/>
        <v>1</v>
      </c>
      <c r="I442" s="70"/>
      <c r="J442" s="70"/>
      <c r="K442" s="70"/>
      <c r="L442" s="71"/>
      <c r="M442" s="111"/>
      <c r="N442" s="111"/>
      <c r="O442" s="111"/>
      <c r="P442" s="111"/>
      <c r="Q442" s="111"/>
      <c r="R442" s="111"/>
      <c r="S442" s="111"/>
      <c r="T442" s="111"/>
      <c r="U442" s="111"/>
      <c r="V442" s="111"/>
      <c r="W442" s="111"/>
      <c r="X442" s="111"/>
      <c r="Y442" s="111"/>
      <c r="Z442" s="111"/>
      <c r="AA442" s="111"/>
      <c r="AB442" s="111"/>
      <c r="AC442" s="111"/>
      <c r="AD442" s="111"/>
      <c r="AE442" s="111"/>
      <c r="AF442" s="111"/>
      <c r="AG442" s="111"/>
      <c r="AH442" s="111"/>
      <c r="AI442" s="111"/>
      <c r="AJ442" s="111"/>
      <c r="AK442" s="111"/>
      <c r="AL442" s="111"/>
      <c r="AM442" s="111"/>
      <c r="AN442" s="111"/>
      <c r="AO442" s="111"/>
      <c r="AP442" s="111"/>
      <c r="AQ442" s="111"/>
      <c r="AR442" s="112"/>
    </row>
    <row r="443" spans="1:44" s="113" customFormat="1" ht="25.5">
      <c r="A443" s="109">
        <v>427</v>
      </c>
      <c r="B443" s="58" t="s">
        <v>142</v>
      </c>
      <c r="C443" s="81" t="s">
        <v>78</v>
      </c>
      <c r="D443" s="82">
        <v>1</v>
      </c>
      <c r="E443" s="45"/>
      <c r="F443" s="118">
        <f t="shared" si="86"/>
        <v>0</v>
      </c>
      <c r="G443" s="57" t="str">
        <f t="shared" si="87"/>
        <v>zadajte jednotkovú cenu</v>
      </c>
      <c r="H443" s="68">
        <f t="shared" si="88"/>
        <v>1</v>
      </c>
      <c r="I443" s="70"/>
      <c r="J443" s="70"/>
      <c r="K443" s="70"/>
      <c r="L443" s="71"/>
      <c r="M443" s="111"/>
      <c r="N443" s="111"/>
      <c r="O443" s="111"/>
      <c r="P443" s="111"/>
      <c r="Q443" s="111"/>
      <c r="R443" s="111"/>
      <c r="S443" s="111"/>
      <c r="T443" s="111"/>
      <c r="U443" s="111"/>
      <c r="V443" s="111"/>
      <c r="W443" s="111"/>
      <c r="X443" s="111"/>
      <c r="Y443" s="111"/>
      <c r="Z443" s="111"/>
      <c r="AA443" s="111"/>
      <c r="AB443" s="111"/>
      <c r="AC443" s="111"/>
      <c r="AD443" s="111"/>
      <c r="AE443" s="111"/>
      <c r="AF443" s="111"/>
      <c r="AG443" s="111"/>
      <c r="AH443" s="111"/>
      <c r="AI443" s="111"/>
      <c r="AJ443" s="111"/>
      <c r="AK443" s="111"/>
      <c r="AL443" s="111"/>
      <c r="AM443" s="111"/>
      <c r="AN443" s="111"/>
      <c r="AO443" s="111"/>
      <c r="AP443" s="111"/>
      <c r="AQ443" s="111"/>
      <c r="AR443" s="112"/>
    </row>
    <row r="444" spans="1:44" s="113" customFormat="1" ht="25.5">
      <c r="A444" s="83">
        <v>428</v>
      </c>
      <c r="B444" s="58" t="s">
        <v>143</v>
      </c>
      <c r="C444" s="81" t="s">
        <v>39</v>
      </c>
      <c r="D444" s="82">
        <v>55</v>
      </c>
      <c r="E444" s="45"/>
      <c r="F444" s="118">
        <f t="shared" si="86"/>
        <v>0</v>
      </c>
      <c r="G444" s="57" t="str">
        <f t="shared" si="87"/>
        <v>zadajte jednotkovú cenu</v>
      </c>
      <c r="H444" s="68">
        <f t="shared" si="88"/>
        <v>1</v>
      </c>
      <c r="I444" s="70"/>
      <c r="J444" s="70"/>
      <c r="K444" s="70"/>
      <c r="L444" s="71"/>
      <c r="M444" s="111"/>
      <c r="N444" s="111"/>
      <c r="O444" s="111"/>
      <c r="P444" s="111"/>
      <c r="Q444" s="111"/>
      <c r="R444" s="111"/>
      <c r="S444" s="111"/>
      <c r="T444" s="111"/>
      <c r="U444" s="111"/>
      <c r="V444" s="111"/>
      <c r="W444" s="111"/>
      <c r="X444" s="111"/>
      <c r="Y444" s="111"/>
      <c r="Z444" s="111"/>
      <c r="AA444" s="111"/>
      <c r="AB444" s="111"/>
      <c r="AC444" s="111"/>
      <c r="AD444" s="111"/>
      <c r="AE444" s="111"/>
      <c r="AF444" s="111"/>
      <c r="AG444" s="111"/>
      <c r="AH444" s="111"/>
      <c r="AI444" s="111"/>
      <c r="AJ444" s="111"/>
      <c r="AK444" s="111"/>
      <c r="AL444" s="111"/>
      <c r="AM444" s="111"/>
      <c r="AN444" s="111"/>
      <c r="AO444" s="111"/>
      <c r="AP444" s="111"/>
      <c r="AQ444" s="111"/>
      <c r="AR444" s="112"/>
    </row>
    <row r="445" spans="1:44" s="113" customFormat="1" ht="25.5">
      <c r="A445" s="109">
        <v>429</v>
      </c>
      <c r="B445" s="58" t="s">
        <v>144</v>
      </c>
      <c r="C445" s="81" t="s">
        <v>39</v>
      </c>
      <c r="D445" s="82">
        <v>2</v>
      </c>
      <c r="E445" s="45"/>
      <c r="F445" s="118">
        <f t="shared" si="86"/>
        <v>0</v>
      </c>
      <c r="G445" s="57" t="str">
        <f t="shared" si="87"/>
        <v>zadajte jednotkovú cenu</v>
      </c>
      <c r="H445" s="68">
        <f t="shared" si="88"/>
        <v>1</v>
      </c>
      <c r="I445" s="70"/>
      <c r="J445" s="70"/>
      <c r="K445" s="70"/>
      <c r="L445" s="71"/>
      <c r="M445" s="111"/>
      <c r="N445" s="111"/>
      <c r="O445" s="111"/>
      <c r="P445" s="111"/>
      <c r="Q445" s="111"/>
      <c r="R445" s="111"/>
      <c r="S445" s="111"/>
      <c r="T445" s="111"/>
      <c r="U445" s="111"/>
      <c r="V445" s="111"/>
      <c r="W445" s="111"/>
      <c r="X445" s="111"/>
      <c r="Y445" s="111"/>
      <c r="Z445" s="111"/>
      <c r="AA445" s="111"/>
      <c r="AB445" s="111"/>
      <c r="AC445" s="111"/>
      <c r="AD445" s="111"/>
      <c r="AE445" s="111"/>
      <c r="AF445" s="111"/>
      <c r="AG445" s="111"/>
      <c r="AH445" s="111"/>
      <c r="AI445" s="111"/>
      <c r="AJ445" s="111"/>
      <c r="AK445" s="111"/>
      <c r="AL445" s="111"/>
      <c r="AM445" s="111"/>
      <c r="AN445" s="111"/>
      <c r="AO445" s="111"/>
      <c r="AP445" s="111"/>
      <c r="AQ445" s="111"/>
      <c r="AR445" s="112"/>
    </row>
    <row r="446" spans="1:44" s="113" customFormat="1">
      <c r="A446" s="83">
        <v>430</v>
      </c>
      <c r="B446" s="58" t="s">
        <v>104</v>
      </c>
      <c r="C446" s="81" t="s">
        <v>78</v>
      </c>
      <c r="D446" s="82">
        <v>3</v>
      </c>
      <c r="E446" s="45"/>
      <c r="F446" s="118">
        <f t="shared" si="86"/>
        <v>0</v>
      </c>
      <c r="G446" s="57" t="str">
        <f t="shared" si="87"/>
        <v>zadajte jednotkovú cenu</v>
      </c>
      <c r="H446" s="68">
        <f t="shared" si="88"/>
        <v>1</v>
      </c>
      <c r="I446" s="70"/>
      <c r="J446" s="70"/>
      <c r="K446" s="70"/>
      <c r="L446" s="71"/>
      <c r="M446" s="111"/>
      <c r="N446" s="111"/>
      <c r="O446" s="111"/>
      <c r="P446" s="111"/>
      <c r="Q446" s="111"/>
      <c r="R446" s="111"/>
      <c r="S446" s="111"/>
      <c r="T446" s="111"/>
      <c r="U446" s="111"/>
      <c r="V446" s="111"/>
      <c r="W446" s="111"/>
      <c r="X446" s="111"/>
      <c r="Y446" s="111"/>
      <c r="Z446" s="111"/>
      <c r="AA446" s="111"/>
      <c r="AB446" s="111"/>
      <c r="AC446" s="111"/>
      <c r="AD446" s="111"/>
      <c r="AE446" s="111"/>
      <c r="AF446" s="111"/>
      <c r="AG446" s="111"/>
      <c r="AH446" s="111"/>
      <c r="AI446" s="111"/>
      <c r="AJ446" s="111"/>
      <c r="AK446" s="111"/>
      <c r="AL446" s="111"/>
      <c r="AM446" s="111"/>
      <c r="AN446" s="111"/>
      <c r="AO446" s="111"/>
      <c r="AP446" s="111"/>
      <c r="AQ446" s="111"/>
      <c r="AR446" s="112"/>
    </row>
    <row r="447" spans="1:44" s="113" customFormat="1">
      <c r="A447" s="109">
        <v>431</v>
      </c>
      <c r="B447" s="58" t="s">
        <v>148</v>
      </c>
      <c r="C447" s="81" t="s">
        <v>78</v>
      </c>
      <c r="D447" s="82">
        <v>4</v>
      </c>
      <c r="E447" s="45"/>
      <c r="F447" s="118">
        <f t="shared" si="86"/>
        <v>0</v>
      </c>
      <c r="G447" s="57" t="str">
        <f t="shared" si="87"/>
        <v>zadajte jednotkovú cenu</v>
      </c>
      <c r="H447" s="68">
        <f t="shared" si="88"/>
        <v>1</v>
      </c>
      <c r="I447" s="70"/>
      <c r="J447" s="70"/>
      <c r="K447" s="70"/>
      <c r="L447" s="71"/>
      <c r="M447" s="111"/>
      <c r="N447" s="111"/>
      <c r="O447" s="111"/>
      <c r="P447" s="111"/>
      <c r="Q447" s="111"/>
      <c r="R447" s="111"/>
      <c r="S447" s="111"/>
      <c r="T447" s="111"/>
      <c r="U447" s="111"/>
      <c r="V447" s="111"/>
      <c r="W447" s="111"/>
      <c r="X447" s="111"/>
      <c r="Y447" s="111"/>
      <c r="Z447" s="111"/>
      <c r="AA447" s="111"/>
      <c r="AB447" s="111"/>
      <c r="AC447" s="111"/>
      <c r="AD447" s="111"/>
      <c r="AE447" s="111"/>
      <c r="AF447" s="111"/>
      <c r="AG447" s="111"/>
      <c r="AH447" s="111"/>
      <c r="AI447" s="111"/>
      <c r="AJ447" s="111"/>
      <c r="AK447" s="111"/>
      <c r="AL447" s="111"/>
      <c r="AM447" s="111"/>
      <c r="AN447" s="111"/>
      <c r="AO447" s="111"/>
      <c r="AP447" s="111"/>
      <c r="AQ447" s="111"/>
      <c r="AR447" s="112"/>
    </row>
    <row r="448" spans="1:44" s="113" customFormat="1" ht="25.5">
      <c r="A448" s="83">
        <v>432</v>
      </c>
      <c r="B448" s="58" t="s">
        <v>166</v>
      </c>
      <c r="C448" s="81" t="s">
        <v>39</v>
      </c>
      <c r="D448" s="82">
        <v>10</v>
      </c>
      <c r="E448" s="45"/>
      <c r="F448" s="118">
        <f t="shared" si="86"/>
        <v>0</v>
      </c>
      <c r="G448" s="57" t="str">
        <f t="shared" si="87"/>
        <v>zadajte jednotkovú cenu</v>
      </c>
      <c r="H448" s="68">
        <f t="shared" si="88"/>
        <v>1</v>
      </c>
      <c r="I448" s="70"/>
      <c r="J448" s="70"/>
      <c r="K448" s="70"/>
      <c r="L448" s="71"/>
      <c r="M448" s="111"/>
      <c r="N448" s="111"/>
      <c r="O448" s="111"/>
      <c r="P448" s="111"/>
      <c r="Q448" s="111"/>
      <c r="R448" s="111"/>
      <c r="S448" s="111"/>
      <c r="T448" s="111"/>
      <c r="U448" s="111"/>
      <c r="V448" s="111"/>
      <c r="W448" s="111"/>
      <c r="X448" s="111"/>
      <c r="Y448" s="111"/>
      <c r="Z448" s="111"/>
      <c r="AA448" s="111"/>
      <c r="AB448" s="111"/>
      <c r="AC448" s="111"/>
      <c r="AD448" s="111"/>
      <c r="AE448" s="111"/>
      <c r="AF448" s="111"/>
      <c r="AG448" s="111"/>
      <c r="AH448" s="111"/>
      <c r="AI448" s="111"/>
      <c r="AJ448" s="111"/>
      <c r="AK448" s="111"/>
      <c r="AL448" s="111"/>
      <c r="AM448" s="111"/>
      <c r="AN448" s="111"/>
      <c r="AO448" s="111"/>
      <c r="AP448" s="111"/>
      <c r="AQ448" s="111"/>
      <c r="AR448" s="112"/>
    </row>
    <row r="449" spans="1:44" s="113" customFormat="1">
      <c r="A449" s="109">
        <v>433</v>
      </c>
      <c r="B449" s="58" t="s">
        <v>150</v>
      </c>
      <c r="C449" s="81" t="s">
        <v>39</v>
      </c>
      <c r="D449" s="82">
        <v>36</v>
      </c>
      <c r="E449" s="45"/>
      <c r="F449" s="118">
        <f t="shared" si="86"/>
        <v>0</v>
      </c>
      <c r="G449" s="57" t="str">
        <f t="shared" si="87"/>
        <v>zadajte jednotkovú cenu</v>
      </c>
      <c r="H449" s="68">
        <f t="shared" si="88"/>
        <v>1</v>
      </c>
      <c r="I449" s="70"/>
      <c r="J449" s="70"/>
      <c r="K449" s="70"/>
      <c r="L449" s="71"/>
      <c r="M449" s="111"/>
      <c r="N449" s="111"/>
      <c r="O449" s="111"/>
      <c r="P449" s="111"/>
      <c r="Q449" s="111"/>
      <c r="R449" s="111"/>
      <c r="S449" s="111"/>
      <c r="T449" s="111"/>
      <c r="U449" s="111"/>
      <c r="V449" s="111"/>
      <c r="W449" s="111"/>
      <c r="X449" s="111"/>
      <c r="Y449" s="111"/>
      <c r="Z449" s="111"/>
      <c r="AA449" s="111"/>
      <c r="AB449" s="111"/>
      <c r="AC449" s="111"/>
      <c r="AD449" s="111"/>
      <c r="AE449" s="111"/>
      <c r="AF449" s="111"/>
      <c r="AG449" s="111"/>
      <c r="AH449" s="111"/>
      <c r="AI449" s="111"/>
      <c r="AJ449" s="111"/>
      <c r="AK449" s="111"/>
      <c r="AL449" s="111"/>
      <c r="AM449" s="111"/>
      <c r="AN449" s="111"/>
      <c r="AO449" s="111"/>
      <c r="AP449" s="111"/>
      <c r="AQ449" s="111"/>
      <c r="AR449" s="112"/>
    </row>
    <row r="450" spans="1:44" s="113" customFormat="1">
      <c r="A450" s="83">
        <v>434</v>
      </c>
      <c r="B450" s="58" t="s">
        <v>153</v>
      </c>
      <c r="C450" s="81" t="s">
        <v>39</v>
      </c>
      <c r="D450" s="82">
        <v>5</v>
      </c>
      <c r="E450" s="45"/>
      <c r="F450" s="118">
        <f t="shared" si="86"/>
        <v>0</v>
      </c>
      <c r="G450" s="57" t="str">
        <f t="shared" si="87"/>
        <v>zadajte jednotkovú cenu</v>
      </c>
      <c r="H450" s="68">
        <f t="shared" si="88"/>
        <v>1</v>
      </c>
      <c r="I450" s="70"/>
      <c r="J450" s="70"/>
      <c r="K450" s="70"/>
      <c r="L450" s="71"/>
      <c r="M450" s="111"/>
      <c r="N450" s="111"/>
      <c r="O450" s="111"/>
      <c r="P450" s="111"/>
      <c r="Q450" s="111"/>
      <c r="R450" s="111"/>
      <c r="S450" s="111"/>
      <c r="T450" s="111"/>
      <c r="U450" s="111"/>
      <c r="V450" s="111"/>
      <c r="W450" s="111"/>
      <c r="X450" s="111"/>
      <c r="Y450" s="111"/>
      <c r="Z450" s="111"/>
      <c r="AA450" s="111"/>
      <c r="AB450" s="111"/>
      <c r="AC450" s="111"/>
      <c r="AD450" s="111"/>
      <c r="AE450" s="111"/>
      <c r="AF450" s="111"/>
      <c r="AG450" s="111"/>
      <c r="AH450" s="111"/>
      <c r="AI450" s="111"/>
      <c r="AJ450" s="111"/>
      <c r="AK450" s="111"/>
      <c r="AL450" s="111"/>
      <c r="AM450" s="111"/>
      <c r="AN450" s="111"/>
      <c r="AO450" s="111"/>
      <c r="AP450" s="111"/>
      <c r="AQ450" s="111"/>
      <c r="AR450" s="112"/>
    </row>
    <row r="451" spans="1:44" s="113" customFormat="1">
      <c r="A451" s="109">
        <v>435</v>
      </c>
      <c r="B451" s="58" t="s">
        <v>112</v>
      </c>
      <c r="C451" s="81" t="s">
        <v>39</v>
      </c>
      <c r="D451" s="82">
        <v>688</v>
      </c>
      <c r="E451" s="45"/>
      <c r="F451" s="118">
        <f t="shared" si="86"/>
        <v>0</v>
      </c>
      <c r="G451" s="57" t="str">
        <f t="shared" si="87"/>
        <v>zadajte jednotkovú cenu</v>
      </c>
      <c r="H451" s="68">
        <f t="shared" si="88"/>
        <v>1</v>
      </c>
      <c r="I451" s="70"/>
      <c r="J451" s="70"/>
      <c r="K451" s="70"/>
      <c r="L451" s="71"/>
      <c r="M451" s="111"/>
      <c r="N451" s="111"/>
      <c r="O451" s="111"/>
      <c r="P451" s="111"/>
      <c r="Q451" s="111"/>
      <c r="R451" s="111"/>
      <c r="S451" s="111"/>
      <c r="T451" s="111"/>
      <c r="U451" s="111"/>
      <c r="V451" s="111"/>
      <c r="W451" s="111"/>
      <c r="X451" s="111"/>
      <c r="Y451" s="111"/>
      <c r="Z451" s="111"/>
      <c r="AA451" s="111"/>
      <c r="AB451" s="111"/>
      <c r="AC451" s="111"/>
      <c r="AD451" s="111"/>
      <c r="AE451" s="111"/>
      <c r="AF451" s="111"/>
      <c r="AG451" s="111"/>
      <c r="AH451" s="111"/>
      <c r="AI451" s="111"/>
      <c r="AJ451" s="111"/>
      <c r="AK451" s="111"/>
      <c r="AL451" s="111"/>
      <c r="AM451" s="111"/>
      <c r="AN451" s="111"/>
      <c r="AO451" s="111"/>
      <c r="AP451" s="111"/>
      <c r="AQ451" s="111"/>
      <c r="AR451" s="112"/>
    </row>
    <row r="452" spans="1:44" s="113" customFormat="1" ht="25.5" customHeight="1">
      <c r="A452" s="83">
        <v>436</v>
      </c>
      <c r="B452" s="58" t="s">
        <v>167</v>
      </c>
      <c r="C452" s="81" t="s">
        <v>39</v>
      </c>
      <c r="D452" s="82">
        <v>33</v>
      </c>
      <c r="E452" s="45"/>
      <c r="F452" s="118">
        <f t="shared" si="86"/>
        <v>0</v>
      </c>
      <c r="G452" s="57" t="str">
        <f t="shared" si="87"/>
        <v>zadajte jednotkovú cenu</v>
      </c>
      <c r="H452" s="68">
        <f t="shared" si="88"/>
        <v>1</v>
      </c>
      <c r="I452" s="70"/>
      <c r="J452" s="70"/>
      <c r="K452" s="70"/>
      <c r="L452" s="71"/>
      <c r="M452" s="111"/>
      <c r="N452" s="111"/>
      <c r="O452" s="111"/>
      <c r="P452" s="111"/>
      <c r="Q452" s="111"/>
      <c r="R452" s="111"/>
      <c r="S452" s="111"/>
      <c r="T452" s="111"/>
      <c r="U452" s="111"/>
      <c r="V452" s="111"/>
      <c r="W452" s="111"/>
      <c r="X452" s="111"/>
      <c r="Y452" s="111"/>
      <c r="Z452" s="111"/>
      <c r="AA452" s="111"/>
      <c r="AB452" s="111"/>
      <c r="AC452" s="111"/>
      <c r="AD452" s="111"/>
      <c r="AE452" s="111"/>
      <c r="AF452" s="111"/>
      <c r="AG452" s="111"/>
      <c r="AH452" s="111"/>
      <c r="AI452" s="111"/>
      <c r="AJ452" s="111"/>
      <c r="AK452" s="111"/>
      <c r="AL452" s="111"/>
      <c r="AM452" s="111"/>
      <c r="AN452" s="111"/>
      <c r="AO452" s="111"/>
      <c r="AP452" s="111"/>
      <c r="AQ452" s="111"/>
      <c r="AR452" s="112"/>
    </row>
    <row r="453" spans="1:44" s="113" customFormat="1" ht="25.5">
      <c r="A453" s="109">
        <v>437</v>
      </c>
      <c r="B453" s="58" t="s">
        <v>154</v>
      </c>
      <c r="C453" s="81" t="s">
        <v>39</v>
      </c>
      <c r="D453" s="82">
        <v>688</v>
      </c>
      <c r="E453" s="45"/>
      <c r="F453" s="118">
        <f t="shared" si="86"/>
        <v>0</v>
      </c>
      <c r="G453" s="57" t="str">
        <f t="shared" si="87"/>
        <v>zadajte jednotkovú cenu</v>
      </c>
      <c r="H453" s="68">
        <f t="shared" si="88"/>
        <v>1</v>
      </c>
      <c r="I453" s="70"/>
      <c r="J453" s="70"/>
      <c r="K453" s="70"/>
      <c r="L453" s="71"/>
      <c r="M453" s="111"/>
      <c r="N453" s="111"/>
      <c r="O453" s="111"/>
      <c r="P453" s="111"/>
      <c r="Q453" s="111"/>
      <c r="R453" s="111"/>
      <c r="S453" s="111"/>
      <c r="T453" s="111"/>
      <c r="U453" s="111"/>
      <c r="V453" s="111"/>
      <c r="W453" s="111"/>
      <c r="X453" s="111"/>
      <c r="Y453" s="111"/>
      <c r="Z453" s="111"/>
      <c r="AA453" s="111"/>
      <c r="AB453" s="111"/>
      <c r="AC453" s="111"/>
      <c r="AD453" s="111"/>
      <c r="AE453" s="111"/>
      <c r="AF453" s="111"/>
      <c r="AG453" s="111"/>
      <c r="AH453" s="111"/>
      <c r="AI453" s="111"/>
      <c r="AJ453" s="111"/>
      <c r="AK453" s="111"/>
      <c r="AL453" s="111"/>
      <c r="AM453" s="111"/>
      <c r="AN453" s="111"/>
      <c r="AO453" s="111"/>
      <c r="AP453" s="111"/>
      <c r="AQ453" s="111"/>
      <c r="AR453" s="112"/>
    </row>
    <row r="454" spans="1:44" s="113" customFormat="1">
      <c r="A454" s="83">
        <v>438</v>
      </c>
      <c r="B454" s="58" t="s">
        <v>155</v>
      </c>
      <c r="C454" s="81" t="s">
        <v>39</v>
      </c>
      <c r="D454" s="82">
        <v>721</v>
      </c>
      <c r="E454" s="45"/>
      <c r="F454" s="118">
        <f t="shared" si="86"/>
        <v>0</v>
      </c>
      <c r="G454" s="57" t="str">
        <f t="shared" si="87"/>
        <v>zadajte jednotkovú cenu</v>
      </c>
      <c r="H454" s="68">
        <f t="shared" si="88"/>
        <v>1</v>
      </c>
      <c r="I454" s="70"/>
      <c r="J454" s="70"/>
      <c r="K454" s="70"/>
      <c r="L454" s="71"/>
      <c r="M454" s="111"/>
      <c r="N454" s="111"/>
      <c r="O454" s="111"/>
      <c r="P454" s="111"/>
      <c r="Q454" s="111"/>
      <c r="R454" s="111"/>
      <c r="S454" s="111"/>
      <c r="T454" s="111"/>
      <c r="U454" s="111"/>
      <c r="V454" s="111"/>
      <c r="W454" s="111"/>
      <c r="X454" s="111"/>
      <c r="Y454" s="111"/>
      <c r="Z454" s="111"/>
      <c r="AA454" s="111"/>
      <c r="AB454" s="111"/>
      <c r="AC454" s="111"/>
      <c r="AD454" s="111"/>
      <c r="AE454" s="111"/>
      <c r="AF454" s="111"/>
      <c r="AG454" s="111"/>
      <c r="AH454" s="111"/>
      <c r="AI454" s="111"/>
      <c r="AJ454" s="111"/>
      <c r="AK454" s="111"/>
      <c r="AL454" s="111"/>
      <c r="AM454" s="111"/>
      <c r="AN454" s="111"/>
      <c r="AO454" s="111"/>
      <c r="AP454" s="111"/>
      <c r="AQ454" s="111"/>
      <c r="AR454" s="112"/>
    </row>
    <row r="455" spans="1:44" s="113" customFormat="1" ht="25.5">
      <c r="A455" s="109">
        <v>439</v>
      </c>
      <c r="B455" s="58" t="s">
        <v>156</v>
      </c>
      <c r="C455" s="81" t="s">
        <v>39</v>
      </c>
      <c r="D455" s="82">
        <v>5</v>
      </c>
      <c r="E455" s="45"/>
      <c r="F455" s="118">
        <f t="shared" si="86"/>
        <v>0</v>
      </c>
      <c r="G455" s="57" t="str">
        <f t="shared" si="87"/>
        <v>zadajte jednotkovú cenu</v>
      </c>
      <c r="H455" s="68">
        <f t="shared" si="88"/>
        <v>1</v>
      </c>
      <c r="I455" s="70"/>
      <c r="J455" s="70"/>
      <c r="K455" s="70"/>
      <c r="L455" s="71"/>
      <c r="M455" s="111"/>
      <c r="N455" s="111"/>
      <c r="O455" s="111"/>
      <c r="P455" s="111"/>
      <c r="Q455" s="111"/>
      <c r="R455" s="111"/>
      <c r="S455" s="111"/>
      <c r="T455" s="111"/>
      <c r="U455" s="111"/>
      <c r="V455" s="111"/>
      <c r="W455" s="111"/>
      <c r="X455" s="111"/>
      <c r="Y455" s="111"/>
      <c r="Z455" s="111"/>
      <c r="AA455" s="111"/>
      <c r="AB455" s="111"/>
      <c r="AC455" s="111"/>
      <c r="AD455" s="111"/>
      <c r="AE455" s="111"/>
      <c r="AF455" s="111"/>
      <c r="AG455" s="111"/>
      <c r="AH455" s="111"/>
      <c r="AI455" s="111"/>
      <c r="AJ455" s="111"/>
      <c r="AK455" s="111"/>
      <c r="AL455" s="111"/>
      <c r="AM455" s="111"/>
      <c r="AN455" s="111"/>
      <c r="AO455" s="111"/>
      <c r="AP455" s="111"/>
      <c r="AQ455" s="111"/>
      <c r="AR455" s="112"/>
    </row>
    <row r="456" spans="1:44" s="113" customFormat="1" ht="25.5">
      <c r="A456" s="83">
        <v>440</v>
      </c>
      <c r="B456" s="58" t="s">
        <v>113</v>
      </c>
      <c r="C456" s="81" t="s">
        <v>39</v>
      </c>
      <c r="D456" s="82">
        <v>688</v>
      </c>
      <c r="E456" s="45"/>
      <c r="F456" s="118">
        <f t="shared" si="86"/>
        <v>0</v>
      </c>
      <c r="G456" s="57" t="str">
        <f t="shared" ref="G456:G519" si="89">IF(E456="", "zadajte jednotkovú cenu", IF(E456=0, "jednotková cena nemôže byť nulová!!!", IF(E456&lt;0, "jednotková cena nemôže byť záporná!!!", "")))</f>
        <v>zadajte jednotkovú cenu</v>
      </c>
      <c r="H456" s="68">
        <f t="shared" ref="H456:H519" si="90">IF(G456="", "", 1)</f>
        <v>1</v>
      </c>
      <c r="I456" s="70"/>
      <c r="J456" s="70"/>
      <c r="K456" s="70"/>
      <c r="L456" s="71"/>
      <c r="M456" s="111"/>
      <c r="N456" s="111"/>
      <c r="O456" s="111"/>
      <c r="P456" s="111"/>
      <c r="Q456" s="111"/>
      <c r="R456" s="111"/>
      <c r="S456" s="111"/>
      <c r="T456" s="111"/>
      <c r="U456" s="111"/>
      <c r="V456" s="111"/>
      <c r="W456" s="111"/>
      <c r="X456" s="111"/>
      <c r="Y456" s="111"/>
      <c r="Z456" s="111"/>
      <c r="AA456" s="111"/>
      <c r="AB456" s="111"/>
      <c r="AC456" s="111"/>
      <c r="AD456" s="111"/>
      <c r="AE456" s="111"/>
      <c r="AF456" s="111"/>
      <c r="AG456" s="111"/>
      <c r="AH456" s="111"/>
      <c r="AI456" s="111"/>
      <c r="AJ456" s="111"/>
      <c r="AK456" s="111"/>
      <c r="AL456" s="111"/>
      <c r="AM456" s="111"/>
      <c r="AN456" s="111"/>
      <c r="AO456" s="111"/>
      <c r="AP456" s="111"/>
      <c r="AQ456" s="111"/>
      <c r="AR456" s="112"/>
    </row>
    <row r="457" spans="1:44" s="113" customFormat="1" ht="25.5">
      <c r="A457" s="109">
        <v>441</v>
      </c>
      <c r="B457" s="58" t="s">
        <v>168</v>
      </c>
      <c r="C457" s="81" t="s">
        <v>39</v>
      </c>
      <c r="D457" s="82">
        <v>33</v>
      </c>
      <c r="E457" s="45"/>
      <c r="F457" s="118">
        <f t="shared" si="86"/>
        <v>0</v>
      </c>
      <c r="G457" s="57" t="str">
        <f t="shared" si="89"/>
        <v>zadajte jednotkovú cenu</v>
      </c>
      <c r="H457" s="68">
        <f t="shared" si="90"/>
        <v>1</v>
      </c>
      <c r="I457" s="70"/>
      <c r="J457" s="70"/>
      <c r="K457" s="70"/>
      <c r="L457" s="71"/>
      <c r="M457" s="111"/>
      <c r="N457" s="111"/>
      <c r="O457" s="111"/>
      <c r="P457" s="111"/>
      <c r="Q457" s="111"/>
      <c r="R457" s="111"/>
      <c r="S457" s="111"/>
      <c r="T457" s="111"/>
      <c r="U457" s="111"/>
      <c r="V457" s="111"/>
      <c r="W457" s="111"/>
      <c r="X457" s="111"/>
      <c r="Y457" s="111"/>
      <c r="Z457" s="111"/>
      <c r="AA457" s="111"/>
      <c r="AB457" s="111"/>
      <c r="AC457" s="111"/>
      <c r="AD457" s="111"/>
      <c r="AE457" s="111"/>
      <c r="AF457" s="111"/>
      <c r="AG457" s="111"/>
      <c r="AH457" s="111"/>
      <c r="AI457" s="111"/>
      <c r="AJ457" s="111"/>
      <c r="AK457" s="111"/>
      <c r="AL457" s="111"/>
      <c r="AM457" s="111"/>
      <c r="AN457" s="111"/>
      <c r="AO457" s="111"/>
      <c r="AP457" s="111"/>
      <c r="AQ457" s="111"/>
      <c r="AR457" s="112"/>
    </row>
    <row r="458" spans="1:44" s="113" customFormat="1" ht="26.25" thickBot="1">
      <c r="A458" s="83">
        <v>442</v>
      </c>
      <c r="B458" s="59" t="s">
        <v>114</v>
      </c>
      <c r="C458" s="60" t="s">
        <v>115</v>
      </c>
      <c r="D458" s="61">
        <v>259.05</v>
      </c>
      <c r="E458" s="45"/>
      <c r="F458" s="119">
        <f t="shared" si="86"/>
        <v>0</v>
      </c>
      <c r="G458" s="57" t="str">
        <f t="shared" si="89"/>
        <v>zadajte jednotkovú cenu</v>
      </c>
      <c r="H458" s="68">
        <f t="shared" si="90"/>
        <v>1</v>
      </c>
      <c r="I458" s="70"/>
      <c r="J458" s="70"/>
      <c r="K458" s="70"/>
      <c r="L458" s="71"/>
      <c r="M458" s="111"/>
      <c r="N458" s="111"/>
      <c r="O458" s="111"/>
      <c r="P458" s="111"/>
      <c r="Q458" s="111"/>
      <c r="R458" s="111"/>
      <c r="S458" s="111"/>
      <c r="T458" s="111"/>
      <c r="U458" s="111"/>
      <c r="V458" s="111"/>
      <c r="W458" s="111"/>
      <c r="X458" s="111"/>
      <c r="Y458" s="111"/>
      <c r="Z458" s="111"/>
      <c r="AA458" s="111"/>
      <c r="AB458" s="111"/>
      <c r="AC458" s="111"/>
      <c r="AD458" s="111"/>
      <c r="AE458" s="111"/>
      <c r="AF458" s="111"/>
      <c r="AG458" s="111"/>
      <c r="AH458" s="111"/>
      <c r="AI458" s="111"/>
      <c r="AJ458" s="111"/>
      <c r="AK458" s="111"/>
      <c r="AL458" s="111"/>
      <c r="AM458" s="111"/>
      <c r="AN458" s="111"/>
      <c r="AO458" s="111"/>
      <c r="AP458" s="111"/>
      <c r="AQ458" s="111"/>
      <c r="AR458" s="112"/>
    </row>
    <row r="459" spans="1:44" s="113" customFormat="1" ht="13.5" thickBot="1">
      <c r="A459" s="115"/>
      <c r="B459" s="132" t="s">
        <v>169</v>
      </c>
      <c r="C459" s="116"/>
      <c r="D459" s="62"/>
      <c r="E459" s="46"/>
      <c r="F459" s="117"/>
      <c r="G459" s="57"/>
      <c r="H459" s="68"/>
      <c r="I459" s="70"/>
      <c r="J459" s="70"/>
      <c r="K459" s="70"/>
      <c r="L459" s="7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1"/>
      <c r="AD459" s="111"/>
      <c r="AE459" s="111"/>
      <c r="AF459" s="111"/>
      <c r="AG459" s="111"/>
      <c r="AH459" s="111"/>
      <c r="AI459" s="111"/>
      <c r="AJ459" s="111"/>
      <c r="AK459" s="111"/>
      <c r="AL459" s="111"/>
      <c r="AM459" s="111"/>
      <c r="AN459" s="111"/>
      <c r="AO459" s="111"/>
      <c r="AP459" s="111"/>
      <c r="AQ459" s="111"/>
      <c r="AR459" s="112"/>
    </row>
    <row r="460" spans="1:44" s="113" customFormat="1" ht="25.5">
      <c r="A460" s="109">
        <v>443</v>
      </c>
      <c r="B460" s="54" t="s">
        <v>158</v>
      </c>
      <c r="C460" s="55" t="s">
        <v>39</v>
      </c>
      <c r="D460" s="56">
        <v>17</v>
      </c>
      <c r="E460" s="45"/>
      <c r="F460" s="110">
        <f t="shared" si="86"/>
        <v>0</v>
      </c>
      <c r="G460" s="57" t="str">
        <f t="shared" si="89"/>
        <v>zadajte jednotkovú cenu</v>
      </c>
      <c r="H460" s="68">
        <f t="shared" si="90"/>
        <v>1</v>
      </c>
      <c r="I460" s="70"/>
      <c r="J460" s="70"/>
      <c r="K460" s="70"/>
      <c r="L460" s="71"/>
      <c r="M460" s="111"/>
      <c r="N460" s="111"/>
      <c r="O460" s="111"/>
      <c r="P460" s="111"/>
      <c r="Q460" s="111"/>
      <c r="R460" s="111"/>
      <c r="S460" s="111"/>
      <c r="T460" s="111"/>
      <c r="U460" s="111"/>
      <c r="V460" s="111"/>
      <c r="W460" s="111"/>
      <c r="X460" s="111"/>
      <c r="Y460" s="111"/>
      <c r="Z460" s="111"/>
      <c r="AA460" s="111"/>
      <c r="AB460" s="111"/>
      <c r="AC460" s="111"/>
      <c r="AD460" s="111"/>
      <c r="AE460" s="111"/>
      <c r="AF460" s="111"/>
      <c r="AG460" s="111"/>
      <c r="AH460" s="111"/>
      <c r="AI460" s="111"/>
      <c r="AJ460" s="111"/>
      <c r="AK460" s="111"/>
      <c r="AL460" s="111"/>
      <c r="AM460" s="111"/>
      <c r="AN460" s="111"/>
      <c r="AO460" s="111"/>
      <c r="AP460" s="111"/>
      <c r="AQ460" s="111"/>
      <c r="AR460" s="112"/>
    </row>
    <row r="461" spans="1:44" s="113" customFormat="1" ht="25.5">
      <c r="A461" s="83">
        <v>444</v>
      </c>
      <c r="B461" s="58" t="s">
        <v>124</v>
      </c>
      <c r="C461" s="81" t="s">
        <v>22</v>
      </c>
      <c r="D461" s="82">
        <v>1.232</v>
      </c>
      <c r="E461" s="45"/>
      <c r="F461" s="118">
        <f t="shared" si="86"/>
        <v>0</v>
      </c>
      <c r="G461" s="57" t="str">
        <f t="shared" si="89"/>
        <v>zadajte jednotkovú cenu</v>
      </c>
      <c r="H461" s="68">
        <f t="shared" si="90"/>
        <v>1</v>
      </c>
      <c r="I461" s="70"/>
      <c r="J461" s="70"/>
      <c r="K461" s="70"/>
      <c r="L461" s="71"/>
      <c r="M461" s="111"/>
      <c r="N461" s="111"/>
      <c r="O461" s="111"/>
      <c r="P461" s="111"/>
      <c r="Q461" s="111"/>
      <c r="R461" s="111"/>
      <c r="S461" s="111"/>
      <c r="T461" s="111"/>
      <c r="U461" s="111"/>
      <c r="V461" s="111"/>
      <c r="W461" s="111"/>
      <c r="X461" s="111"/>
      <c r="Y461" s="111"/>
      <c r="Z461" s="111"/>
      <c r="AA461" s="111"/>
      <c r="AB461" s="111"/>
      <c r="AC461" s="111"/>
      <c r="AD461" s="111"/>
      <c r="AE461" s="111"/>
      <c r="AF461" s="111"/>
      <c r="AG461" s="111"/>
      <c r="AH461" s="111"/>
      <c r="AI461" s="111"/>
      <c r="AJ461" s="111"/>
      <c r="AK461" s="111"/>
      <c r="AL461" s="111"/>
      <c r="AM461" s="111"/>
      <c r="AN461" s="111"/>
      <c r="AO461" s="111"/>
      <c r="AP461" s="111"/>
      <c r="AQ461" s="111"/>
      <c r="AR461" s="112"/>
    </row>
    <row r="462" spans="1:44" s="113" customFormat="1" ht="23.1" customHeight="1">
      <c r="A462" s="109">
        <v>445</v>
      </c>
      <c r="B462" s="58" t="s">
        <v>159</v>
      </c>
      <c r="C462" s="81" t="s">
        <v>22</v>
      </c>
      <c r="D462" s="82">
        <v>0.88400000000000001</v>
      </c>
      <c r="E462" s="45"/>
      <c r="F462" s="118">
        <f t="shared" si="86"/>
        <v>0</v>
      </c>
      <c r="G462" s="57" t="str">
        <f t="shared" si="89"/>
        <v>zadajte jednotkovú cenu</v>
      </c>
      <c r="H462" s="68">
        <f t="shared" si="90"/>
        <v>1</v>
      </c>
      <c r="I462" s="70"/>
      <c r="J462" s="70"/>
      <c r="K462" s="70"/>
      <c r="L462" s="71"/>
      <c r="M462" s="111"/>
      <c r="N462" s="111"/>
      <c r="O462" s="111"/>
      <c r="P462" s="111"/>
      <c r="Q462" s="111"/>
      <c r="R462" s="111"/>
      <c r="S462" s="111"/>
      <c r="T462" s="111"/>
      <c r="U462" s="111"/>
      <c r="V462" s="111"/>
      <c r="W462" s="111"/>
      <c r="X462" s="111"/>
      <c r="Y462" s="111"/>
      <c r="Z462" s="111"/>
      <c r="AA462" s="111"/>
      <c r="AB462" s="111"/>
      <c r="AC462" s="111"/>
      <c r="AD462" s="111"/>
      <c r="AE462" s="111"/>
      <c r="AF462" s="111"/>
      <c r="AG462" s="111"/>
      <c r="AH462" s="111"/>
      <c r="AI462" s="111"/>
      <c r="AJ462" s="111"/>
      <c r="AK462" s="111"/>
      <c r="AL462" s="111"/>
      <c r="AM462" s="111"/>
      <c r="AN462" s="111"/>
      <c r="AO462" s="111"/>
      <c r="AP462" s="111"/>
      <c r="AQ462" s="111"/>
      <c r="AR462" s="112"/>
    </row>
    <row r="463" spans="1:44" s="113" customFormat="1">
      <c r="A463" s="83">
        <v>446</v>
      </c>
      <c r="B463" s="58" t="s">
        <v>160</v>
      </c>
      <c r="C463" s="81" t="s">
        <v>22</v>
      </c>
      <c r="D463" s="82">
        <v>0.28899999999999998</v>
      </c>
      <c r="E463" s="45"/>
      <c r="F463" s="118">
        <f t="shared" si="86"/>
        <v>0</v>
      </c>
      <c r="G463" s="57" t="str">
        <f t="shared" si="89"/>
        <v>zadajte jednotkovú cenu</v>
      </c>
      <c r="H463" s="68">
        <f t="shared" si="90"/>
        <v>1</v>
      </c>
      <c r="I463" s="70"/>
      <c r="J463" s="70"/>
      <c r="K463" s="70"/>
      <c r="L463" s="71"/>
      <c r="M463" s="111"/>
      <c r="N463" s="111"/>
      <c r="O463" s="111"/>
      <c r="P463" s="111"/>
      <c r="Q463" s="111"/>
      <c r="R463" s="111"/>
      <c r="S463" s="111"/>
      <c r="T463" s="111"/>
      <c r="U463" s="111"/>
      <c r="V463" s="111"/>
      <c r="W463" s="111"/>
      <c r="X463" s="111"/>
      <c r="Y463" s="111"/>
      <c r="Z463" s="111"/>
      <c r="AA463" s="111"/>
      <c r="AB463" s="111"/>
      <c r="AC463" s="111"/>
      <c r="AD463" s="111"/>
      <c r="AE463" s="111"/>
      <c r="AF463" s="111"/>
      <c r="AG463" s="111"/>
      <c r="AH463" s="111"/>
      <c r="AI463" s="111"/>
      <c r="AJ463" s="111"/>
      <c r="AK463" s="111"/>
      <c r="AL463" s="111"/>
      <c r="AM463" s="111"/>
      <c r="AN463" s="111"/>
      <c r="AO463" s="111"/>
      <c r="AP463" s="111"/>
      <c r="AQ463" s="111"/>
      <c r="AR463" s="112"/>
    </row>
    <row r="464" spans="1:44" s="113" customFormat="1">
      <c r="A464" s="109">
        <v>447</v>
      </c>
      <c r="B464" s="58" t="s">
        <v>125</v>
      </c>
      <c r="C464" s="81" t="s">
        <v>39</v>
      </c>
      <c r="D464" s="82">
        <v>21</v>
      </c>
      <c r="E464" s="45"/>
      <c r="F464" s="118">
        <f t="shared" si="86"/>
        <v>0</v>
      </c>
      <c r="G464" s="57" t="str">
        <f t="shared" si="89"/>
        <v>zadajte jednotkovú cenu</v>
      </c>
      <c r="H464" s="68">
        <f t="shared" si="90"/>
        <v>1</v>
      </c>
      <c r="I464" s="70"/>
      <c r="J464" s="70"/>
      <c r="K464" s="70"/>
      <c r="L464" s="71"/>
      <c r="M464" s="111"/>
      <c r="N464" s="111"/>
      <c r="O464" s="111"/>
      <c r="P464" s="111"/>
      <c r="Q464" s="111"/>
      <c r="R464" s="111"/>
      <c r="S464" s="111"/>
      <c r="T464" s="111"/>
      <c r="U464" s="111"/>
      <c r="V464" s="111"/>
      <c r="W464" s="111"/>
      <c r="X464" s="111"/>
      <c r="Y464" s="111"/>
      <c r="Z464" s="111"/>
      <c r="AA464" s="111"/>
      <c r="AB464" s="111"/>
      <c r="AC464" s="111"/>
      <c r="AD464" s="111"/>
      <c r="AE464" s="111"/>
      <c r="AF464" s="111"/>
      <c r="AG464" s="111"/>
      <c r="AH464" s="111"/>
      <c r="AI464" s="111"/>
      <c r="AJ464" s="111"/>
      <c r="AK464" s="111"/>
      <c r="AL464" s="111"/>
      <c r="AM464" s="111"/>
      <c r="AN464" s="111"/>
      <c r="AO464" s="111"/>
      <c r="AP464" s="111"/>
      <c r="AQ464" s="111"/>
      <c r="AR464" s="112"/>
    </row>
    <row r="465" spans="1:44" s="113" customFormat="1">
      <c r="A465" s="83">
        <v>448</v>
      </c>
      <c r="B465" s="58" t="s">
        <v>129</v>
      </c>
      <c r="C465" s="81" t="s">
        <v>39</v>
      </c>
      <c r="D465" s="82">
        <v>5</v>
      </c>
      <c r="E465" s="45"/>
      <c r="F465" s="118">
        <f t="shared" si="86"/>
        <v>0</v>
      </c>
      <c r="G465" s="57" t="str">
        <f t="shared" si="89"/>
        <v>zadajte jednotkovú cenu</v>
      </c>
      <c r="H465" s="68">
        <f t="shared" si="90"/>
        <v>1</v>
      </c>
      <c r="I465" s="70"/>
      <c r="J465" s="70"/>
      <c r="K465" s="70"/>
      <c r="L465" s="71"/>
      <c r="M465" s="111"/>
      <c r="N465" s="111"/>
      <c r="O465" s="111"/>
      <c r="P465" s="111"/>
      <c r="Q465" s="111"/>
      <c r="R465" s="111"/>
      <c r="S465" s="111"/>
      <c r="T465" s="111"/>
      <c r="U465" s="111"/>
      <c r="V465" s="111"/>
      <c r="W465" s="111"/>
      <c r="X465" s="111"/>
      <c r="Y465" s="111"/>
      <c r="Z465" s="111"/>
      <c r="AA465" s="111"/>
      <c r="AB465" s="111"/>
      <c r="AC465" s="111"/>
      <c r="AD465" s="111"/>
      <c r="AE465" s="111"/>
      <c r="AF465" s="111"/>
      <c r="AG465" s="111"/>
      <c r="AH465" s="111"/>
      <c r="AI465" s="111"/>
      <c r="AJ465" s="111"/>
      <c r="AK465" s="111"/>
      <c r="AL465" s="111"/>
      <c r="AM465" s="111"/>
      <c r="AN465" s="111"/>
      <c r="AO465" s="111"/>
      <c r="AP465" s="111"/>
      <c r="AQ465" s="111"/>
      <c r="AR465" s="112"/>
    </row>
    <row r="466" spans="1:44" s="113" customFormat="1">
      <c r="A466" s="109">
        <v>449</v>
      </c>
      <c r="B466" s="58" t="s">
        <v>161</v>
      </c>
      <c r="C466" s="81" t="s">
        <v>39</v>
      </c>
      <c r="D466" s="82">
        <v>35</v>
      </c>
      <c r="E466" s="45"/>
      <c r="F466" s="118">
        <f t="shared" si="86"/>
        <v>0</v>
      </c>
      <c r="G466" s="57" t="str">
        <f t="shared" si="89"/>
        <v>zadajte jednotkovú cenu</v>
      </c>
      <c r="H466" s="68">
        <f t="shared" si="90"/>
        <v>1</v>
      </c>
      <c r="I466" s="70"/>
      <c r="J466" s="70"/>
      <c r="K466" s="70"/>
      <c r="L466" s="71"/>
      <c r="M466" s="111"/>
      <c r="N466" s="111"/>
      <c r="O466" s="111"/>
      <c r="P466" s="111"/>
      <c r="Q466" s="111"/>
      <c r="R466" s="111"/>
      <c r="S466" s="111"/>
      <c r="T466" s="111"/>
      <c r="U466" s="111"/>
      <c r="V466" s="111"/>
      <c r="W466" s="111"/>
      <c r="X466" s="111"/>
      <c r="Y466" s="111"/>
      <c r="Z466" s="111"/>
      <c r="AA466" s="111"/>
      <c r="AB466" s="111"/>
      <c r="AC466" s="111"/>
      <c r="AD466" s="111"/>
      <c r="AE466" s="111"/>
      <c r="AF466" s="111"/>
      <c r="AG466" s="111"/>
      <c r="AH466" s="111"/>
      <c r="AI466" s="111"/>
      <c r="AJ466" s="111"/>
      <c r="AK466" s="111"/>
      <c r="AL466" s="111"/>
      <c r="AM466" s="111"/>
      <c r="AN466" s="111"/>
      <c r="AO466" s="111"/>
      <c r="AP466" s="111"/>
      <c r="AQ466" s="111"/>
      <c r="AR466" s="112"/>
    </row>
    <row r="467" spans="1:44" s="113" customFormat="1">
      <c r="A467" s="83">
        <v>450</v>
      </c>
      <c r="B467" s="58" t="s">
        <v>131</v>
      </c>
      <c r="C467" s="81" t="s">
        <v>39</v>
      </c>
      <c r="D467" s="82">
        <v>3</v>
      </c>
      <c r="E467" s="45"/>
      <c r="F467" s="118">
        <f t="shared" si="86"/>
        <v>0</v>
      </c>
      <c r="G467" s="57" t="str">
        <f t="shared" si="89"/>
        <v>zadajte jednotkovú cenu</v>
      </c>
      <c r="H467" s="68">
        <f t="shared" si="90"/>
        <v>1</v>
      </c>
      <c r="I467" s="70"/>
      <c r="J467" s="70"/>
      <c r="K467" s="70"/>
      <c r="L467" s="71"/>
      <c r="M467" s="111"/>
      <c r="N467" s="111"/>
      <c r="O467" s="111"/>
      <c r="P467" s="111"/>
      <c r="Q467" s="111"/>
      <c r="R467" s="111"/>
      <c r="S467" s="111"/>
      <c r="T467" s="111"/>
      <c r="U467" s="111"/>
      <c r="V467" s="111"/>
      <c r="W467" s="111"/>
      <c r="X467" s="111"/>
      <c r="Y467" s="111"/>
      <c r="Z467" s="111"/>
      <c r="AA467" s="111"/>
      <c r="AB467" s="111"/>
      <c r="AC467" s="111"/>
      <c r="AD467" s="111"/>
      <c r="AE467" s="111"/>
      <c r="AF467" s="111"/>
      <c r="AG467" s="111"/>
      <c r="AH467" s="111"/>
      <c r="AI467" s="111"/>
      <c r="AJ467" s="111"/>
      <c r="AK467" s="111"/>
      <c r="AL467" s="111"/>
      <c r="AM467" s="111"/>
      <c r="AN467" s="111"/>
      <c r="AO467" s="111"/>
      <c r="AP467" s="111"/>
      <c r="AQ467" s="111"/>
      <c r="AR467" s="112"/>
    </row>
    <row r="468" spans="1:44" s="113" customFormat="1">
      <c r="A468" s="109">
        <v>451</v>
      </c>
      <c r="B468" s="58" t="s">
        <v>132</v>
      </c>
      <c r="C468" s="81" t="s">
        <v>78</v>
      </c>
      <c r="D468" s="82">
        <v>4</v>
      </c>
      <c r="E468" s="45"/>
      <c r="F468" s="118">
        <f t="shared" si="86"/>
        <v>0</v>
      </c>
      <c r="G468" s="57" t="str">
        <f t="shared" si="89"/>
        <v>zadajte jednotkovú cenu</v>
      </c>
      <c r="H468" s="68">
        <f t="shared" si="90"/>
        <v>1</v>
      </c>
      <c r="I468" s="70"/>
      <c r="J468" s="70"/>
      <c r="K468" s="70"/>
      <c r="L468" s="71"/>
      <c r="M468" s="111"/>
      <c r="N468" s="111"/>
      <c r="O468" s="111"/>
      <c r="P468" s="111"/>
      <c r="Q468" s="111"/>
      <c r="R468" s="111"/>
      <c r="S468" s="111"/>
      <c r="T468" s="111"/>
      <c r="U468" s="111"/>
      <c r="V468" s="111"/>
      <c r="W468" s="111"/>
      <c r="X468" s="111"/>
      <c r="Y468" s="111"/>
      <c r="Z468" s="111"/>
      <c r="AA468" s="111"/>
      <c r="AB468" s="111"/>
      <c r="AC468" s="111"/>
      <c r="AD468" s="111"/>
      <c r="AE468" s="111"/>
      <c r="AF468" s="111"/>
      <c r="AG468" s="111"/>
      <c r="AH468" s="111"/>
      <c r="AI468" s="111"/>
      <c r="AJ468" s="111"/>
      <c r="AK468" s="111"/>
      <c r="AL468" s="111"/>
      <c r="AM468" s="111"/>
      <c r="AN468" s="111"/>
      <c r="AO468" s="111"/>
      <c r="AP468" s="111"/>
      <c r="AQ468" s="111"/>
      <c r="AR468" s="112"/>
    </row>
    <row r="469" spans="1:44" s="113" customFormat="1">
      <c r="A469" s="83">
        <v>452</v>
      </c>
      <c r="B469" s="58" t="s">
        <v>133</v>
      </c>
      <c r="C469" s="81" t="s">
        <v>78</v>
      </c>
      <c r="D469" s="82">
        <v>1</v>
      </c>
      <c r="E469" s="45"/>
      <c r="F469" s="118">
        <f t="shared" si="86"/>
        <v>0</v>
      </c>
      <c r="G469" s="57" t="str">
        <f t="shared" si="89"/>
        <v>zadajte jednotkovú cenu</v>
      </c>
      <c r="H469" s="68">
        <f t="shared" si="90"/>
        <v>1</v>
      </c>
      <c r="I469" s="70"/>
      <c r="J469" s="70"/>
      <c r="K469" s="70"/>
      <c r="L469" s="71"/>
      <c r="M469" s="111"/>
      <c r="N469" s="111"/>
      <c r="O469" s="111"/>
      <c r="P469" s="111"/>
      <c r="Q469" s="111"/>
      <c r="R469" s="111"/>
      <c r="S469" s="111"/>
      <c r="T469" s="111"/>
      <c r="U469" s="111"/>
      <c r="V469" s="111"/>
      <c r="W469" s="111"/>
      <c r="X469" s="111"/>
      <c r="Y469" s="111"/>
      <c r="Z469" s="111"/>
      <c r="AA469" s="111"/>
      <c r="AB469" s="111"/>
      <c r="AC469" s="111"/>
      <c r="AD469" s="111"/>
      <c r="AE469" s="111"/>
      <c r="AF469" s="111"/>
      <c r="AG469" s="111"/>
      <c r="AH469" s="111"/>
      <c r="AI469" s="111"/>
      <c r="AJ469" s="111"/>
      <c r="AK469" s="111"/>
      <c r="AL469" s="111"/>
      <c r="AM469" s="111"/>
      <c r="AN469" s="111"/>
      <c r="AO469" s="111"/>
      <c r="AP469" s="111"/>
      <c r="AQ469" s="111"/>
      <c r="AR469" s="112"/>
    </row>
    <row r="470" spans="1:44" s="113" customFormat="1">
      <c r="A470" s="109">
        <v>453</v>
      </c>
      <c r="B470" s="58" t="s">
        <v>134</v>
      </c>
      <c r="C470" s="81" t="s">
        <v>78</v>
      </c>
      <c r="D470" s="82">
        <v>1</v>
      </c>
      <c r="E470" s="45"/>
      <c r="F470" s="118">
        <f t="shared" si="86"/>
        <v>0</v>
      </c>
      <c r="G470" s="57" t="str">
        <f t="shared" si="89"/>
        <v>zadajte jednotkovú cenu</v>
      </c>
      <c r="H470" s="68">
        <f t="shared" si="90"/>
        <v>1</v>
      </c>
      <c r="I470" s="70"/>
      <c r="J470" s="70"/>
      <c r="K470" s="70"/>
      <c r="L470" s="71"/>
      <c r="M470" s="111"/>
      <c r="N470" s="111"/>
      <c r="O470" s="111"/>
      <c r="P470" s="111"/>
      <c r="Q470" s="111"/>
      <c r="R470" s="111"/>
      <c r="S470" s="111"/>
      <c r="T470" s="111"/>
      <c r="U470" s="111"/>
      <c r="V470" s="111"/>
      <c r="W470" s="111"/>
      <c r="X470" s="111"/>
      <c r="Y470" s="111"/>
      <c r="Z470" s="111"/>
      <c r="AA470" s="111"/>
      <c r="AB470" s="111"/>
      <c r="AC470" s="111"/>
      <c r="AD470" s="111"/>
      <c r="AE470" s="111"/>
      <c r="AF470" s="111"/>
      <c r="AG470" s="111"/>
      <c r="AH470" s="111"/>
      <c r="AI470" s="111"/>
      <c r="AJ470" s="111"/>
      <c r="AK470" s="111"/>
      <c r="AL470" s="111"/>
      <c r="AM470" s="111"/>
      <c r="AN470" s="111"/>
      <c r="AO470" s="111"/>
      <c r="AP470" s="111"/>
      <c r="AQ470" s="111"/>
      <c r="AR470" s="112"/>
    </row>
    <row r="471" spans="1:44" s="113" customFormat="1">
      <c r="A471" s="83">
        <v>454</v>
      </c>
      <c r="B471" s="58" t="s">
        <v>90</v>
      </c>
      <c r="C471" s="81" t="s">
        <v>78</v>
      </c>
      <c r="D471" s="82">
        <v>3</v>
      </c>
      <c r="E471" s="45"/>
      <c r="F471" s="118">
        <f t="shared" si="86"/>
        <v>0</v>
      </c>
      <c r="G471" s="57" t="str">
        <f t="shared" si="89"/>
        <v>zadajte jednotkovú cenu</v>
      </c>
      <c r="H471" s="68">
        <f t="shared" si="90"/>
        <v>1</v>
      </c>
      <c r="I471" s="70"/>
      <c r="J471" s="70"/>
      <c r="K471" s="70"/>
      <c r="L471" s="71"/>
      <c r="M471" s="111"/>
      <c r="N471" s="111"/>
      <c r="O471" s="111"/>
      <c r="P471" s="111"/>
      <c r="Q471" s="111"/>
      <c r="R471" s="111"/>
      <c r="S471" s="111"/>
      <c r="T471" s="111"/>
      <c r="U471" s="111"/>
      <c r="V471" s="111"/>
      <c r="W471" s="111"/>
      <c r="X471" s="111"/>
      <c r="Y471" s="111"/>
      <c r="Z471" s="111"/>
      <c r="AA471" s="111"/>
      <c r="AB471" s="111"/>
      <c r="AC471" s="111"/>
      <c r="AD471" s="111"/>
      <c r="AE471" s="111"/>
      <c r="AF471" s="111"/>
      <c r="AG471" s="111"/>
      <c r="AH471" s="111"/>
      <c r="AI471" s="111"/>
      <c r="AJ471" s="111"/>
      <c r="AK471" s="111"/>
      <c r="AL471" s="111"/>
      <c r="AM471" s="111"/>
      <c r="AN471" s="111"/>
      <c r="AO471" s="111"/>
      <c r="AP471" s="111"/>
      <c r="AQ471" s="111"/>
      <c r="AR471" s="112"/>
    </row>
    <row r="472" spans="1:44" s="113" customFormat="1">
      <c r="A472" s="109">
        <v>455</v>
      </c>
      <c r="B472" s="58" t="s">
        <v>135</v>
      </c>
      <c r="C472" s="81" t="s">
        <v>22</v>
      </c>
      <c r="D472" s="82">
        <v>4.71</v>
      </c>
      <c r="E472" s="45"/>
      <c r="F472" s="118">
        <f t="shared" si="86"/>
        <v>0</v>
      </c>
      <c r="G472" s="57" t="str">
        <f t="shared" si="89"/>
        <v>zadajte jednotkovú cenu</v>
      </c>
      <c r="H472" s="68">
        <f t="shared" si="90"/>
        <v>1</v>
      </c>
      <c r="I472" s="70"/>
      <c r="J472" s="70"/>
      <c r="K472" s="70"/>
      <c r="L472" s="71"/>
      <c r="M472" s="111"/>
      <c r="N472" s="111"/>
      <c r="O472" s="111"/>
      <c r="P472" s="111"/>
      <c r="Q472" s="111"/>
      <c r="R472" s="111"/>
      <c r="S472" s="111"/>
      <c r="T472" s="111"/>
      <c r="U472" s="111"/>
      <c r="V472" s="111"/>
      <c r="W472" s="111"/>
      <c r="X472" s="111"/>
      <c r="Y472" s="111"/>
      <c r="Z472" s="111"/>
      <c r="AA472" s="111"/>
      <c r="AB472" s="111"/>
      <c r="AC472" s="111"/>
      <c r="AD472" s="111"/>
      <c r="AE472" s="111"/>
      <c r="AF472" s="111"/>
      <c r="AG472" s="111"/>
      <c r="AH472" s="111"/>
      <c r="AI472" s="111"/>
      <c r="AJ472" s="111"/>
      <c r="AK472" s="111"/>
      <c r="AL472" s="111"/>
      <c r="AM472" s="111"/>
      <c r="AN472" s="111"/>
      <c r="AO472" s="111"/>
      <c r="AP472" s="111"/>
      <c r="AQ472" s="111"/>
      <c r="AR472" s="112"/>
    </row>
    <row r="473" spans="1:44" s="113" customFormat="1">
      <c r="A473" s="83">
        <v>456</v>
      </c>
      <c r="B473" s="58" t="s">
        <v>136</v>
      </c>
      <c r="C473" s="81" t="s">
        <v>78</v>
      </c>
      <c r="D473" s="82">
        <v>1</v>
      </c>
      <c r="E473" s="45"/>
      <c r="F473" s="118">
        <f t="shared" si="86"/>
        <v>0</v>
      </c>
      <c r="G473" s="57" t="str">
        <f t="shared" si="89"/>
        <v>zadajte jednotkovú cenu</v>
      </c>
      <c r="H473" s="68">
        <f t="shared" si="90"/>
        <v>1</v>
      </c>
      <c r="I473" s="70"/>
      <c r="J473" s="70"/>
      <c r="K473" s="70"/>
      <c r="L473" s="71"/>
      <c r="M473" s="111"/>
      <c r="N473" s="111"/>
      <c r="O473" s="111"/>
      <c r="P473" s="111"/>
      <c r="Q473" s="111"/>
      <c r="R473" s="111"/>
      <c r="S473" s="111"/>
      <c r="T473" s="111"/>
      <c r="U473" s="111"/>
      <c r="V473" s="111"/>
      <c r="W473" s="111"/>
      <c r="X473" s="111"/>
      <c r="Y473" s="111"/>
      <c r="Z473" s="111"/>
      <c r="AA473" s="111"/>
      <c r="AB473" s="111"/>
      <c r="AC473" s="111"/>
      <c r="AD473" s="111"/>
      <c r="AE473" s="111"/>
      <c r="AF473" s="111"/>
      <c r="AG473" s="111"/>
      <c r="AH473" s="111"/>
      <c r="AI473" s="111"/>
      <c r="AJ473" s="111"/>
      <c r="AK473" s="111"/>
      <c r="AL473" s="111"/>
      <c r="AM473" s="111"/>
      <c r="AN473" s="111"/>
      <c r="AO473" s="111"/>
      <c r="AP473" s="111"/>
      <c r="AQ473" s="111"/>
      <c r="AR473" s="112"/>
    </row>
    <row r="474" spans="1:44" s="113" customFormat="1">
      <c r="A474" s="109">
        <v>457</v>
      </c>
      <c r="B474" s="58" t="s">
        <v>137</v>
      </c>
      <c r="C474" s="81" t="s">
        <v>78</v>
      </c>
      <c r="D474" s="82">
        <v>4</v>
      </c>
      <c r="E474" s="45"/>
      <c r="F474" s="118">
        <f t="shared" si="86"/>
        <v>0</v>
      </c>
      <c r="G474" s="57" t="str">
        <f t="shared" si="89"/>
        <v>zadajte jednotkovú cenu</v>
      </c>
      <c r="H474" s="68">
        <f t="shared" si="90"/>
        <v>1</v>
      </c>
      <c r="I474" s="70"/>
      <c r="J474" s="70"/>
      <c r="K474" s="70"/>
      <c r="L474" s="71"/>
      <c r="M474" s="111"/>
      <c r="N474" s="111"/>
      <c r="O474" s="111"/>
      <c r="P474" s="111"/>
      <c r="Q474" s="111"/>
      <c r="R474" s="111"/>
      <c r="S474" s="111"/>
      <c r="T474" s="111"/>
      <c r="U474" s="111"/>
      <c r="V474" s="111"/>
      <c r="W474" s="111"/>
      <c r="X474" s="111"/>
      <c r="Y474" s="111"/>
      <c r="Z474" s="111"/>
      <c r="AA474" s="111"/>
      <c r="AB474" s="111"/>
      <c r="AC474" s="111"/>
      <c r="AD474" s="111"/>
      <c r="AE474" s="111"/>
      <c r="AF474" s="111"/>
      <c r="AG474" s="111"/>
      <c r="AH474" s="111"/>
      <c r="AI474" s="111"/>
      <c r="AJ474" s="111"/>
      <c r="AK474" s="111"/>
      <c r="AL474" s="111"/>
      <c r="AM474" s="111"/>
      <c r="AN474" s="111"/>
      <c r="AO474" s="111"/>
      <c r="AP474" s="111"/>
      <c r="AQ474" s="111"/>
      <c r="AR474" s="112"/>
    </row>
    <row r="475" spans="1:44" s="113" customFormat="1">
      <c r="A475" s="83">
        <v>458</v>
      </c>
      <c r="B475" s="58" t="s">
        <v>138</v>
      </c>
      <c r="C475" s="81" t="s">
        <v>119</v>
      </c>
      <c r="D475" s="82">
        <v>0.41599999999999998</v>
      </c>
      <c r="E475" s="45"/>
      <c r="F475" s="118">
        <f t="shared" si="86"/>
        <v>0</v>
      </c>
      <c r="G475" s="57" t="str">
        <f t="shared" si="89"/>
        <v>zadajte jednotkovú cenu</v>
      </c>
      <c r="H475" s="68">
        <f t="shared" si="90"/>
        <v>1</v>
      </c>
      <c r="I475" s="70"/>
      <c r="J475" s="70"/>
      <c r="K475" s="70"/>
      <c r="L475" s="71"/>
      <c r="M475" s="111"/>
      <c r="N475" s="111"/>
      <c r="O475" s="111"/>
      <c r="P475" s="111"/>
      <c r="Q475" s="111"/>
      <c r="R475" s="111"/>
      <c r="S475" s="111"/>
      <c r="T475" s="111"/>
      <c r="U475" s="111"/>
      <c r="V475" s="111"/>
      <c r="W475" s="111"/>
      <c r="X475" s="111"/>
      <c r="Y475" s="111"/>
      <c r="Z475" s="111"/>
      <c r="AA475" s="111"/>
      <c r="AB475" s="111"/>
      <c r="AC475" s="111"/>
      <c r="AD475" s="111"/>
      <c r="AE475" s="111"/>
      <c r="AF475" s="111"/>
      <c r="AG475" s="111"/>
      <c r="AH475" s="111"/>
      <c r="AI475" s="111"/>
      <c r="AJ475" s="111"/>
      <c r="AK475" s="111"/>
      <c r="AL475" s="111"/>
      <c r="AM475" s="111"/>
      <c r="AN475" s="111"/>
      <c r="AO475" s="111"/>
      <c r="AP475" s="111"/>
      <c r="AQ475" s="111"/>
      <c r="AR475" s="112"/>
    </row>
    <row r="476" spans="1:44" s="113" customFormat="1" ht="25.5">
      <c r="A476" s="109">
        <v>459</v>
      </c>
      <c r="B476" s="58" t="s">
        <v>139</v>
      </c>
      <c r="C476" s="81" t="s">
        <v>39</v>
      </c>
      <c r="D476" s="82">
        <v>3</v>
      </c>
      <c r="E476" s="45"/>
      <c r="F476" s="118">
        <f t="shared" si="86"/>
        <v>0</v>
      </c>
      <c r="G476" s="57" t="str">
        <f t="shared" si="89"/>
        <v>zadajte jednotkovú cenu</v>
      </c>
      <c r="H476" s="68">
        <f t="shared" si="90"/>
        <v>1</v>
      </c>
      <c r="I476" s="70"/>
      <c r="J476" s="70"/>
      <c r="K476" s="70"/>
      <c r="L476" s="71"/>
      <c r="M476" s="111"/>
      <c r="N476" s="111"/>
      <c r="O476" s="111"/>
      <c r="P476" s="111"/>
      <c r="Q476" s="111"/>
      <c r="R476" s="111"/>
      <c r="S476" s="111"/>
      <c r="T476" s="111"/>
      <c r="U476" s="111"/>
      <c r="V476" s="111"/>
      <c r="W476" s="111"/>
      <c r="X476" s="111"/>
      <c r="Y476" s="111"/>
      <c r="Z476" s="111"/>
      <c r="AA476" s="111"/>
      <c r="AB476" s="111"/>
      <c r="AC476" s="111"/>
      <c r="AD476" s="111"/>
      <c r="AE476" s="111"/>
      <c r="AF476" s="111"/>
      <c r="AG476" s="111"/>
      <c r="AH476" s="111"/>
      <c r="AI476" s="111"/>
      <c r="AJ476" s="111"/>
      <c r="AK476" s="111"/>
      <c r="AL476" s="111"/>
      <c r="AM476" s="111"/>
      <c r="AN476" s="111"/>
      <c r="AO476" s="111"/>
      <c r="AP476" s="111"/>
      <c r="AQ476" s="111"/>
      <c r="AR476" s="112"/>
    </row>
    <row r="477" spans="1:44" s="113" customFormat="1" ht="25.5">
      <c r="A477" s="83">
        <v>460</v>
      </c>
      <c r="B477" s="58" t="s">
        <v>170</v>
      </c>
      <c r="C477" s="81" t="s">
        <v>39</v>
      </c>
      <c r="D477" s="82">
        <v>17</v>
      </c>
      <c r="E477" s="45"/>
      <c r="F477" s="118">
        <f t="shared" si="86"/>
        <v>0</v>
      </c>
      <c r="G477" s="57" t="str">
        <f t="shared" si="89"/>
        <v>zadajte jednotkovú cenu</v>
      </c>
      <c r="H477" s="68">
        <f t="shared" si="90"/>
        <v>1</v>
      </c>
      <c r="I477" s="70"/>
      <c r="J477" s="70"/>
      <c r="K477" s="70"/>
      <c r="L477" s="71"/>
      <c r="M477" s="111"/>
      <c r="N477" s="111"/>
      <c r="O477" s="111"/>
      <c r="P477" s="111"/>
      <c r="Q477" s="111"/>
      <c r="R477" s="111"/>
      <c r="S477" s="111"/>
      <c r="T477" s="111"/>
      <c r="U477" s="111"/>
      <c r="V477" s="111"/>
      <c r="W477" s="111"/>
      <c r="X477" s="111"/>
      <c r="Y477" s="111"/>
      <c r="Z477" s="111"/>
      <c r="AA477" s="111"/>
      <c r="AB477" s="111"/>
      <c r="AC477" s="111"/>
      <c r="AD477" s="111"/>
      <c r="AE477" s="111"/>
      <c r="AF477" s="111"/>
      <c r="AG477" s="111"/>
      <c r="AH477" s="111"/>
      <c r="AI477" s="111"/>
      <c r="AJ477" s="111"/>
      <c r="AK477" s="111"/>
      <c r="AL477" s="111"/>
      <c r="AM477" s="111"/>
      <c r="AN477" s="111"/>
      <c r="AO477" s="111"/>
      <c r="AP477" s="111"/>
      <c r="AQ477" s="111"/>
      <c r="AR477" s="112"/>
    </row>
    <row r="478" spans="1:44" s="113" customFormat="1" ht="38.25">
      <c r="A478" s="109">
        <v>461</v>
      </c>
      <c r="B478" s="58" t="s">
        <v>141</v>
      </c>
      <c r="C478" s="81" t="s">
        <v>78</v>
      </c>
      <c r="D478" s="82">
        <v>4</v>
      </c>
      <c r="E478" s="45"/>
      <c r="F478" s="118">
        <f t="shared" si="86"/>
        <v>0</v>
      </c>
      <c r="G478" s="57" t="str">
        <f t="shared" si="89"/>
        <v>zadajte jednotkovú cenu</v>
      </c>
      <c r="H478" s="68">
        <f t="shared" si="90"/>
        <v>1</v>
      </c>
      <c r="I478" s="70"/>
      <c r="J478" s="70"/>
      <c r="K478" s="70"/>
      <c r="L478" s="71"/>
      <c r="M478" s="111"/>
      <c r="N478" s="111"/>
      <c r="O478" s="111"/>
      <c r="P478" s="111"/>
      <c r="Q478" s="111"/>
      <c r="R478" s="111"/>
      <c r="S478" s="111"/>
      <c r="T478" s="111"/>
      <c r="U478" s="111"/>
      <c r="V478" s="111"/>
      <c r="W478" s="111"/>
      <c r="X478" s="111"/>
      <c r="Y478" s="111"/>
      <c r="Z478" s="111"/>
      <c r="AA478" s="111"/>
      <c r="AB478" s="111"/>
      <c r="AC478" s="111"/>
      <c r="AD478" s="111"/>
      <c r="AE478" s="111"/>
      <c r="AF478" s="111"/>
      <c r="AG478" s="111"/>
      <c r="AH478" s="111"/>
      <c r="AI478" s="111"/>
      <c r="AJ478" s="111"/>
      <c r="AK478" s="111"/>
      <c r="AL478" s="111"/>
      <c r="AM478" s="111"/>
      <c r="AN478" s="111"/>
      <c r="AO478" s="111"/>
      <c r="AP478" s="111"/>
      <c r="AQ478" s="111"/>
      <c r="AR478" s="112"/>
    </row>
    <row r="479" spans="1:44" s="113" customFormat="1" ht="25.5">
      <c r="A479" s="83">
        <v>462</v>
      </c>
      <c r="B479" s="58" t="s">
        <v>142</v>
      </c>
      <c r="C479" s="81" t="s">
        <v>78</v>
      </c>
      <c r="D479" s="82">
        <v>1</v>
      </c>
      <c r="E479" s="45"/>
      <c r="F479" s="118">
        <f t="shared" si="86"/>
        <v>0</v>
      </c>
      <c r="G479" s="57" t="str">
        <f t="shared" si="89"/>
        <v>zadajte jednotkovú cenu</v>
      </c>
      <c r="H479" s="68">
        <f t="shared" si="90"/>
        <v>1</v>
      </c>
      <c r="I479" s="70"/>
      <c r="J479" s="70"/>
      <c r="K479" s="70"/>
      <c r="L479" s="71"/>
      <c r="M479" s="111"/>
      <c r="N479" s="111"/>
      <c r="O479" s="111"/>
      <c r="P479" s="111"/>
      <c r="Q479" s="111"/>
      <c r="R479" s="111"/>
      <c r="S479" s="111"/>
      <c r="T479" s="111"/>
      <c r="U479" s="111"/>
      <c r="V479" s="111"/>
      <c r="W479" s="111"/>
      <c r="X479" s="111"/>
      <c r="Y479" s="111"/>
      <c r="Z479" s="111"/>
      <c r="AA479" s="111"/>
      <c r="AB479" s="111"/>
      <c r="AC479" s="111"/>
      <c r="AD479" s="111"/>
      <c r="AE479" s="111"/>
      <c r="AF479" s="111"/>
      <c r="AG479" s="111"/>
      <c r="AH479" s="111"/>
      <c r="AI479" s="111"/>
      <c r="AJ479" s="111"/>
      <c r="AK479" s="111"/>
      <c r="AL479" s="111"/>
      <c r="AM479" s="111"/>
      <c r="AN479" s="111"/>
      <c r="AO479" s="111"/>
      <c r="AP479" s="111"/>
      <c r="AQ479" s="111"/>
      <c r="AR479" s="112"/>
    </row>
    <row r="480" spans="1:44" s="113" customFormat="1" ht="25.5">
      <c r="A480" s="109">
        <v>463</v>
      </c>
      <c r="B480" s="58" t="s">
        <v>143</v>
      </c>
      <c r="C480" s="81" t="s">
        <v>39</v>
      </c>
      <c r="D480" s="82">
        <v>5</v>
      </c>
      <c r="E480" s="45"/>
      <c r="F480" s="118">
        <f t="shared" si="86"/>
        <v>0</v>
      </c>
      <c r="G480" s="57" t="str">
        <f t="shared" si="89"/>
        <v>zadajte jednotkovú cenu</v>
      </c>
      <c r="H480" s="68">
        <f t="shared" si="90"/>
        <v>1</v>
      </c>
      <c r="I480" s="70"/>
      <c r="J480" s="70"/>
      <c r="K480" s="70"/>
      <c r="L480" s="71"/>
      <c r="M480" s="111"/>
      <c r="N480" s="111"/>
      <c r="O480" s="111"/>
      <c r="P480" s="111"/>
      <c r="Q480" s="111"/>
      <c r="R480" s="111"/>
      <c r="S480" s="111"/>
      <c r="T480" s="111"/>
      <c r="U480" s="111"/>
      <c r="V480" s="111"/>
      <c r="W480" s="111"/>
      <c r="X480" s="111"/>
      <c r="Y480" s="111"/>
      <c r="Z480" s="111"/>
      <c r="AA480" s="111"/>
      <c r="AB480" s="111"/>
      <c r="AC480" s="111"/>
      <c r="AD480" s="111"/>
      <c r="AE480" s="111"/>
      <c r="AF480" s="111"/>
      <c r="AG480" s="111"/>
      <c r="AH480" s="111"/>
      <c r="AI480" s="111"/>
      <c r="AJ480" s="111"/>
      <c r="AK480" s="111"/>
      <c r="AL480" s="111"/>
      <c r="AM480" s="111"/>
      <c r="AN480" s="111"/>
      <c r="AO480" s="111"/>
      <c r="AP480" s="111"/>
      <c r="AQ480" s="111"/>
      <c r="AR480" s="112"/>
    </row>
    <row r="481" spans="1:44" s="113" customFormat="1" ht="25.5">
      <c r="A481" s="83">
        <v>464</v>
      </c>
      <c r="B481" s="58" t="s">
        <v>144</v>
      </c>
      <c r="C481" s="81" t="s">
        <v>39</v>
      </c>
      <c r="D481" s="82">
        <v>2</v>
      </c>
      <c r="E481" s="45"/>
      <c r="F481" s="118">
        <f t="shared" si="86"/>
        <v>0</v>
      </c>
      <c r="G481" s="57" t="str">
        <f t="shared" si="89"/>
        <v>zadajte jednotkovú cenu</v>
      </c>
      <c r="H481" s="68">
        <f t="shared" si="90"/>
        <v>1</v>
      </c>
      <c r="I481" s="70"/>
      <c r="J481" s="70"/>
      <c r="K481" s="70"/>
      <c r="L481" s="71"/>
      <c r="M481" s="111"/>
      <c r="N481" s="111"/>
      <c r="O481" s="111"/>
      <c r="P481" s="111"/>
      <c r="Q481" s="111"/>
      <c r="R481" s="111"/>
      <c r="S481" s="111"/>
      <c r="T481" s="111"/>
      <c r="U481" s="111"/>
      <c r="V481" s="111"/>
      <c r="W481" s="111"/>
      <c r="X481" s="111"/>
      <c r="Y481" s="111"/>
      <c r="Z481" s="111"/>
      <c r="AA481" s="111"/>
      <c r="AB481" s="111"/>
      <c r="AC481" s="111"/>
      <c r="AD481" s="111"/>
      <c r="AE481" s="111"/>
      <c r="AF481" s="111"/>
      <c r="AG481" s="111"/>
      <c r="AH481" s="111"/>
      <c r="AI481" s="111"/>
      <c r="AJ481" s="111"/>
      <c r="AK481" s="111"/>
      <c r="AL481" s="111"/>
      <c r="AM481" s="111"/>
      <c r="AN481" s="111"/>
      <c r="AO481" s="111"/>
      <c r="AP481" s="111"/>
      <c r="AQ481" s="111"/>
      <c r="AR481" s="112"/>
    </row>
    <row r="482" spans="1:44" s="113" customFormat="1">
      <c r="A482" s="109">
        <v>465</v>
      </c>
      <c r="B482" s="58" t="s">
        <v>104</v>
      </c>
      <c r="C482" s="81" t="s">
        <v>78</v>
      </c>
      <c r="D482" s="82">
        <v>3</v>
      </c>
      <c r="E482" s="45"/>
      <c r="F482" s="118">
        <f t="shared" si="86"/>
        <v>0</v>
      </c>
      <c r="G482" s="57" t="str">
        <f t="shared" si="89"/>
        <v>zadajte jednotkovú cenu</v>
      </c>
      <c r="H482" s="68">
        <f t="shared" si="90"/>
        <v>1</v>
      </c>
      <c r="I482" s="70"/>
      <c r="J482" s="70"/>
      <c r="K482" s="70"/>
      <c r="L482" s="71"/>
      <c r="M482" s="111"/>
      <c r="N482" s="111"/>
      <c r="O482" s="111"/>
      <c r="P482" s="111"/>
      <c r="Q482" s="111"/>
      <c r="R482" s="111"/>
      <c r="S482" s="111"/>
      <c r="T482" s="111"/>
      <c r="U482" s="111"/>
      <c r="V482" s="111"/>
      <c r="W482" s="111"/>
      <c r="X482" s="111"/>
      <c r="Y482" s="111"/>
      <c r="Z482" s="111"/>
      <c r="AA482" s="111"/>
      <c r="AB482" s="111"/>
      <c r="AC482" s="111"/>
      <c r="AD482" s="111"/>
      <c r="AE482" s="111"/>
      <c r="AF482" s="111"/>
      <c r="AG482" s="111"/>
      <c r="AH482" s="111"/>
      <c r="AI482" s="111"/>
      <c r="AJ482" s="111"/>
      <c r="AK482" s="111"/>
      <c r="AL482" s="111"/>
      <c r="AM482" s="111"/>
      <c r="AN482" s="111"/>
      <c r="AO482" s="111"/>
      <c r="AP482" s="111"/>
      <c r="AQ482" s="111"/>
      <c r="AR482" s="112"/>
    </row>
    <row r="483" spans="1:44" s="113" customFormat="1">
      <c r="A483" s="83">
        <v>466</v>
      </c>
      <c r="B483" s="58" t="s">
        <v>148</v>
      </c>
      <c r="C483" s="81" t="s">
        <v>78</v>
      </c>
      <c r="D483" s="82">
        <v>4</v>
      </c>
      <c r="E483" s="45"/>
      <c r="F483" s="118">
        <f t="shared" si="86"/>
        <v>0</v>
      </c>
      <c r="G483" s="57" t="str">
        <f t="shared" si="89"/>
        <v>zadajte jednotkovú cenu</v>
      </c>
      <c r="H483" s="68">
        <f t="shared" si="90"/>
        <v>1</v>
      </c>
      <c r="I483" s="70"/>
      <c r="J483" s="70"/>
      <c r="K483" s="70"/>
      <c r="L483" s="71"/>
      <c r="M483" s="111"/>
      <c r="N483" s="111"/>
      <c r="O483" s="111"/>
      <c r="P483" s="111"/>
      <c r="Q483" s="111"/>
      <c r="R483" s="111"/>
      <c r="S483" s="111"/>
      <c r="T483" s="111"/>
      <c r="U483" s="111"/>
      <c r="V483" s="111"/>
      <c r="W483" s="111"/>
      <c r="X483" s="111"/>
      <c r="Y483" s="111"/>
      <c r="Z483" s="111"/>
      <c r="AA483" s="111"/>
      <c r="AB483" s="111"/>
      <c r="AC483" s="111"/>
      <c r="AD483" s="111"/>
      <c r="AE483" s="111"/>
      <c r="AF483" s="111"/>
      <c r="AG483" s="111"/>
      <c r="AH483" s="111"/>
      <c r="AI483" s="111"/>
      <c r="AJ483" s="111"/>
      <c r="AK483" s="111"/>
      <c r="AL483" s="111"/>
      <c r="AM483" s="111"/>
      <c r="AN483" s="111"/>
      <c r="AO483" s="111"/>
      <c r="AP483" s="111"/>
      <c r="AQ483" s="111"/>
      <c r="AR483" s="112"/>
    </row>
    <row r="484" spans="1:44" s="113" customFormat="1" ht="25.5">
      <c r="A484" s="109">
        <v>467</v>
      </c>
      <c r="B484" s="58" t="s">
        <v>149</v>
      </c>
      <c r="C484" s="81" t="s">
        <v>39</v>
      </c>
      <c r="D484" s="82">
        <v>5</v>
      </c>
      <c r="E484" s="45"/>
      <c r="F484" s="118">
        <f t="shared" si="86"/>
        <v>0</v>
      </c>
      <c r="G484" s="57" t="str">
        <f t="shared" si="89"/>
        <v>zadajte jednotkovú cenu</v>
      </c>
      <c r="H484" s="68">
        <f t="shared" si="90"/>
        <v>1</v>
      </c>
      <c r="I484" s="70"/>
      <c r="J484" s="70"/>
      <c r="K484" s="70"/>
      <c r="L484" s="71"/>
      <c r="M484" s="111"/>
      <c r="N484" s="111"/>
      <c r="O484" s="111"/>
      <c r="P484" s="111"/>
      <c r="Q484" s="111"/>
      <c r="R484" s="111"/>
      <c r="S484" s="111"/>
      <c r="T484" s="111"/>
      <c r="U484" s="111"/>
      <c r="V484" s="111"/>
      <c r="W484" s="111"/>
      <c r="X484" s="111"/>
      <c r="Y484" s="111"/>
      <c r="Z484" s="111"/>
      <c r="AA484" s="111"/>
      <c r="AB484" s="111"/>
      <c r="AC484" s="111"/>
      <c r="AD484" s="111"/>
      <c r="AE484" s="111"/>
      <c r="AF484" s="111"/>
      <c r="AG484" s="111"/>
      <c r="AH484" s="111"/>
      <c r="AI484" s="111"/>
      <c r="AJ484" s="111"/>
      <c r="AK484" s="111"/>
      <c r="AL484" s="111"/>
      <c r="AM484" s="111"/>
      <c r="AN484" s="111"/>
      <c r="AO484" s="111"/>
      <c r="AP484" s="111"/>
      <c r="AQ484" s="111"/>
      <c r="AR484" s="112"/>
    </row>
    <row r="485" spans="1:44" s="113" customFormat="1" ht="25.5">
      <c r="A485" s="83">
        <v>468</v>
      </c>
      <c r="B485" s="58" t="s">
        <v>166</v>
      </c>
      <c r="C485" s="81" t="s">
        <v>39</v>
      </c>
      <c r="D485" s="82">
        <v>35</v>
      </c>
      <c r="E485" s="45"/>
      <c r="F485" s="118">
        <f t="shared" si="86"/>
        <v>0</v>
      </c>
      <c r="G485" s="57" t="str">
        <f t="shared" si="89"/>
        <v>zadajte jednotkovú cenu</v>
      </c>
      <c r="H485" s="68">
        <f t="shared" si="90"/>
        <v>1</v>
      </c>
      <c r="I485" s="70"/>
      <c r="J485" s="70"/>
      <c r="K485" s="70"/>
      <c r="L485" s="71"/>
      <c r="M485" s="111"/>
      <c r="N485" s="111"/>
      <c r="O485" s="111"/>
      <c r="P485" s="111"/>
      <c r="Q485" s="111"/>
      <c r="R485" s="111"/>
      <c r="S485" s="111"/>
      <c r="T485" s="111"/>
      <c r="U485" s="111"/>
      <c r="V485" s="111"/>
      <c r="W485" s="111"/>
      <c r="X485" s="111"/>
      <c r="Y485" s="111"/>
      <c r="Z485" s="111"/>
      <c r="AA485" s="111"/>
      <c r="AB485" s="111"/>
      <c r="AC485" s="111"/>
      <c r="AD485" s="111"/>
      <c r="AE485" s="111"/>
      <c r="AF485" s="111"/>
      <c r="AG485" s="111"/>
      <c r="AH485" s="111"/>
      <c r="AI485" s="111"/>
      <c r="AJ485" s="111"/>
      <c r="AK485" s="111"/>
      <c r="AL485" s="111"/>
      <c r="AM485" s="111"/>
      <c r="AN485" s="111"/>
      <c r="AO485" s="111"/>
      <c r="AP485" s="111"/>
      <c r="AQ485" s="111"/>
      <c r="AR485" s="112"/>
    </row>
    <row r="486" spans="1:44" s="113" customFormat="1">
      <c r="A486" s="109">
        <v>469</v>
      </c>
      <c r="B486" s="58" t="s">
        <v>150</v>
      </c>
      <c r="C486" s="81" t="s">
        <v>39</v>
      </c>
      <c r="D486" s="82">
        <v>20</v>
      </c>
      <c r="E486" s="45"/>
      <c r="F486" s="118">
        <f t="shared" si="86"/>
        <v>0</v>
      </c>
      <c r="G486" s="57" t="str">
        <f t="shared" si="89"/>
        <v>zadajte jednotkovú cenu</v>
      </c>
      <c r="H486" s="68">
        <f t="shared" si="90"/>
        <v>1</v>
      </c>
      <c r="I486" s="70"/>
      <c r="J486" s="70"/>
      <c r="K486" s="70"/>
      <c r="L486" s="71"/>
      <c r="M486" s="111"/>
      <c r="N486" s="111"/>
      <c r="O486" s="111"/>
      <c r="P486" s="111"/>
      <c r="Q486" s="111"/>
      <c r="R486" s="111"/>
      <c r="S486" s="111"/>
      <c r="T486" s="111"/>
      <c r="U486" s="111"/>
      <c r="V486" s="111"/>
      <c r="W486" s="111"/>
      <c r="X486" s="111"/>
      <c r="Y486" s="111"/>
      <c r="Z486" s="111"/>
      <c r="AA486" s="111"/>
      <c r="AB486" s="111"/>
      <c r="AC486" s="111"/>
      <c r="AD486" s="111"/>
      <c r="AE486" s="111"/>
      <c r="AF486" s="111"/>
      <c r="AG486" s="111"/>
      <c r="AH486" s="111"/>
      <c r="AI486" s="111"/>
      <c r="AJ486" s="111"/>
      <c r="AK486" s="111"/>
      <c r="AL486" s="111"/>
      <c r="AM486" s="111"/>
      <c r="AN486" s="111"/>
      <c r="AO486" s="111"/>
      <c r="AP486" s="111"/>
      <c r="AQ486" s="111"/>
      <c r="AR486" s="112"/>
    </row>
    <row r="487" spans="1:44" s="113" customFormat="1">
      <c r="A487" s="83">
        <v>470</v>
      </c>
      <c r="B487" s="58" t="s">
        <v>153</v>
      </c>
      <c r="C487" s="81" t="s">
        <v>39</v>
      </c>
      <c r="D487" s="82">
        <v>5</v>
      </c>
      <c r="E487" s="45"/>
      <c r="F487" s="118">
        <f t="shared" si="86"/>
        <v>0</v>
      </c>
      <c r="G487" s="57" t="str">
        <f t="shared" si="89"/>
        <v>zadajte jednotkovú cenu</v>
      </c>
      <c r="H487" s="68">
        <f t="shared" si="90"/>
        <v>1</v>
      </c>
      <c r="I487" s="70"/>
      <c r="J487" s="70"/>
      <c r="K487" s="70"/>
      <c r="L487" s="71"/>
      <c r="M487" s="111"/>
      <c r="N487" s="111"/>
      <c r="O487" s="111"/>
      <c r="P487" s="111"/>
      <c r="Q487" s="111"/>
      <c r="R487" s="111"/>
      <c r="S487" s="111"/>
      <c r="T487" s="111"/>
      <c r="U487" s="111"/>
      <c r="V487" s="111"/>
      <c r="W487" s="111"/>
      <c r="X487" s="111"/>
      <c r="Y487" s="111"/>
      <c r="Z487" s="111"/>
      <c r="AA487" s="111"/>
      <c r="AB487" s="111"/>
      <c r="AC487" s="111"/>
      <c r="AD487" s="111"/>
      <c r="AE487" s="111"/>
      <c r="AF487" s="111"/>
      <c r="AG487" s="111"/>
      <c r="AH487" s="111"/>
      <c r="AI487" s="111"/>
      <c r="AJ487" s="111"/>
      <c r="AK487" s="111"/>
      <c r="AL487" s="111"/>
      <c r="AM487" s="111"/>
      <c r="AN487" s="111"/>
      <c r="AO487" s="111"/>
      <c r="AP487" s="111"/>
      <c r="AQ487" s="111"/>
      <c r="AR487" s="112"/>
    </row>
    <row r="488" spans="1:44" s="113" customFormat="1">
      <c r="A488" s="109">
        <v>471</v>
      </c>
      <c r="B488" s="58" t="s">
        <v>112</v>
      </c>
      <c r="C488" s="81" t="s">
        <v>39</v>
      </c>
      <c r="D488" s="82">
        <v>4</v>
      </c>
      <c r="E488" s="45"/>
      <c r="F488" s="118">
        <f t="shared" si="86"/>
        <v>0</v>
      </c>
      <c r="G488" s="57" t="str">
        <f t="shared" si="89"/>
        <v>zadajte jednotkovú cenu</v>
      </c>
      <c r="H488" s="68">
        <f t="shared" si="90"/>
        <v>1</v>
      </c>
      <c r="I488" s="70"/>
      <c r="J488" s="70"/>
      <c r="K488" s="70"/>
      <c r="L488" s="71"/>
      <c r="M488" s="111"/>
      <c r="N488" s="111"/>
      <c r="O488" s="111"/>
      <c r="P488" s="111"/>
      <c r="Q488" s="111"/>
      <c r="R488" s="111"/>
      <c r="S488" s="111"/>
      <c r="T488" s="111"/>
      <c r="U488" s="111"/>
      <c r="V488" s="111"/>
      <c r="W488" s="111"/>
      <c r="X488" s="111"/>
      <c r="Y488" s="111"/>
      <c r="Z488" s="111"/>
      <c r="AA488" s="111"/>
      <c r="AB488" s="111"/>
      <c r="AC488" s="111"/>
      <c r="AD488" s="111"/>
      <c r="AE488" s="111"/>
      <c r="AF488" s="111"/>
      <c r="AG488" s="111"/>
      <c r="AH488" s="111"/>
      <c r="AI488" s="111"/>
      <c r="AJ488" s="111"/>
      <c r="AK488" s="111"/>
      <c r="AL488" s="111"/>
      <c r="AM488" s="111"/>
      <c r="AN488" s="111"/>
      <c r="AO488" s="111"/>
      <c r="AP488" s="111"/>
      <c r="AQ488" s="111"/>
      <c r="AR488" s="112"/>
    </row>
    <row r="489" spans="1:44" s="113" customFormat="1" ht="25.5" customHeight="1">
      <c r="A489" s="83">
        <v>472</v>
      </c>
      <c r="B489" s="58" t="s">
        <v>167</v>
      </c>
      <c r="C489" s="81" t="s">
        <v>39</v>
      </c>
      <c r="D489" s="82">
        <v>17</v>
      </c>
      <c r="E489" s="45"/>
      <c r="F489" s="118">
        <f t="shared" si="86"/>
        <v>0</v>
      </c>
      <c r="G489" s="57" t="str">
        <f t="shared" si="89"/>
        <v>zadajte jednotkovú cenu</v>
      </c>
      <c r="H489" s="68">
        <f t="shared" si="90"/>
        <v>1</v>
      </c>
      <c r="I489" s="70"/>
      <c r="J489" s="70"/>
      <c r="K489" s="70"/>
      <c r="L489" s="71"/>
      <c r="M489" s="111"/>
      <c r="N489" s="111"/>
      <c r="O489" s="111"/>
      <c r="P489" s="111"/>
      <c r="Q489" s="111"/>
      <c r="R489" s="111"/>
      <c r="S489" s="111"/>
      <c r="T489" s="111"/>
      <c r="U489" s="111"/>
      <c r="V489" s="111"/>
      <c r="W489" s="111"/>
      <c r="X489" s="111"/>
      <c r="Y489" s="111"/>
      <c r="Z489" s="111"/>
      <c r="AA489" s="111"/>
      <c r="AB489" s="111"/>
      <c r="AC489" s="111"/>
      <c r="AD489" s="111"/>
      <c r="AE489" s="111"/>
      <c r="AF489" s="111"/>
      <c r="AG489" s="111"/>
      <c r="AH489" s="111"/>
      <c r="AI489" s="111"/>
      <c r="AJ489" s="111"/>
      <c r="AK489" s="111"/>
      <c r="AL489" s="111"/>
      <c r="AM489" s="111"/>
      <c r="AN489" s="111"/>
      <c r="AO489" s="111"/>
      <c r="AP489" s="111"/>
      <c r="AQ489" s="111"/>
      <c r="AR489" s="112"/>
    </row>
    <row r="490" spans="1:44" s="113" customFormat="1" ht="25.5">
      <c r="A490" s="109">
        <v>473</v>
      </c>
      <c r="B490" s="58" t="s">
        <v>154</v>
      </c>
      <c r="C490" s="81" t="s">
        <v>39</v>
      </c>
      <c r="D490" s="82">
        <v>4</v>
      </c>
      <c r="E490" s="45"/>
      <c r="F490" s="118">
        <f t="shared" si="86"/>
        <v>0</v>
      </c>
      <c r="G490" s="57" t="str">
        <f t="shared" si="89"/>
        <v>zadajte jednotkovú cenu</v>
      </c>
      <c r="H490" s="68">
        <f t="shared" si="90"/>
        <v>1</v>
      </c>
      <c r="I490" s="70"/>
      <c r="J490" s="70"/>
      <c r="K490" s="70"/>
      <c r="L490" s="71"/>
      <c r="M490" s="111"/>
      <c r="N490" s="111"/>
      <c r="O490" s="111"/>
      <c r="P490" s="111"/>
      <c r="Q490" s="111"/>
      <c r="R490" s="111"/>
      <c r="S490" s="111"/>
      <c r="T490" s="111"/>
      <c r="U490" s="111"/>
      <c r="V490" s="111"/>
      <c r="W490" s="111"/>
      <c r="X490" s="111"/>
      <c r="Y490" s="111"/>
      <c r="Z490" s="111"/>
      <c r="AA490" s="111"/>
      <c r="AB490" s="111"/>
      <c r="AC490" s="111"/>
      <c r="AD490" s="111"/>
      <c r="AE490" s="111"/>
      <c r="AF490" s="111"/>
      <c r="AG490" s="111"/>
      <c r="AH490" s="111"/>
      <c r="AI490" s="111"/>
      <c r="AJ490" s="111"/>
      <c r="AK490" s="111"/>
      <c r="AL490" s="111"/>
      <c r="AM490" s="111"/>
      <c r="AN490" s="111"/>
      <c r="AO490" s="111"/>
      <c r="AP490" s="111"/>
      <c r="AQ490" s="111"/>
      <c r="AR490" s="112"/>
    </row>
    <row r="491" spans="1:44" s="113" customFormat="1">
      <c r="A491" s="83">
        <v>474</v>
      </c>
      <c r="B491" s="58" t="s">
        <v>155</v>
      </c>
      <c r="C491" s="81" t="s">
        <v>39</v>
      </c>
      <c r="D491" s="82">
        <v>21</v>
      </c>
      <c r="E491" s="45"/>
      <c r="F491" s="118">
        <f t="shared" si="86"/>
        <v>0</v>
      </c>
      <c r="G491" s="57" t="str">
        <f t="shared" si="89"/>
        <v>zadajte jednotkovú cenu</v>
      </c>
      <c r="H491" s="68">
        <f t="shared" si="90"/>
        <v>1</v>
      </c>
      <c r="I491" s="70"/>
      <c r="J491" s="70"/>
      <c r="K491" s="70"/>
      <c r="L491" s="71"/>
      <c r="M491" s="111"/>
      <c r="N491" s="111"/>
      <c r="O491" s="111"/>
      <c r="P491" s="111"/>
      <c r="Q491" s="111"/>
      <c r="R491" s="111"/>
      <c r="S491" s="111"/>
      <c r="T491" s="111"/>
      <c r="U491" s="111"/>
      <c r="V491" s="111"/>
      <c r="W491" s="111"/>
      <c r="X491" s="111"/>
      <c r="Y491" s="111"/>
      <c r="Z491" s="111"/>
      <c r="AA491" s="111"/>
      <c r="AB491" s="111"/>
      <c r="AC491" s="111"/>
      <c r="AD491" s="111"/>
      <c r="AE491" s="111"/>
      <c r="AF491" s="111"/>
      <c r="AG491" s="111"/>
      <c r="AH491" s="111"/>
      <c r="AI491" s="111"/>
      <c r="AJ491" s="111"/>
      <c r="AK491" s="111"/>
      <c r="AL491" s="111"/>
      <c r="AM491" s="111"/>
      <c r="AN491" s="111"/>
      <c r="AO491" s="111"/>
      <c r="AP491" s="111"/>
      <c r="AQ491" s="111"/>
      <c r="AR491" s="112"/>
    </row>
    <row r="492" spans="1:44" s="113" customFormat="1" ht="25.5">
      <c r="A492" s="109">
        <v>475</v>
      </c>
      <c r="B492" s="58" t="s">
        <v>156</v>
      </c>
      <c r="C492" s="81" t="s">
        <v>39</v>
      </c>
      <c r="D492" s="82">
        <v>5</v>
      </c>
      <c r="E492" s="45"/>
      <c r="F492" s="118">
        <f t="shared" si="86"/>
        <v>0</v>
      </c>
      <c r="G492" s="57" t="str">
        <f t="shared" si="89"/>
        <v>zadajte jednotkovú cenu</v>
      </c>
      <c r="H492" s="68">
        <f t="shared" si="90"/>
        <v>1</v>
      </c>
      <c r="I492" s="70"/>
      <c r="J492" s="70"/>
      <c r="K492" s="70"/>
      <c r="L492" s="71"/>
      <c r="M492" s="111"/>
      <c r="N492" s="111"/>
      <c r="O492" s="111"/>
      <c r="P492" s="111"/>
      <c r="Q492" s="111"/>
      <c r="R492" s="111"/>
      <c r="S492" s="111"/>
      <c r="T492" s="111"/>
      <c r="U492" s="111"/>
      <c r="V492" s="111"/>
      <c r="W492" s="111"/>
      <c r="X492" s="111"/>
      <c r="Y492" s="111"/>
      <c r="Z492" s="111"/>
      <c r="AA492" s="111"/>
      <c r="AB492" s="111"/>
      <c r="AC492" s="111"/>
      <c r="AD492" s="111"/>
      <c r="AE492" s="111"/>
      <c r="AF492" s="111"/>
      <c r="AG492" s="111"/>
      <c r="AH492" s="111"/>
      <c r="AI492" s="111"/>
      <c r="AJ492" s="111"/>
      <c r="AK492" s="111"/>
      <c r="AL492" s="111"/>
      <c r="AM492" s="111"/>
      <c r="AN492" s="111"/>
      <c r="AO492" s="111"/>
      <c r="AP492" s="111"/>
      <c r="AQ492" s="111"/>
      <c r="AR492" s="112"/>
    </row>
    <row r="493" spans="1:44" s="113" customFormat="1" ht="25.5">
      <c r="A493" s="83">
        <v>476</v>
      </c>
      <c r="B493" s="58" t="s">
        <v>113</v>
      </c>
      <c r="C493" s="81" t="s">
        <v>39</v>
      </c>
      <c r="D493" s="82">
        <v>4</v>
      </c>
      <c r="E493" s="45"/>
      <c r="F493" s="118">
        <f t="shared" si="86"/>
        <v>0</v>
      </c>
      <c r="G493" s="57" t="str">
        <f t="shared" si="89"/>
        <v>zadajte jednotkovú cenu</v>
      </c>
      <c r="H493" s="68">
        <f t="shared" si="90"/>
        <v>1</v>
      </c>
      <c r="I493" s="70"/>
      <c r="J493" s="70"/>
      <c r="K493" s="70"/>
      <c r="L493" s="71"/>
      <c r="M493" s="111"/>
      <c r="N493" s="111"/>
      <c r="O493" s="111"/>
      <c r="P493" s="111"/>
      <c r="Q493" s="111"/>
      <c r="R493" s="111"/>
      <c r="S493" s="111"/>
      <c r="T493" s="111"/>
      <c r="U493" s="111"/>
      <c r="V493" s="111"/>
      <c r="W493" s="111"/>
      <c r="X493" s="111"/>
      <c r="Y493" s="111"/>
      <c r="Z493" s="111"/>
      <c r="AA493" s="111"/>
      <c r="AB493" s="111"/>
      <c r="AC493" s="111"/>
      <c r="AD493" s="111"/>
      <c r="AE493" s="111"/>
      <c r="AF493" s="111"/>
      <c r="AG493" s="111"/>
      <c r="AH493" s="111"/>
      <c r="AI493" s="111"/>
      <c r="AJ493" s="111"/>
      <c r="AK493" s="111"/>
      <c r="AL493" s="111"/>
      <c r="AM493" s="111"/>
      <c r="AN493" s="111"/>
      <c r="AO493" s="111"/>
      <c r="AP493" s="111"/>
      <c r="AQ493" s="111"/>
      <c r="AR493" s="112"/>
    </row>
    <row r="494" spans="1:44" s="113" customFormat="1" ht="25.5">
      <c r="A494" s="109">
        <v>477</v>
      </c>
      <c r="B494" s="58" t="s">
        <v>168</v>
      </c>
      <c r="C494" s="81" t="s">
        <v>39</v>
      </c>
      <c r="D494" s="82">
        <v>17</v>
      </c>
      <c r="E494" s="45"/>
      <c r="F494" s="118">
        <f t="shared" si="86"/>
        <v>0</v>
      </c>
      <c r="G494" s="57" t="str">
        <f t="shared" si="89"/>
        <v>zadajte jednotkovú cenu</v>
      </c>
      <c r="H494" s="68">
        <f t="shared" si="90"/>
        <v>1</v>
      </c>
      <c r="I494" s="70"/>
      <c r="J494" s="70"/>
      <c r="K494" s="70"/>
      <c r="L494" s="71"/>
      <c r="M494" s="111"/>
      <c r="N494" s="111"/>
      <c r="O494" s="111"/>
      <c r="P494" s="111"/>
      <c r="Q494" s="111"/>
      <c r="R494" s="111"/>
      <c r="S494" s="111"/>
      <c r="T494" s="111"/>
      <c r="U494" s="111"/>
      <c r="V494" s="111"/>
      <c r="W494" s="111"/>
      <c r="X494" s="111"/>
      <c r="Y494" s="111"/>
      <c r="Z494" s="111"/>
      <c r="AA494" s="111"/>
      <c r="AB494" s="111"/>
      <c r="AC494" s="111"/>
      <c r="AD494" s="111"/>
      <c r="AE494" s="111"/>
      <c r="AF494" s="111"/>
      <c r="AG494" s="111"/>
      <c r="AH494" s="111"/>
      <c r="AI494" s="111"/>
      <c r="AJ494" s="111"/>
      <c r="AK494" s="111"/>
      <c r="AL494" s="111"/>
      <c r="AM494" s="111"/>
      <c r="AN494" s="111"/>
      <c r="AO494" s="111"/>
      <c r="AP494" s="111"/>
      <c r="AQ494" s="111"/>
      <c r="AR494" s="112"/>
    </row>
    <row r="495" spans="1:44" s="113" customFormat="1" ht="26.25" thickBot="1">
      <c r="A495" s="83">
        <v>478</v>
      </c>
      <c r="B495" s="64" t="s">
        <v>114</v>
      </c>
      <c r="C495" s="65" t="s">
        <v>115</v>
      </c>
      <c r="D495" s="66">
        <v>11.2</v>
      </c>
      <c r="E495" s="45"/>
      <c r="F495" s="133">
        <f t="shared" si="86"/>
        <v>0</v>
      </c>
      <c r="G495" s="57" t="str">
        <f t="shared" si="89"/>
        <v>zadajte jednotkovú cenu</v>
      </c>
      <c r="H495" s="68">
        <f t="shared" si="90"/>
        <v>1</v>
      </c>
      <c r="I495" s="70"/>
      <c r="J495" s="70"/>
      <c r="K495" s="70"/>
      <c r="L495" s="71"/>
      <c r="M495" s="111"/>
      <c r="N495" s="111"/>
      <c r="O495" s="111"/>
      <c r="P495" s="111"/>
      <c r="Q495" s="111"/>
      <c r="R495" s="111"/>
      <c r="S495" s="111"/>
      <c r="T495" s="111"/>
      <c r="U495" s="111"/>
      <c r="V495" s="111"/>
      <c r="W495" s="111"/>
      <c r="X495" s="111"/>
      <c r="Y495" s="111"/>
      <c r="Z495" s="111"/>
      <c r="AA495" s="111"/>
      <c r="AB495" s="111"/>
      <c r="AC495" s="111"/>
      <c r="AD495" s="111"/>
      <c r="AE495" s="111"/>
      <c r="AF495" s="111"/>
      <c r="AG495" s="111"/>
      <c r="AH495" s="111"/>
      <c r="AI495" s="111"/>
      <c r="AJ495" s="111"/>
      <c r="AK495" s="111"/>
      <c r="AL495" s="111"/>
      <c r="AM495" s="111"/>
      <c r="AN495" s="111"/>
      <c r="AO495" s="111"/>
      <c r="AP495" s="111"/>
      <c r="AQ495" s="111"/>
      <c r="AR495" s="112"/>
    </row>
    <row r="496" spans="1:44" s="113" customFormat="1" ht="13.5" thickBot="1">
      <c r="A496" s="115"/>
      <c r="B496" s="132" t="s">
        <v>171</v>
      </c>
      <c r="C496" s="116"/>
      <c r="D496" s="62"/>
      <c r="E496" s="46"/>
      <c r="F496" s="117"/>
      <c r="G496" s="57"/>
      <c r="H496" s="68"/>
      <c r="I496" s="70"/>
      <c r="J496" s="70"/>
      <c r="K496" s="70"/>
      <c r="L496" s="71"/>
      <c r="M496" s="111"/>
      <c r="N496" s="111"/>
      <c r="O496" s="111"/>
      <c r="P496" s="111"/>
      <c r="Q496" s="111"/>
      <c r="R496" s="111"/>
      <c r="S496" s="111"/>
      <c r="T496" s="111"/>
      <c r="U496" s="111"/>
      <c r="V496" s="111"/>
      <c r="W496" s="111"/>
      <c r="X496" s="111"/>
      <c r="Y496" s="111"/>
      <c r="Z496" s="111"/>
      <c r="AA496" s="111"/>
      <c r="AB496" s="111"/>
      <c r="AC496" s="111"/>
      <c r="AD496" s="111"/>
      <c r="AE496" s="111"/>
      <c r="AF496" s="111"/>
      <c r="AG496" s="111"/>
      <c r="AH496" s="111"/>
      <c r="AI496" s="111"/>
      <c r="AJ496" s="111"/>
      <c r="AK496" s="111"/>
      <c r="AL496" s="111"/>
      <c r="AM496" s="111"/>
      <c r="AN496" s="111"/>
      <c r="AO496" s="111"/>
      <c r="AP496" s="111"/>
      <c r="AQ496" s="111"/>
      <c r="AR496" s="112"/>
    </row>
    <row r="497" spans="1:44" s="113" customFormat="1" ht="25.5">
      <c r="A497" s="109">
        <v>479</v>
      </c>
      <c r="B497" s="54" t="s">
        <v>124</v>
      </c>
      <c r="C497" s="55" t="s">
        <v>22</v>
      </c>
      <c r="D497" s="56">
        <v>1.232</v>
      </c>
      <c r="E497" s="45"/>
      <c r="F497" s="110">
        <f t="shared" si="86"/>
        <v>0</v>
      </c>
      <c r="G497" s="57" t="str">
        <f t="shared" si="89"/>
        <v>zadajte jednotkovú cenu</v>
      </c>
      <c r="H497" s="68">
        <f t="shared" si="90"/>
        <v>1</v>
      </c>
      <c r="I497" s="70"/>
      <c r="J497" s="70"/>
      <c r="K497" s="70"/>
      <c r="L497" s="71"/>
      <c r="M497" s="111"/>
      <c r="N497" s="111"/>
      <c r="O497" s="111"/>
      <c r="P497" s="111"/>
      <c r="Q497" s="111"/>
      <c r="R497" s="111"/>
      <c r="S497" s="111"/>
      <c r="T497" s="111"/>
      <c r="U497" s="111"/>
      <c r="V497" s="111"/>
      <c r="W497" s="111"/>
      <c r="X497" s="111"/>
      <c r="Y497" s="111"/>
      <c r="Z497" s="111"/>
      <c r="AA497" s="111"/>
      <c r="AB497" s="111"/>
      <c r="AC497" s="111"/>
      <c r="AD497" s="111"/>
      <c r="AE497" s="111"/>
      <c r="AF497" s="111"/>
      <c r="AG497" s="111"/>
      <c r="AH497" s="111"/>
      <c r="AI497" s="111"/>
      <c r="AJ497" s="111"/>
      <c r="AK497" s="111"/>
      <c r="AL497" s="111"/>
      <c r="AM497" s="111"/>
      <c r="AN497" s="111"/>
      <c r="AO497" s="111"/>
      <c r="AP497" s="111"/>
      <c r="AQ497" s="111"/>
      <c r="AR497" s="112"/>
    </row>
    <row r="498" spans="1:44" s="113" customFormat="1">
      <c r="A498" s="83">
        <v>480</v>
      </c>
      <c r="B498" s="58" t="s">
        <v>125</v>
      </c>
      <c r="C498" s="81" t="s">
        <v>39</v>
      </c>
      <c r="D498" s="82">
        <v>9</v>
      </c>
      <c r="E498" s="45"/>
      <c r="F498" s="118">
        <f t="shared" si="86"/>
        <v>0</v>
      </c>
      <c r="G498" s="57" t="str">
        <f t="shared" si="89"/>
        <v>zadajte jednotkovú cenu</v>
      </c>
      <c r="H498" s="68">
        <f t="shared" si="90"/>
        <v>1</v>
      </c>
      <c r="I498" s="70"/>
      <c r="J498" s="70"/>
      <c r="K498" s="70"/>
      <c r="L498" s="71"/>
      <c r="M498" s="111"/>
      <c r="N498" s="111"/>
      <c r="O498" s="111"/>
      <c r="P498" s="111"/>
      <c r="Q498" s="111"/>
      <c r="R498" s="111"/>
      <c r="S498" s="111"/>
      <c r="T498" s="111"/>
      <c r="U498" s="111"/>
      <c r="V498" s="111"/>
      <c r="W498" s="111"/>
      <c r="X498" s="111"/>
      <c r="Y498" s="111"/>
      <c r="Z498" s="111"/>
      <c r="AA498" s="111"/>
      <c r="AB498" s="111"/>
      <c r="AC498" s="111"/>
      <c r="AD498" s="111"/>
      <c r="AE498" s="111"/>
      <c r="AF498" s="111"/>
      <c r="AG498" s="111"/>
      <c r="AH498" s="111"/>
      <c r="AI498" s="111"/>
      <c r="AJ498" s="111"/>
      <c r="AK498" s="111"/>
      <c r="AL498" s="111"/>
      <c r="AM498" s="111"/>
      <c r="AN498" s="111"/>
      <c r="AO498" s="111"/>
      <c r="AP498" s="111"/>
      <c r="AQ498" s="111"/>
      <c r="AR498" s="112"/>
    </row>
    <row r="499" spans="1:44" s="113" customFormat="1" ht="23.1" customHeight="1">
      <c r="A499" s="83">
        <v>481</v>
      </c>
      <c r="B499" s="58" t="s">
        <v>129</v>
      </c>
      <c r="C499" s="81" t="s">
        <v>39</v>
      </c>
      <c r="D499" s="82">
        <v>5</v>
      </c>
      <c r="E499" s="45"/>
      <c r="F499" s="118">
        <f t="shared" si="86"/>
        <v>0</v>
      </c>
      <c r="G499" s="57" t="str">
        <f t="shared" si="89"/>
        <v>zadajte jednotkovú cenu</v>
      </c>
      <c r="H499" s="68">
        <f t="shared" si="90"/>
        <v>1</v>
      </c>
      <c r="I499" s="70"/>
      <c r="J499" s="70"/>
      <c r="K499" s="70"/>
      <c r="L499" s="71"/>
      <c r="M499" s="111"/>
      <c r="N499" s="111"/>
      <c r="O499" s="111"/>
      <c r="P499" s="111"/>
      <c r="Q499" s="111"/>
      <c r="R499" s="111"/>
      <c r="S499" s="111"/>
      <c r="T499" s="111"/>
      <c r="U499" s="111"/>
      <c r="V499" s="111"/>
      <c r="W499" s="111"/>
      <c r="X499" s="111"/>
      <c r="Y499" s="111"/>
      <c r="Z499" s="111"/>
      <c r="AA499" s="111"/>
      <c r="AB499" s="111"/>
      <c r="AC499" s="111"/>
      <c r="AD499" s="111"/>
      <c r="AE499" s="111"/>
      <c r="AF499" s="111"/>
      <c r="AG499" s="111"/>
      <c r="AH499" s="111"/>
      <c r="AI499" s="111"/>
      <c r="AJ499" s="111"/>
      <c r="AK499" s="111"/>
      <c r="AL499" s="111"/>
      <c r="AM499" s="111"/>
      <c r="AN499" s="111"/>
      <c r="AO499" s="111"/>
      <c r="AP499" s="111"/>
      <c r="AQ499" s="111"/>
      <c r="AR499" s="112"/>
    </row>
    <row r="500" spans="1:44" s="113" customFormat="1">
      <c r="A500" s="83">
        <v>482</v>
      </c>
      <c r="B500" s="58" t="s">
        <v>161</v>
      </c>
      <c r="C500" s="81" t="s">
        <v>39</v>
      </c>
      <c r="D500" s="82">
        <v>25</v>
      </c>
      <c r="E500" s="45"/>
      <c r="F500" s="118">
        <f t="shared" si="86"/>
        <v>0</v>
      </c>
      <c r="G500" s="57" t="str">
        <f t="shared" si="89"/>
        <v>zadajte jednotkovú cenu</v>
      </c>
      <c r="H500" s="68">
        <f t="shared" si="90"/>
        <v>1</v>
      </c>
      <c r="I500" s="70"/>
      <c r="J500" s="70"/>
      <c r="K500" s="70"/>
      <c r="L500" s="71"/>
      <c r="M500" s="111"/>
      <c r="N500" s="111"/>
      <c r="O500" s="111"/>
      <c r="P500" s="111"/>
      <c r="Q500" s="111"/>
      <c r="R500" s="111"/>
      <c r="S500" s="111"/>
      <c r="T500" s="111"/>
      <c r="U500" s="111"/>
      <c r="V500" s="111"/>
      <c r="W500" s="111"/>
      <c r="X500" s="111"/>
      <c r="Y500" s="111"/>
      <c r="Z500" s="111"/>
      <c r="AA500" s="111"/>
      <c r="AB500" s="111"/>
      <c r="AC500" s="111"/>
      <c r="AD500" s="111"/>
      <c r="AE500" s="111"/>
      <c r="AF500" s="111"/>
      <c r="AG500" s="111"/>
      <c r="AH500" s="111"/>
      <c r="AI500" s="111"/>
      <c r="AJ500" s="111"/>
      <c r="AK500" s="111"/>
      <c r="AL500" s="111"/>
      <c r="AM500" s="111"/>
      <c r="AN500" s="111"/>
      <c r="AO500" s="111"/>
      <c r="AP500" s="111"/>
      <c r="AQ500" s="111"/>
      <c r="AR500" s="112"/>
    </row>
    <row r="501" spans="1:44" s="113" customFormat="1">
      <c r="A501" s="83">
        <v>483</v>
      </c>
      <c r="B501" s="58" t="s">
        <v>131</v>
      </c>
      <c r="C501" s="81" t="s">
        <v>39</v>
      </c>
      <c r="D501" s="82">
        <v>3</v>
      </c>
      <c r="E501" s="45"/>
      <c r="F501" s="118">
        <f t="shared" si="86"/>
        <v>0</v>
      </c>
      <c r="G501" s="57" t="str">
        <f t="shared" si="89"/>
        <v>zadajte jednotkovú cenu</v>
      </c>
      <c r="H501" s="68">
        <f t="shared" si="90"/>
        <v>1</v>
      </c>
      <c r="I501" s="70"/>
      <c r="J501" s="70"/>
      <c r="K501" s="70"/>
      <c r="L501" s="71"/>
      <c r="M501" s="111"/>
      <c r="N501" s="111"/>
      <c r="O501" s="111"/>
      <c r="P501" s="111"/>
      <c r="Q501" s="111"/>
      <c r="R501" s="111"/>
      <c r="S501" s="111"/>
      <c r="T501" s="111"/>
      <c r="U501" s="111"/>
      <c r="V501" s="111"/>
      <c r="W501" s="111"/>
      <c r="X501" s="111"/>
      <c r="Y501" s="111"/>
      <c r="Z501" s="111"/>
      <c r="AA501" s="111"/>
      <c r="AB501" s="111"/>
      <c r="AC501" s="111"/>
      <c r="AD501" s="111"/>
      <c r="AE501" s="111"/>
      <c r="AF501" s="111"/>
      <c r="AG501" s="111"/>
      <c r="AH501" s="111"/>
      <c r="AI501" s="111"/>
      <c r="AJ501" s="111"/>
      <c r="AK501" s="111"/>
      <c r="AL501" s="111"/>
      <c r="AM501" s="111"/>
      <c r="AN501" s="111"/>
      <c r="AO501" s="111"/>
      <c r="AP501" s="111"/>
      <c r="AQ501" s="111"/>
      <c r="AR501" s="112"/>
    </row>
    <row r="502" spans="1:44" s="113" customFormat="1">
      <c r="A502" s="83">
        <v>484</v>
      </c>
      <c r="B502" s="58" t="s">
        <v>132</v>
      </c>
      <c r="C502" s="81" t="s">
        <v>78</v>
      </c>
      <c r="D502" s="82">
        <v>4</v>
      </c>
      <c r="E502" s="45"/>
      <c r="F502" s="118">
        <f t="shared" si="86"/>
        <v>0</v>
      </c>
      <c r="G502" s="57" t="str">
        <f t="shared" si="89"/>
        <v>zadajte jednotkovú cenu</v>
      </c>
      <c r="H502" s="68">
        <f t="shared" si="90"/>
        <v>1</v>
      </c>
      <c r="I502" s="70"/>
      <c r="J502" s="70"/>
      <c r="K502" s="70"/>
      <c r="L502" s="71"/>
      <c r="M502" s="111"/>
      <c r="N502" s="111"/>
      <c r="O502" s="111"/>
      <c r="P502" s="111"/>
      <c r="Q502" s="111"/>
      <c r="R502" s="111"/>
      <c r="S502" s="111"/>
      <c r="T502" s="111"/>
      <c r="U502" s="111"/>
      <c r="V502" s="111"/>
      <c r="W502" s="111"/>
      <c r="X502" s="111"/>
      <c r="Y502" s="111"/>
      <c r="Z502" s="111"/>
      <c r="AA502" s="111"/>
      <c r="AB502" s="111"/>
      <c r="AC502" s="111"/>
      <c r="AD502" s="111"/>
      <c r="AE502" s="111"/>
      <c r="AF502" s="111"/>
      <c r="AG502" s="111"/>
      <c r="AH502" s="111"/>
      <c r="AI502" s="111"/>
      <c r="AJ502" s="111"/>
      <c r="AK502" s="111"/>
      <c r="AL502" s="111"/>
      <c r="AM502" s="111"/>
      <c r="AN502" s="111"/>
      <c r="AO502" s="111"/>
      <c r="AP502" s="111"/>
      <c r="AQ502" s="111"/>
      <c r="AR502" s="112"/>
    </row>
    <row r="503" spans="1:44" s="113" customFormat="1">
      <c r="A503" s="83">
        <v>485</v>
      </c>
      <c r="B503" s="58" t="s">
        <v>133</v>
      </c>
      <c r="C503" s="81" t="s">
        <v>78</v>
      </c>
      <c r="D503" s="82">
        <v>1</v>
      </c>
      <c r="E503" s="45"/>
      <c r="F503" s="118">
        <f t="shared" si="86"/>
        <v>0</v>
      </c>
      <c r="G503" s="57" t="str">
        <f t="shared" si="89"/>
        <v>zadajte jednotkovú cenu</v>
      </c>
      <c r="H503" s="68">
        <f t="shared" si="90"/>
        <v>1</v>
      </c>
      <c r="I503" s="70"/>
      <c r="J503" s="70"/>
      <c r="K503" s="70"/>
      <c r="L503" s="71"/>
      <c r="M503" s="111"/>
      <c r="N503" s="111"/>
      <c r="O503" s="111"/>
      <c r="P503" s="111"/>
      <c r="Q503" s="111"/>
      <c r="R503" s="111"/>
      <c r="S503" s="111"/>
      <c r="T503" s="111"/>
      <c r="U503" s="111"/>
      <c r="V503" s="111"/>
      <c r="W503" s="111"/>
      <c r="X503" s="111"/>
      <c r="Y503" s="111"/>
      <c r="Z503" s="111"/>
      <c r="AA503" s="111"/>
      <c r="AB503" s="111"/>
      <c r="AC503" s="111"/>
      <c r="AD503" s="111"/>
      <c r="AE503" s="111"/>
      <c r="AF503" s="111"/>
      <c r="AG503" s="111"/>
      <c r="AH503" s="111"/>
      <c r="AI503" s="111"/>
      <c r="AJ503" s="111"/>
      <c r="AK503" s="111"/>
      <c r="AL503" s="111"/>
      <c r="AM503" s="111"/>
      <c r="AN503" s="111"/>
      <c r="AO503" s="111"/>
      <c r="AP503" s="111"/>
      <c r="AQ503" s="111"/>
      <c r="AR503" s="112"/>
    </row>
    <row r="504" spans="1:44" s="113" customFormat="1">
      <c r="A504" s="83">
        <v>486</v>
      </c>
      <c r="B504" s="58" t="s">
        <v>134</v>
      </c>
      <c r="C504" s="81" t="s">
        <v>78</v>
      </c>
      <c r="D504" s="82">
        <v>1</v>
      </c>
      <c r="E504" s="45"/>
      <c r="F504" s="118">
        <f t="shared" si="86"/>
        <v>0</v>
      </c>
      <c r="G504" s="57" t="str">
        <f t="shared" si="89"/>
        <v>zadajte jednotkovú cenu</v>
      </c>
      <c r="H504" s="68">
        <f t="shared" si="90"/>
        <v>1</v>
      </c>
      <c r="I504" s="70"/>
      <c r="J504" s="70"/>
      <c r="K504" s="70"/>
      <c r="L504" s="71"/>
      <c r="M504" s="111"/>
      <c r="N504" s="111"/>
      <c r="O504" s="111"/>
      <c r="P504" s="111"/>
      <c r="Q504" s="111"/>
      <c r="R504" s="111"/>
      <c r="S504" s="111"/>
      <c r="T504" s="111"/>
      <c r="U504" s="111"/>
      <c r="V504" s="111"/>
      <c r="W504" s="111"/>
      <c r="X504" s="111"/>
      <c r="Y504" s="111"/>
      <c r="Z504" s="111"/>
      <c r="AA504" s="111"/>
      <c r="AB504" s="111"/>
      <c r="AC504" s="111"/>
      <c r="AD504" s="111"/>
      <c r="AE504" s="111"/>
      <c r="AF504" s="111"/>
      <c r="AG504" s="111"/>
      <c r="AH504" s="111"/>
      <c r="AI504" s="111"/>
      <c r="AJ504" s="111"/>
      <c r="AK504" s="111"/>
      <c r="AL504" s="111"/>
      <c r="AM504" s="111"/>
      <c r="AN504" s="111"/>
      <c r="AO504" s="111"/>
      <c r="AP504" s="111"/>
      <c r="AQ504" s="111"/>
      <c r="AR504" s="112"/>
    </row>
    <row r="505" spans="1:44" s="113" customFormat="1">
      <c r="A505" s="83">
        <v>487</v>
      </c>
      <c r="B505" s="58" t="s">
        <v>90</v>
      </c>
      <c r="C505" s="81" t="s">
        <v>78</v>
      </c>
      <c r="D505" s="82">
        <v>3</v>
      </c>
      <c r="E505" s="45"/>
      <c r="F505" s="118">
        <f t="shared" si="86"/>
        <v>0</v>
      </c>
      <c r="G505" s="57" t="str">
        <f t="shared" si="89"/>
        <v>zadajte jednotkovú cenu</v>
      </c>
      <c r="H505" s="68">
        <f t="shared" si="90"/>
        <v>1</v>
      </c>
      <c r="I505" s="70"/>
      <c r="J505" s="70"/>
      <c r="K505" s="70"/>
      <c r="L505" s="71"/>
      <c r="M505" s="111"/>
      <c r="N505" s="111"/>
      <c r="O505" s="111"/>
      <c r="P505" s="111"/>
      <c r="Q505" s="111"/>
      <c r="R505" s="111"/>
      <c r="S505" s="111"/>
      <c r="T505" s="111"/>
      <c r="U505" s="111"/>
      <c r="V505" s="111"/>
      <c r="W505" s="111"/>
      <c r="X505" s="111"/>
      <c r="Y505" s="111"/>
      <c r="Z505" s="111"/>
      <c r="AA505" s="111"/>
      <c r="AB505" s="111"/>
      <c r="AC505" s="111"/>
      <c r="AD505" s="111"/>
      <c r="AE505" s="111"/>
      <c r="AF505" s="111"/>
      <c r="AG505" s="111"/>
      <c r="AH505" s="111"/>
      <c r="AI505" s="111"/>
      <c r="AJ505" s="111"/>
      <c r="AK505" s="111"/>
      <c r="AL505" s="111"/>
      <c r="AM505" s="111"/>
      <c r="AN505" s="111"/>
      <c r="AO505" s="111"/>
      <c r="AP505" s="111"/>
      <c r="AQ505" s="111"/>
      <c r="AR505" s="112"/>
    </row>
    <row r="506" spans="1:44" s="113" customFormat="1">
      <c r="A506" s="83">
        <v>488</v>
      </c>
      <c r="B506" s="58" t="s">
        <v>135</v>
      </c>
      <c r="C506" s="81" t="s">
        <v>22</v>
      </c>
      <c r="D506" s="82">
        <v>4.71</v>
      </c>
      <c r="E506" s="45"/>
      <c r="F506" s="118">
        <f t="shared" si="86"/>
        <v>0</v>
      </c>
      <c r="G506" s="57" t="str">
        <f t="shared" si="89"/>
        <v>zadajte jednotkovú cenu</v>
      </c>
      <c r="H506" s="68">
        <f t="shared" si="90"/>
        <v>1</v>
      </c>
      <c r="I506" s="70"/>
      <c r="J506" s="70"/>
      <c r="K506" s="70"/>
      <c r="L506" s="71"/>
      <c r="M506" s="111"/>
      <c r="N506" s="111"/>
      <c r="O506" s="111"/>
      <c r="P506" s="111"/>
      <c r="Q506" s="111"/>
      <c r="R506" s="111"/>
      <c r="S506" s="111"/>
      <c r="T506" s="111"/>
      <c r="U506" s="111"/>
      <c r="V506" s="111"/>
      <c r="W506" s="111"/>
      <c r="X506" s="111"/>
      <c r="Y506" s="111"/>
      <c r="Z506" s="111"/>
      <c r="AA506" s="111"/>
      <c r="AB506" s="111"/>
      <c r="AC506" s="111"/>
      <c r="AD506" s="111"/>
      <c r="AE506" s="111"/>
      <c r="AF506" s="111"/>
      <c r="AG506" s="111"/>
      <c r="AH506" s="111"/>
      <c r="AI506" s="111"/>
      <c r="AJ506" s="111"/>
      <c r="AK506" s="111"/>
      <c r="AL506" s="111"/>
      <c r="AM506" s="111"/>
      <c r="AN506" s="111"/>
      <c r="AO506" s="111"/>
      <c r="AP506" s="111"/>
      <c r="AQ506" s="111"/>
      <c r="AR506" s="112"/>
    </row>
    <row r="507" spans="1:44" s="113" customFormat="1">
      <c r="A507" s="83">
        <v>489</v>
      </c>
      <c r="B507" s="58" t="s">
        <v>136</v>
      </c>
      <c r="C507" s="81" t="s">
        <v>78</v>
      </c>
      <c r="D507" s="82">
        <v>1</v>
      </c>
      <c r="E507" s="45"/>
      <c r="F507" s="118">
        <f t="shared" si="86"/>
        <v>0</v>
      </c>
      <c r="G507" s="57" t="str">
        <f t="shared" si="89"/>
        <v>zadajte jednotkovú cenu</v>
      </c>
      <c r="H507" s="68">
        <f t="shared" si="90"/>
        <v>1</v>
      </c>
      <c r="I507" s="70"/>
      <c r="J507" s="70"/>
      <c r="K507" s="70"/>
      <c r="L507" s="71"/>
      <c r="M507" s="111"/>
      <c r="N507" s="111"/>
      <c r="O507" s="111"/>
      <c r="P507" s="111"/>
      <c r="Q507" s="111"/>
      <c r="R507" s="111"/>
      <c r="S507" s="111"/>
      <c r="T507" s="111"/>
      <c r="U507" s="111"/>
      <c r="V507" s="111"/>
      <c r="W507" s="111"/>
      <c r="X507" s="111"/>
      <c r="Y507" s="111"/>
      <c r="Z507" s="111"/>
      <c r="AA507" s="111"/>
      <c r="AB507" s="111"/>
      <c r="AC507" s="111"/>
      <c r="AD507" s="111"/>
      <c r="AE507" s="111"/>
      <c r="AF507" s="111"/>
      <c r="AG507" s="111"/>
      <c r="AH507" s="111"/>
      <c r="AI507" s="111"/>
      <c r="AJ507" s="111"/>
      <c r="AK507" s="111"/>
      <c r="AL507" s="111"/>
      <c r="AM507" s="111"/>
      <c r="AN507" s="111"/>
      <c r="AO507" s="111"/>
      <c r="AP507" s="111"/>
      <c r="AQ507" s="111"/>
      <c r="AR507" s="112"/>
    </row>
    <row r="508" spans="1:44" s="113" customFormat="1">
      <c r="A508" s="83">
        <v>490</v>
      </c>
      <c r="B508" s="58" t="s">
        <v>137</v>
      </c>
      <c r="C508" s="81" t="s">
        <v>78</v>
      </c>
      <c r="D508" s="82">
        <v>4</v>
      </c>
      <c r="E508" s="45"/>
      <c r="F508" s="118">
        <f t="shared" si="86"/>
        <v>0</v>
      </c>
      <c r="G508" s="57" t="str">
        <f t="shared" si="89"/>
        <v>zadajte jednotkovú cenu</v>
      </c>
      <c r="H508" s="68">
        <f t="shared" si="90"/>
        <v>1</v>
      </c>
      <c r="I508" s="70"/>
      <c r="J508" s="70"/>
      <c r="K508" s="70"/>
      <c r="L508" s="71"/>
      <c r="M508" s="111"/>
      <c r="N508" s="111"/>
      <c r="O508" s="111"/>
      <c r="P508" s="111"/>
      <c r="Q508" s="111"/>
      <c r="R508" s="111"/>
      <c r="S508" s="111"/>
      <c r="T508" s="111"/>
      <c r="U508" s="111"/>
      <c r="V508" s="111"/>
      <c r="W508" s="111"/>
      <c r="X508" s="111"/>
      <c r="Y508" s="111"/>
      <c r="Z508" s="111"/>
      <c r="AA508" s="111"/>
      <c r="AB508" s="111"/>
      <c r="AC508" s="111"/>
      <c r="AD508" s="111"/>
      <c r="AE508" s="111"/>
      <c r="AF508" s="111"/>
      <c r="AG508" s="111"/>
      <c r="AH508" s="111"/>
      <c r="AI508" s="111"/>
      <c r="AJ508" s="111"/>
      <c r="AK508" s="111"/>
      <c r="AL508" s="111"/>
      <c r="AM508" s="111"/>
      <c r="AN508" s="111"/>
      <c r="AO508" s="111"/>
      <c r="AP508" s="111"/>
      <c r="AQ508" s="111"/>
      <c r="AR508" s="112"/>
    </row>
    <row r="509" spans="1:44" s="113" customFormat="1">
      <c r="A509" s="83">
        <v>491</v>
      </c>
      <c r="B509" s="58" t="s">
        <v>138</v>
      </c>
      <c r="C509" s="81" t="s">
        <v>119</v>
      </c>
      <c r="D509" s="82">
        <v>0.93600000000000005</v>
      </c>
      <c r="E509" s="45"/>
      <c r="F509" s="118">
        <f t="shared" si="86"/>
        <v>0</v>
      </c>
      <c r="G509" s="57" t="str">
        <f t="shared" si="89"/>
        <v>zadajte jednotkovú cenu</v>
      </c>
      <c r="H509" s="68">
        <f t="shared" si="90"/>
        <v>1</v>
      </c>
      <c r="I509" s="70"/>
      <c r="J509" s="70"/>
      <c r="K509" s="70"/>
      <c r="L509" s="71"/>
      <c r="M509" s="111"/>
      <c r="N509" s="111"/>
      <c r="O509" s="111"/>
      <c r="P509" s="111"/>
      <c r="Q509" s="111"/>
      <c r="R509" s="111"/>
      <c r="S509" s="111"/>
      <c r="T509" s="111"/>
      <c r="U509" s="111"/>
      <c r="V509" s="111"/>
      <c r="W509" s="111"/>
      <c r="X509" s="111"/>
      <c r="Y509" s="111"/>
      <c r="Z509" s="111"/>
      <c r="AA509" s="111"/>
      <c r="AB509" s="111"/>
      <c r="AC509" s="111"/>
      <c r="AD509" s="111"/>
      <c r="AE509" s="111"/>
      <c r="AF509" s="111"/>
      <c r="AG509" s="111"/>
      <c r="AH509" s="111"/>
      <c r="AI509" s="111"/>
      <c r="AJ509" s="111"/>
      <c r="AK509" s="111"/>
      <c r="AL509" s="111"/>
      <c r="AM509" s="111"/>
      <c r="AN509" s="111"/>
      <c r="AO509" s="111"/>
      <c r="AP509" s="111"/>
      <c r="AQ509" s="111"/>
      <c r="AR509" s="112"/>
    </row>
    <row r="510" spans="1:44" s="113" customFormat="1" ht="25.5">
      <c r="A510" s="83">
        <v>492</v>
      </c>
      <c r="B510" s="58" t="s">
        <v>139</v>
      </c>
      <c r="C510" s="81" t="s">
        <v>39</v>
      </c>
      <c r="D510" s="82">
        <v>3</v>
      </c>
      <c r="E510" s="45"/>
      <c r="F510" s="118">
        <f t="shared" si="86"/>
        <v>0</v>
      </c>
      <c r="G510" s="57" t="str">
        <f t="shared" si="89"/>
        <v>zadajte jednotkovú cenu</v>
      </c>
      <c r="H510" s="68">
        <f t="shared" si="90"/>
        <v>1</v>
      </c>
      <c r="I510" s="70"/>
      <c r="J510" s="70"/>
      <c r="K510" s="70"/>
      <c r="L510" s="71"/>
      <c r="M510" s="111"/>
      <c r="N510" s="111"/>
      <c r="O510" s="111"/>
      <c r="P510" s="111"/>
      <c r="Q510" s="111"/>
      <c r="R510" s="111"/>
      <c r="S510" s="111"/>
      <c r="T510" s="111"/>
      <c r="U510" s="111"/>
      <c r="V510" s="111"/>
      <c r="W510" s="111"/>
      <c r="X510" s="111"/>
      <c r="Y510" s="111"/>
      <c r="Z510" s="111"/>
      <c r="AA510" s="111"/>
      <c r="AB510" s="111"/>
      <c r="AC510" s="111"/>
      <c r="AD510" s="111"/>
      <c r="AE510" s="111"/>
      <c r="AF510" s="111"/>
      <c r="AG510" s="111"/>
      <c r="AH510" s="111"/>
      <c r="AI510" s="111"/>
      <c r="AJ510" s="111"/>
      <c r="AK510" s="111"/>
      <c r="AL510" s="111"/>
      <c r="AM510" s="111"/>
      <c r="AN510" s="111"/>
      <c r="AO510" s="111"/>
      <c r="AP510" s="111"/>
      <c r="AQ510" s="111"/>
      <c r="AR510" s="112"/>
    </row>
    <row r="511" spans="1:44" s="113" customFormat="1" ht="38.25">
      <c r="A511" s="83">
        <v>493</v>
      </c>
      <c r="B511" s="58" t="s">
        <v>141</v>
      </c>
      <c r="C511" s="81" t="s">
        <v>78</v>
      </c>
      <c r="D511" s="82">
        <v>4</v>
      </c>
      <c r="E511" s="45"/>
      <c r="F511" s="118">
        <f t="shared" si="86"/>
        <v>0</v>
      </c>
      <c r="G511" s="57" t="str">
        <f t="shared" si="89"/>
        <v>zadajte jednotkovú cenu</v>
      </c>
      <c r="H511" s="68">
        <f t="shared" si="90"/>
        <v>1</v>
      </c>
      <c r="I511" s="70"/>
      <c r="J511" s="70"/>
      <c r="K511" s="70"/>
      <c r="L511" s="71"/>
      <c r="M511" s="111"/>
      <c r="N511" s="111"/>
      <c r="O511" s="111"/>
      <c r="P511" s="111"/>
      <c r="Q511" s="111"/>
      <c r="R511" s="111"/>
      <c r="S511" s="111"/>
      <c r="T511" s="111"/>
      <c r="U511" s="111"/>
      <c r="V511" s="111"/>
      <c r="W511" s="111"/>
      <c r="X511" s="111"/>
      <c r="Y511" s="111"/>
      <c r="Z511" s="111"/>
      <c r="AA511" s="111"/>
      <c r="AB511" s="111"/>
      <c r="AC511" s="111"/>
      <c r="AD511" s="111"/>
      <c r="AE511" s="111"/>
      <c r="AF511" s="111"/>
      <c r="AG511" s="111"/>
      <c r="AH511" s="111"/>
      <c r="AI511" s="111"/>
      <c r="AJ511" s="111"/>
      <c r="AK511" s="111"/>
      <c r="AL511" s="111"/>
      <c r="AM511" s="111"/>
      <c r="AN511" s="111"/>
      <c r="AO511" s="111"/>
      <c r="AP511" s="111"/>
      <c r="AQ511" s="111"/>
      <c r="AR511" s="112"/>
    </row>
    <row r="512" spans="1:44" s="113" customFormat="1" ht="25.5">
      <c r="A512" s="83">
        <v>494</v>
      </c>
      <c r="B512" s="58" t="s">
        <v>142</v>
      </c>
      <c r="C512" s="81" t="s">
        <v>78</v>
      </c>
      <c r="D512" s="82">
        <v>1</v>
      </c>
      <c r="E512" s="45"/>
      <c r="F512" s="118">
        <f t="shared" si="86"/>
        <v>0</v>
      </c>
      <c r="G512" s="57" t="str">
        <f t="shared" si="89"/>
        <v>zadajte jednotkovú cenu</v>
      </c>
      <c r="H512" s="68">
        <f t="shared" si="90"/>
        <v>1</v>
      </c>
      <c r="I512" s="70"/>
      <c r="J512" s="70"/>
      <c r="K512" s="70"/>
      <c r="L512" s="71"/>
      <c r="M512" s="111"/>
      <c r="N512" s="111"/>
      <c r="O512" s="111"/>
      <c r="P512" s="111"/>
      <c r="Q512" s="111"/>
      <c r="R512" s="111"/>
      <c r="S512" s="111"/>
      <c r="T512" s="111"/>
      <c r="U512" s="111"/>
      <c r="V512" s="111"/>
      <c r="W512" s="111"/>
      <c r="X512" s="111"/>
      <c r="Y512" s="111"/>
      <c r="Z512" s="111"/>
      <c r="AA512" s="111"/>
      <c r="AB512" s="111"/>
      <c r="AC512" s="111"/>
      <c r="AD512" s="111"/>
      <c r="AE512" s="111"/>
      <c r="AF512" s="111"/>
      <c r="AG512" s="111"/>
      <c r="AH512" s="111"/>
      <c r="AI512" s="111"/>
      <c r="AJ512" s="111"/>
      <c r="AK512" s="111"/>
      <c r="AL512" s="111"/>
      <c r="AM512" s="111"/>
      <c r="AN512" s="111"/>
      <c r="AO512" s="111"/>
      <c r="AP512" s="111"/>
      <c r="AQ512" s="111"/>
      <c r="AR512" s="112"/>
    </row>
    <row r="513" spans="1:44" s="113" customFormat="1" ht="25.5">
      <c r="A513" s="83">
        <v>495</v>
      </c>
      <c r="B513" s="58" t="s">
        <v>143</v>
      </c>
      <c r="C513" s="81" t="s">
        <v>39</v>
      </c>
      <c r="D513" s="82">
        <v>5</v>
      </c>
      <c r="E513" s="45"/>
      <c r="F513" s="118">
        <f t="shared" si="86"/>
        <v>0</v>
      </c>
      <c r="G513" s="57" t="str">
        <f t="shared" si="89"/>
        <v>zadajte jednotkovú cenu</v>
      </c>
      <c r="H513" s="68">
        <f t="shared" si="90"/>
        <v>1</v>
      </c>
      <c r="I513" s="70"/>
      <c r="J513" s="70"/>
      <c r="K513" s="70"/>
      <c r="L513" s="71"/>
      <c r="M513" s="111"/>
      <c r="N513" s="111"/>
      <c r="O513" s="111"/>
      <c r="P513" s="111"/>
      <c r="Q513" s="111"/>
      <c r="R513" s="111"/>
      <c r="S513" s="111"/>
      <c r="T513" s="111"/>
      <c r="U513" s="111"/>
      <c r="V513" s="111"/>
      <c r="W513" s="111"/>
      <c r="X513" s="111"/>
      <c r="Y513" s="111"/>
      <c r="Z513" s="111"/>
      <c r="AA513" s="111"/>
      <c r="AB513" s="111"/>
      <c r="AC513" s="111"/>
      <c r="AD513" s="111"/>
      <c r="AE513" s="111"/>
      <c r="AF513" s="111"/>
      <c r="AG513" s="111"/>
      <c r="AH513" s="111"/>
      <c r="AI513" s="111"/>
      <c r="AJ513" s="111"/>
      <c r="AK513" s="111"/>
      <c r="AL513" s="111"/>
      <c r="AM513" s="111"/>
      <c r="AN513" s="111"/>
      <c r="AO513" s="111"/>
      <c r="AP513" s="111"/>
      <c r="AQ513" s="111"/>
      <c r="AR513" s="112"/>
    </row>
    <row r="514" spans="1:44" s="113" customFormat="1" ht="25.5">
      <c r="A514" s="83">
        <v>496</v>
      </c>
      <c r="B514" s="58" t="s">
        <v>144</v>
      </c>
      <c r="C514" s="81" t="s">
        <v>39</v>
      </c>
      <c r="D514" s="82">
        <v>2</v>
      </c>
      <c r="E514" s="45"/>
      <c r="F514" s="118">
        <f t="shared" si="86"/>
        <v>0</v>
      </c>
      <c r="G514" s="57" t="str">
        <f t="shared" si="89"/>
        <v>zadajte jednotkovú cenu</v>
      </c>
      <c r="H514" s="68">
        <f t="shared" si="90"/>
        <v>1</v>
      </c>
      <c r="I514" s="70"/>
      <c r="J514" s="70"/>
      <c r="K514" s="70"/>
      <c r="L514" s="71"/>
      <c r="M514" s="111"/>
      <c r="N514" s="111"/>
      <c r="O514" s="111"/>
      <c r="P514" s="111"/>
      <c r="Q514" s="111"/>
      <c r="R514" s="111"/>
      <c r="S514" s="111"/>
      <c r="T514" s="111"/>
      <c r="U514" s="111"/>
      <c r="V514" s="111"/>
      <c r="W514" s="111"/>
      <c r="X514" s="111"/>
      <c r="Y514" s="111"/>
      <c r="Z514" s="111"/>
      <c r="AA514" s="111"/>
      <c r="AB514" s="111"/>
      <c r="AC514" s="111"/>
      <c r="AD514" s="111"/>
      <c r="AE514" s="111"/>
      <c r="AF514" s="111"/>
      <c r="AG514" s="111"/>
      <c r="AH514" s="111"/>
      <c r="AI514" s="111"/>
      <c r="AJ514" s="111"/>
      <c r="AK514" s="111"/>
      <c r="AL514" s="111"/>
      <c r="AM514" s="111"/>
      <c r="AN514" s="111"/>
      <c r="AO514" s="111"/>
      <c r="AP514" s="111"/>
      <c r="AQ514" s="111"/>
      <c r="AR514" s="112"/>
    </row>
    <row r="515" spans="1:44" s="113" customFormat="1">
      <c r="A515" s="83">
        <v>497</v>
      </c>
      <c r="B515" s="58" t="s">
        <v>104</v>
      </c>
      <c r="C515" s="81" t="s">
        <v>78</v>
      </c>
      <c r="D515" s="82">
        <v>3</v>
      </c>
      <c r="E515" s="45"/>
      <c r="F515" s="118">
        <f t="shared" si="86"/>
        <v>0</v>
      </c>
      <c r="G515" s="57" t="str">
        <f t="shared" si="89"/>
        <v>zadajte jednotkovú cenu</v>
      </c>
      <c r="H515" s="68">
        <f t="shared" si="90"/>
        <v>1</v>
      </c>
      <c r="I515" s="70"/>
      <c r="J515" s="70"/>
      <c r="K515" s="70"/>
      <c r="L515" s="71"/>
      <c r="M515" s="111"/>
      <c r="N515" s="111"/>
      <c r="O515" s="111"/>
      <c r="P515" s="111"/>
      <c r="Q515" s="111"/>
      <c r="R515" s="111"/>
      <c r="S515" s="111"/>
      <c r="T515" s="111"/>
      <c r="U515" s="111"/>
      <c r="V515" s="111"/>
      <c r="W515" s="111"/>
      <c r="X515" s="111"/>
      <c r="Y515" s="111"/>
      <c r="Z515" s="111"/>
      <c r="AA515" s="111"/>
      <c r="AB515" s="111"/>
      <c r="AC515" s="111"/>
      <c r="AD515" s="111"/>
      <c r="AE515" s="111"/>
      <c r="AF515" s="111"/>
      <c r="AG515" s="111"/>
      <c r="AH515" s="111"/>
      <c r="AI515" s="111"/>
      <c r="AJ515" s="111"/>
      <c r="AK515" s="111"/>
      <c r="AL515" s="111"/>
      <c r="AM515" s="111"/>
      <c r="AN515" s="111"/>
      <c r="AO515" s="111"/>
      <c r="AP515" s="111"/>
      <c r="AQ515" s="111"/>
      <c r="AR515" s="112"/>
    </row>
    <row r="516" spans="1:44" s="113" customFormat="1">
      <c r="A516" s="83">
        <v>498</v>
      </c>
      <c r="B516" s="58" t="s">
        <v>148</v>
      </c>
      <c r="C516" s="81" t="s">
        <v>78</v>
      </c>
      <c r="D516" s="82">
        <v>4</v>
      </c>
      <c r="E516" s="45"/>
      <c r="F516" s="118">
        <f t="shared" si="86"/>
        <v>0</v>
      </c>
      <c r="G516" s="57" t="str">
        <f t="shared" si="89"/>
        <v>zadajte jednotkovú cenu</v>
      </c>
      <c r="H516" s="68">
        <f t="shared" si="90"/>
        <v>1</v>
      </c>
      <c r="I516" s="70"/>
      <c r="J516" s="70"/>
      <c r="K516" s="70"/>
      <c r="L516" s="71"/>
      <c r="M516" s="111"/>
      <c r="N516" s="111"/>
      <c r="O516" s="111"/>
      <c r="P516" s="111"/>
      <c r="Q516" s="111"/>
      <c r="R516" s="111"/>
      <c r="S516" s="111"/>
      <c r="T516" s="111"/>
      <c r="U516" s="111"/>
      <c r="V516" s="111"/>
      <c r="W516" s="111"/>
      <c r="X516" s="111"/>
      <c r="Y516" s="111"/>
      <c r="Z516" s="111"/>
      <c r="AA516" s="111"/>
      <c r="AB516" s="111"/>
      <c r="AC516" s="111"/>
      <c r="AD516" s="111"/>
      <c r="AE516" s="111"/>
      <c r="AF516" s="111"/>
      <c r="AG516" s="111"/>
      <c r="AH516" s="111"/>
      <c r="AI516" s="111"/>
      <c r="AJ516" s="111"/>
      <c r="AK516" s="111"/>
      <c r="AL516" s="111"/>
      <c r="AM516" s="111"/>
      <c r="AN516" s="111"/>
      <c r="AO516" s="111"/>
      <c r="AP516" s="111"/>
      <c r="AQ516" s="111"/>
      <c r="AR516" s="112"/>
    </row>
    <row r="517" spans="1:44" s="113" customFormat="1" ht="25.5">
      <c r="A517" s="83">
        <v>499</v>
      </c>
      <c r="B517" s="58" t="s">
        <v>149</v>
      </c>
      <c r="C517" s="81" t="s">
        <v>39</v>
      </c>
      <c r="D517" s="82">
        <v>5</v>
      </c>
      <c r="E517" s="45"/>
      <c r="F517" s="118">
        <f t="shared" si="86"/>
        <v>0</v>
      </c>
      <c r="G517" s="57" t="str">
        <f t="shared" si="89"/>
        <v>zadajte jednotkovú cenu</v>
      </c>
      <c r="H517" s="68">
        <f t="shared" si="90"/>
        <v>1</v>
      </c>
      <c r="I517" s="70"/>
      <c r="J517" s="70"/>
      <c r="K517" s="70"/>
      <c r="L517" s="71"/>
      <c r="M517" s="111"/>
      <c r="N517" s="111"/>
      <c r="O517" s="111"/>
      <c r="P517" s="111"/>
      <c r="Q517" s="111"/>
      <c r="R517" s="111"/>
      <c r="S517" s="111"/>
      <c r="T517" s="111"/>
      <c r="U517" s="111"/>
      <c r="V517" s="111"/>
      <c r="W517" s="111"/>
      <c r="X517" s="111"/>
      <c r="Y517" s="111"/>
      <c r="Z517" s="111"/>
      <c r="AA517" s="111"/>
      <c r="AB517" s="111"/>
      <c r="AC517" s="111"/>
      <c r="AD517" s="111"/>
      <c r="AE517" s="111"/>
      <c r="AF517" s="111"/>
      <c r="AG517" s="111"/>
      <c r="AH517" s="111"/>
      <c r="AI517" s="111"/>
      <c r="AJ517" s="111"/>
      <c r="AK517" s="111"/>
      <c r="AL517" s="111"/>
      <c r="AM517" s="111"/>
      <c r="AN517" s="111"/>
      <c r="AO517" s="111"/>
      <c r="AP517" s="111"/>
      <c r="AQ517" s="111"/>
      <c r="AR517" s="112"/>
    </row>
    <row r="518" spans="1:44" s="113" customFormat="1" ht="25.5">
      <c r="A518" s="83">
        <v>500</v>
      </c>
      <c r="B518" s="58" t="s">
        <v>166</v>
      </c>
      <c r="C518" s="81" t="s">
        <v>39</v>
      </c>
      <c r="D518" s="82">
        <v>25</v>
      </c>
      <c r="E518" s="45"/>
      <c r="F518" s="118">
        <f t="shared" si="86"/>
        <v>0</v>
      </c>
      <c r="G518" s="57" t="str">
        <f t="shared" si="89"/>
        <v>zadajte jednotkovú cenu</v>
      </c>
      <c r="H518" s="68">
        <f t="shared" si="90"/>
        <v>1</v>
      </c>
      <c r="I518" s="70"/>
      <c r="J518" s="70"/>
      <c r="K518" s="70"/>
      <c r="L518" s="71"/>
      <c r="M518" s="111"/>
      <c r="N518" s="111"/>
      <c r="O518" s="111"/>
      <c r="P518" s="111"/>
      <c r="Q518" s="111"/>
      <c r="R518" s="111"/>
      <c r="S518" s="111"/>
      <c r="T518" s="111"/>
      <c r="U518" s="111"/>
      <c r="V518" s="111"/>
      <c r="W518" s="111"/>
      <c r="X518" s="111"/>
      <c r="Y518" s="111"/>
      <c r="Z518" s="111"/>
      <c r="AA518" s="111"/>
      <c r="AB518" s="111"/>
      <c r="AC518" s="111"/>
      <c r="AD518" s="111"/>
      <c r="AE518" s="111"/>
      <c r="AF518" s="111"/>
      <c r="AG518" s="111"/>
      <c r="AH518" s="111"/>
      <c r="AI518" s="111"/>
      <c r="AJ518" s="111"/>
      <c r="AK518" s="111"/>
      <c r="AL518" s="111"/>
      <c r="AM518" s="111"/>
      <c r="AN518" s="111"/>
      <c r="AO518" s="111"/>
      <c r="AP518" s="111"/>
      <c r="AQ518" s="111"/>
      <c r="AR518" s="112"/>
    </row>
    <row r="519" spans="1:44" s="113" customFormat="1">
      <c r="A519" s="83">
        <v>501</v>
      </c>
      <c r="B519" s="58" t="s">
        <v>150</v>
      </c>
      <c r="C519" s="81" t="s">
        <v>39</v>
      </c>
      <c r="D519" s="82">
        <v>3</v>
      </c>
      <c r="E519" s="45"/>
      <c r="F519" s="118">
        <f t="shared" si="86"/>
        <v>0</v>
      </c>
      <c r="G519" s="57" t="str">
        <f t="shared" si="89"/>
        <v>zadajte jednotkovú cenu</v>
      </c>
      <c r="H519" s="68">
        <f t="shared" si="90"/>
        <v>1</v>
      </c>
      <c r="I519" s="70"/>
      <c r="J519" s="70"/>
      <c r="K519" s="70"/>
      <c r="L519" s="71"/>
      <c r="M519" s="111"/>
      <c r="N519" s="111"/>
      <c r="O519" s="111"/>
      <c r="P519" s="111"/>
      <c r="Q519" s="111"/>
      <c r="R519" s="111"/>
      <c r="S519" s="111"/>
      <c r="T519" s="111"/>
      <c r="U519" s="111"/>
      <c r="V519" s="111"/>
      <c r="W519" s="111"/>
      <c r="X519" s="111"/>
      <c r="Y519" s="111"/>
      <c r="Z519" s="111"/>
      <c r="AA519" s="111"/>
      <c r="AB519" s="111"/>
      <c r="AC519" s="111"/>
      <c r="AD519" s="111"/>
      <c r="AE519" s="111"/>
      <c r="AF519" s="111"/>
      <c r="AG519" s="111"/>
      <c r="AH519" s="111"/>
      <c r="AI519" s="111"/>
      <c r="AJ519" s="111"/>
      <c r="AK519" s="111"/>
      <c r="AL519" s="111"/>
      <c r="AM519" s="111"/>
      <c r="AN519" s="111"/>
      <c r="AO519" s="111"/>
      <c r="AP519" s="111"/>
      <c r="AQ519" s="111"/>
      <c r="AR519" s="112"/>
    </row>
    <row r="520" spans="1:44" s="113" customFormat="1">
      <c r="A520" s="83">
        <v>502</v>
      </c>
      <c r="B520" s="58" t="s">
        <v>153</v>
      </c>
      <c r="C520" s="81" t="s">
        <v>39</v>
      </c>
      <c r="D520" s="82">
        <v>5</v>
      </c>
      <c r="E520" s="45"/>
      <c r="F520" s="118">
        <f t="shared" si="86"/>
        <v>0</v>
      </c>
      <c r="G520" s="57" t="str">
        <f t="shared" ref="G520:G526" si="91">IF(E520="", "zadajte jednotkovú cenu", IF(E520=0, "jednotková cena nemôže byť nulová!!!", IF(E520&lt;0, "jednotková cena nemôže byť záporná!!!", "")))</f>
        <v>zadajte jednotkovú cenu</v>
      </c>
      <c r="H520" s="68">
        <f t="shared" ref="H520:H526" si="92">IF(G520="", "", 1)</f>
        <v>1</v>
      </c>
      <c r="I520" s="70"/>
      <c r="J520" s="70"/>
      <c r="K520" s="70"/>
      <c r="L520" s="71"/>
      <c r="M520" s="111"/>
      <c r="N520" s="111"/>
      <c r="O520" s="111"/>
      <c r="P520" s="111"/>
      <c r="Q520" s="111"/>
      <c r="R520" s="111"/>
      <c r="S520" s="111"/>
      <c r="T520" s="111"/>
      <c r="U520" s="111"/>
      <c r="V520" s="111"/>
      <c r="W520" s="111"/>
      <c r="X520" s="111"/>
      <c r="Y520" s="111"/>
      <c r="Z520" s="111"/>
      <c r="AA520" s="111"/>
      <c r="AB520" s="111"/>
      <c r="AC520" s="111"/>
      <c r="AD520" s="111"/>
      <c r="AE520" s="111"/>
      <c r="AF520" s="111"/>
      <c r="AG520" s="111"/>
      <c r="AH520" s="111"/>
      <c r="AI520" s="111"/>
      <c r="AJ520" s="111"/>
      <c r="AK520" s="111"/>
      <c r="AL520" s="111"/>
      <c r="AM520" s="111"/>
      <c r="AN520" s="111"/>
      <c r="AO520" s="111"/>
      <c r="AP520" s="111"/>
      <c r="AQ520" s="111"/>
      <c r="AR520" s="112"/>
    </row>
    <row r="521" spans="1:44" s="113" customFormat="1">
      <c r="A521" s="83">
        <v>503</v>
      </c>
      <c r="B521" s="58" t="s">
        <v>112</v>
      </c>
      <c r="C521" s="81" t="s">
        <v>39</v>
      </c>
      <c r="D521" s="82">
        <v>9</v>
      </c>
      <c r="E521" s="45"/>
      <c r="F521" s="118">
        <f t="shared" si="86"/>
        <v>0</v>
      </c>
      <c r="G521" s="57" t="str">
        <f t="shared" si="91"/>
        <v>zadajte jednotkovú cenu</v>
      </c>
      <c r="H521" s="68">
        <f t="shared" si="92"/>
        <v>1</v>
      </c>
      <c r="I521" s="70"/>
      <c r="J521" s="70"/>
      <c r="K521" s="70"/>
      <c r="L521" s="71"/>
      <c r="M521" s="111"/>
      <c r="N521" s="111"/>
      <c r="O521" s="111"/>
      <c r="P521" s="111"/>
      <c r="Q521" s="111"/>
      <c r="R521" s="111"/>
      <c r="S521" s="111"/>
      <c r="T521" s="111"/>
      <c r="U521" s="111"/>
      <c r="V521" s="111"/>
      <c r="W521" s="111"/>
      <c r="X521" s="111"/>
      <c r="Y521" s="111"/>
      <c r="Z521" s="111"/>
      <c r="AA521" s="111"/>
      <c r="AB521" s="111"/>
      <c r="AC521" s="111"/>
      <c r="AD521" s="111"/>
      <c r="AE521" s="111"/>
      <c r="AF521" s="111"/>
      <c r="AG521" s="111"/>
      <c r="AH521" s="111"/>
      <c r="AI521" s="111"/>
      <c r="AJ521" s="111"/>
      <c r="AK521" s="111"/>
      <c r="AL521" s="111"/>
      <c r="AM521" s="111"/>
      <c r="AN521" s="111"/>
      <c r="AO521" s="111"/>
      <c r="AP521" s="111"/>
      <c r="AQ521" s="111"/>
      <c r="AR521" s="112"/>
    </row>
    <row r="522" spans="1:44" s="113" customFormat="1" ht="25.5">
      <c r="A522" s="83">
        <v>504</v>
      </c>
      <c r="B522" s="58" t="s">
        <v>154</v>
      </c>
      <c r="C522" s="81" t="s">
        <v>39</v>
      </c>
      <c r="D522" s="82">
        <v>9</v>
      </c>
      <c r="E522" s="45"/>
      <c r="F522" s="118">
        <f>ROUND(D522*E522,2)</f>
        <v>0</v>
      </c>
      <c r="G522" s="57" t="str">
        <f t="shared" si="91"/>
        <v>zadajte jednotkovú cenu</v>
      </c>
      <c r="H522" s="68">
        <f t="shared" si="92"/>
        <v>1</v>
      </c>
      <c r="I522" s="70"/>
      <c r="J522" s="70"/>
      <c r="K522" s="70"/>
      <c r="L522" s="71"/>
      <c r="M522" s="111"/>
      <c r="N522" s="111"/>
      <c r="O522" s="111"/>
      <c r="P522" s="111"/>
      <c r="Q522" s="111"/>
      <c r="R522" s="111"/>
      <c r="S522" s="111"/>
      <c r="T522" s="111"/>
      <c r="U522" s="111"/>
      <c r="V522" s="111"/>
      <c r="W522" s="111"/>
      <c r="X522" s="111"/>
      <c r="Y522" s="111"/>
      <c r="Z522" s="111"/>
      <c r="AA522" s="111"/>
      <c r="AB522" s="111"/>
      <c r="AC522" s="111"/>
      <c r="AD522" s="111"/>
      <c r="AE522" s="111"/>
      <c r="AF522" s="111"/>
      <c r="AG522" s="111"/>
      <c r="AH522" s="111"/>
      <c r="AI522" s="111"/>
      <c r="AJ522" s="111"/>
      <c r="AK522" s="111"/>
      <c r="AL522" s="111"/>
      <c r="AM522" s="111"/>
      <c r="AN522" s="111"/>
      <c r="AO522" s="111"/>
      <c r="AP522" s="111"/>
      <c r="AQ522" s="111"/>
      <c r="AR522" s="112"/>
    </row>
    <row r="523" spans="1:44" s="113" customFormat="1">
      <c r="A523" s="83">
        <v>505</v>
      </c>
      <c r="B523" s="58" t="s">
        <v>155</v>
      </c>
      <c r="C523" s="81" t="s">
        <v>39</v>
      </c>
      <c r="D523" s="82">
        <v>9</v>
      </c>
      <c r="E523" s="45"/>
      <c r="F523" s="118">
        <f t="shared" si="86"/>
        <v>0</v>
      </c>
      <c r="G523" s="57" t="str">
        <f t="shared" si="91"/>
        <v>zadajte jednotkovú cenu</v>
      </c>
      <c r="H523" s="68">
        <f t="shared" si="92"/>
        <v>1</v>
      </c>
      <c r="I523" s="70"/>
      <c r="J523" s="70"/>
      <c r="K523" s="70"/>
      <c r="L523" s="71"/>
      <c r="M523" s="111"/>
      <c r="N523" s="111"/>
      <c r="O523" s="111"/>
      <c r="P523" s="111"/>
      <c r="Q523" s="111"/>
      <c r="R523" s="111"/>
      <c r="S523" s="111"/>
      <c r="T523" s="111"/>
      <c r="U523" s="111"/>
      <c r="V523" s="111"/>
      <c r="W523" s="111"/>
      <c r="X523" s="111"/>
      <c r="Y523" s="111"/>
      <c r="Z523" s="111"/>
      <c r="AA523" s="111"/>
      <c r="AB523" s="111"/>
      <c r="AC523" s="111"/>
      <c r="AD523" s="111"/>
      <c r="AE523" s="111"/>
      <c r="AF523" s="111"/>
      <c r="AG523" s="111"/>
      <c r="AH523" s="111"/>
      <c r="AI523" s="111"/>
      <c r="AJ523" s="111"/>
      <c r="AK523" s="111"/>
      <c r="AL523" s="111"/>
      <c r="AM523" s="111"/>
      <c r="AN523" s="111"/>
      <c r="AO523" s="111"/>
      <c r="AP523" s="111"/>
      <c r="AQ523" s="111"/>
      <c r="AR523" s="112"/>
    </row>
    <row r="524" spans="1:44" s="113" customFormat="1" ht="25.5">
      <c r="A524" s="83">
        <v>506</v>
      </c>
      <c r="B524" s="58" t="s">
        <v>156</v>
      </c>
      <c r="C524" s="81" t="s">
        <v>39</v>
      </c>
      <c r="D524" s="82">
        <v>5</v>
      </c>
      <c r="E524" s="45"/>
      <c r="F524" s="118">
        <f t="shared" si="86"/>
        <v>0</v>
      </c>
      <c r="G524" s="57" t="str">
        <f t="shared" si="91"/>
        <v>zadajte jednotkovú cenu</v>
      </c>
      <c r="H524" s="68">
        <f t="shared" si="92"/>
        <v>1</v>
      </c>
      <c r="I524" s="70"/>
      <c r="J524" s="70"/>
      <c r="K524" s="70"/>
      <c r="L524" s="71"/>
      <c r="M524" s="111"/>
      <c r="N524" s="111"/>
      <c r="O524" s="111"/>
      <c r="P524" s="111"/>
      <c r="Q524" s="111"/>
      <c r="R524" s="111"/>
      <c r="S524" s="111"/>
      <c r="T524" s="111"/>
      <c r="U524" s="111"/>
      <c r="V524" s="111"/>
      <c r="W524" s="111"/>
      <c r="X524" s="111"/>
      <c r="Y524" s="111"/>
      <c r="Z524" s="111"/>
      <c r="AA524" s="111"/>
      <c r="AB524" s="111"/>
      <c r="AC524" s="111"/>
      <c r="AD524" s="111"/>
      <c r="AE524" s="111"/>
      <c r="AF524" s="111"/>
      <c r="AG524" s="111"/>
      <c r="AH524" s="111"/>
      <c r="AI524" s="111"/>
      <c r="AJ524" s="111"/>
      <c r="AK524" s="111"/>
      <c r="AL524" s="111"/>
      <c r="AM524" s="111"/>
      <c r="AN524" s="111"/>
      <c r="AO524" s="111"/>
      <c r="AP524" s="111"/>
      <c r="AQ524" s="111"/>
      <c r="AR524" s="112"/>
    </row>
    <row r="525" spans="1:44" s="113" customFormat="1" ht="25.5">
      <c r="A525" s="83">
        <v>507</v>
      </c>
      <c r="B525" s="58" t="s">
        <v>113</v>
      </c>
      <c r="C525" s="81" t="s">
        <v>39</v>
      </c>
      <c r="D525" s="82">
        <v>9</v>
      </c>
      <c r="E525" s="45"/>
      <c r="F525" s="118">
        <f t="shared" si="86"/>
        <v>0</v>
      </c>
      <c r="G525" s="57" t="str">
        <f t="shared" si="91"/>
        <v>zadajte jednotkovú cenu</v>
      </c>
      <c r="H525" s="68">
        <f t="shared" si="92"/>
        <v>1</v>
      </c>
      <c r="I525" s="70"/>
      <c r="J525" s="70"/>
      <c r="K525" s="70"/>
      <c r="L525" s="71"/>
      <c r="M525" s="111"/>
      <c r="N525" s="111"/>
      <c r="O525" s="111"/>
      <c r="P525" s="111"/>
      <c r="Q525" s="111"/>
      <c r="R525" s="111"/>
      <c r="S525" s="111"/>
      <c r="T525" s="111"/>
      <c r="U525" s="111"/>
      <c r="V525" s="111"/>
      <c r="W525" s="111"/>
      <c r="X525" s="111"/>
      <c r="Y525" s="111"/>
      <c r="Z525" s="111"/>
      <c r="AA525" s="111"/>
      <c r="AB525" s="111"/>
      <c r="AC525" s="111"/>
      <c r="AD525" s="111"/>
      <c r="AE525" s="111"/>
      <c r="AF525" s="111"/>
      <c r="AG525" s="111"/>
      <c r="AH525" s="111"/>
      <c r="AI525" s="111"/>
      <c r="AJ525" s="111"/>
      <c r="AK525" s="111"/>
      <c r="AL525" s="111"/>
      <c r="AM525" s="111"/>
      <c r="AN525" s="111"/>
      <c r="AO525" s="111"/>
      <c r="AP525" s="111"/>
      <c r="AQ525" s="111"/>
      <c r="AR525" s="112"/>
    </row>
    <row r="526" spans="1:44" s="113" customFormat="1" ht="26.25" thickBot="1">
      <c r="A526" s="83">
        <v>508</v>
      </c>
      <c r="B526" s="59" t="s">
        <v>114</v>
      </c>
      <c r="C526" s="60" t="s">
        <v>115</v>
      </c>
      <c r="D526" s="61">
        <v>4.9000000000000004</v>
      </c>
      <c r="E526" s="45"/>
      <c r="F526" s="119">
        <f t="shared" si="86"/>
        <v>0</v>
      </c>
      <c r="G526" s="57" t="str">
        <f t="shared" si="91"/>
        <v>zadajte jednotkovú cenu</v>
      </c>
      <c r="H526" s="68">
        <f t="shared" si="92"/>
        <v>1</v>
      </c>
      <c r="I526" s="70"/>
      <c r="J526" s="70"/>
      <c r="K526" s="70"/>
      <c r="L526" s="71"/>
      <c r="M526" s="111"/>
      <c r="N526" s="111"/>
      <c r="O526" s="111"/>
      <c r="P526" s="111"/>
      <c r="Q526" s="111"/>
      <c r="R526" s="111"/>
      <c r="S526" s="111"/>
      <c r="T526" s="111"/>
      <c r="U526" s="111"/>
      <c r="V526" s="111"/>
      <c r="W526" s="111"/>
      <c r="X526" s="111"/>
      <c r="Y526" s="111"/>
      <c r="Z526" s="111"/>
      <c r="AA526" s="111"/>
      <c r="AB526" s="111"/>
      <c r="AC526" s="111"/>
      <c r="AD526" s="111"/>
      <c r="AE526" s="111"/>
      <c r="AF526" s="111"/>
      <c r="AG526" s="111"/>
      <c r="AH526" s="111"/>
      <c r="AI526" s="111"/>
      <c r="AJ526" s="111"/>
      <c r="AK526" s="111"/>
      <c r="AL526" s="111"/>
      <c r="AM526" s="111"/>
      <c r="AN526" s="111"/>
      <c r="AO526" s="111"/>
      <c r="AP526" s="111"/>
      <c r="AQ526" s="111"/>
      <c r="AR526" s="112"/>
    </row>
    <row r="527" spans="1:44" s="113" customFormat="1">
      <c r="A527" s="170" t="s">
        <v>172</v>
      </c>
      <c r="B527" s="171"/>
      <c r="C527" s="171"/>
      <c r="D527" s="171"/>
      <c r="E527" s="171"/>
      <c r="F527" s="74">
        <f>SUM(F7:F526)</f>
        <v>0</v>
      </c>
      <c r="G527" s="57"/>
      <c r="H527" s="143">
        <f>SUM(H7:H526)</f>
        <v>510</v>
      </c>
      <c r="I527" s="144" t="s">
        <v>437</v>
      </c>
      <c r="J527" s="144"/>
      <c r="K527" s="144"/>
      <c r="L527" s="71" t="s">
        <v>437</v>
      </c>
      <c r="M527" s="111"/>
      <c r="N527" s="111"/>
      <c r="O527" s="111"/>
      <c r="P527" s="111"/>
      <c r="Q527" s="111"/>
      <c r="R527" s="111"/>
      <c r="S527" s="111"/>
      <c r="T527" s="111"/>
      <c r="U527" s="111"/>
      <c r="V527" s="111"/>
      <c r="W527" s="111"/>
      <c r="X527" s="111"/>
      <c r="Y527" s="111"/>
      <c r="Z527" s="111"/>
      <c r="AA527" s="111"/>
      <c r="AB527" s="111"/>
      <c r="AC527" s="111"/>
      <c r="AD527" s="111"/>
      <c r="AE527" s="111"/>
      <c r="AF527" s="111"/>
      <c r="AG527" s="111"/>
      <c r="AH527" s="111"/>
      <c r="AI527" s="111"/>
      <c r="AJ527" s="111"/>
      <c r="AK527" s="111"/>
      <c r="AL527" s="111"/>
      <c r="AM527" s="111"/>
      <c r="AN527" s="111"/>
      <c r="AO527" s="111"/>
      <c r="AP527" s="111"/>
      <c r="AQ527" s="111"/>
      <c r="AR527" s="112"/>
    </row>
    <row r="528" spans="1:44" s="113" customFormat="1">
      <c r="A528" s="172" t="s">
        <v>173</v>
      </c>
      <c r="B528" s="173"/>
      <c r="C528" s="173"/>
      <c r="D528" s="173"/>
      <c r="E528" s="173"/>
      <c r="F528" s="75">
        <f>F527*0.2</f>
        <v>0</v>
      </c>
      <c r="G528" s="57"/>
      <c r="H528" s="68"/>
      <c r="I528" s="70"/>
      <c r="J528" s="70"/>
      <c r="K528" s="70"/>
      <c r="L528" s="71"/>
      <c r="M528" s="111"/>
      <c r="N528" s="111"/>
      <c r="O528" s="111"/>
      <c r="P528" s="111"/>
      <c r="Q528" s="111"/>
      <c r="R528" s="111"/>
      <c r="S528" s="111"/>
      <c r="T528" s="111"/>
      <c r="U528" s="111"/>
      <c r="V528" s="111"/>
      <c r="W528" s="111"/>
      <c r="X528" s="111"/>
      <c r="Y528" s="111"/>
      <c r="Z528" s="111"/>
      <c r="AA528" s="111"/>
      <c r="AB528" s="111"/>
      <c r="AC528" s="111"/>
      <c r="AD528" s="111"/>
      <c r="AE528" s="111"/>
      <c r="AF528" s="111"/>
      <c r="AG528" s="111"/>
      <c r="AH528" s="111"/>
      <c r="AI528" s="111"/>
      <c r="AJ528" s="111"/>
      <c r="AK528" s="111"/>
      <c r="AL528" s="111"/>
      <c r="AM528" s="111"/>
      <c r="AN528" s="111"/>
      <c r="AO528" s="111"/>
      <c r="AP528" s="111"/>
      <c r="AQ528" s="111"/>
      <c r="AR528" s="112"/>
    </row>
    <row r="529" spans="1:44" s="113" customFormat="1" ht="13.5" thickBot="1">
      <c r="A529" s="174" t="s">
        <v>174</v>
      </c>
      <c r="B529" s="175"/>
      <c r="C529" s="175"/>
      <c r="D529" s="175"/>
      <c r="E529" s="175"/>
      <c r="F529" s="76">
        <f>SUM(F527:F528)</f>
        <v>0</v>
      </c>
      <c r="G529" s="57"/>
      <c r="H529" s="68"/>
      <c r="I529" s="70"/>
      <c r="J529" s="70"/>
      <c r="K529" s="70"/>
      <c r="L529" s="71"/>
      <c r="M529" s="111"/>
      <c r="N529" s="111"/>
      <c r="O529" s="111"/>
      <c r="P529" s="111"/>
      <c r="Q529" s="111"/>
      <c r="R529" s="111"/>
      <c r="S529" s="111"/>
      <c r="T529" s="111"/>
      <c r="U529" s="111"/>
      <c r="V529" s="111"/>
      <c r="W529" s="111"/>
      <c r="X529" s="111"/>
      <c r="Y529" s="111"/>
      <c r="Z529" s="111"/>
      <c r="AA529" s="111"/>
      <c r="AB529" s="111"/>
      <c r="AC529" s="111"/>
      <c r="AD529" s="111"/>
      <c r="AE529" s="111"/>
      <c r="AF529" s="111"/>
      <c r="AG529" s="111"/>
      <c r="AH529" s="111"/>
      <c r="AI529" s="111"/>
      <c r="AJ529" s="111"/>
      <c r="AK529" s="111"/>
      <c r="AL529" s="111"/>
      <c r="AM529" s="111"/>
      <c r="AN529" s="111"/>
      <c r="AO529" s="111"/>
      <c r="AP529" s="111"/>
      <c r="AQ529" s="111"/>
      <c r="AR529" s="112"/>
    </row>
    <row r="530" spans="1:44" s="113" customFormat="1">
      <c r="A530" s="134"/>
      <c r="B530" s="134"/>
      <c r="C530" s="135"/>
      <c r="D530" s="136"/>
      <c r="E530" s="88"/>
      <c r="F530" s="88"/>
      <c r="G530" s="77"/>
      <c r="H530" s="137"/>
      <c r="I530" s="70"/>
      <c r="J530" s="70"/>
      <c r="K530" s="70"/>
      <c r="L530" s="70"/>
      <c r="M530" s="111"/>
      <c r="N530" s="111"/>
      <c r="O530" s="111"/>
      <c r="P530" s="111"/>
      <c r="Q530" s="111"/>
      <c r="R530" s="111"/>
      <c r="S530" s="111"/>
      <c r="T530" s="111"/>
      <c r="U530" s="111"/>
      <c r="V530" s="111"/>
      <c r="W530" s="111"/>
      <c r="X530" s="111"/>
      <c r="Y530" s="111"/>
      <c r="Z530" s="111"/>
      <c r="AA530" s="111"/>
      <c r="AB530" s="111"/>
      <c r="AC530" s="111"/>
      <c r="AD530" s="111"/>
      <c r="AE530" s="111"/>
      <c r="AF530" s="111"/>
      <c r="AG530" s="111"/>
      <c r="AH530" s="111"/>
      <c r="AI530" s="111"/>
      <c r="AJ530" s="111"/>
      <c r="AK530" s="111"/>
      <c r="AL530" s="111"/>
      <c r="AM530" s="111"/>
      <c r="AN530" s="111"/>
      <c r="AO530" s="111"/>
      <c r="AP530" s="111"/>
      <c r="AQ530" s="111"/>
      <c r="AR530" s="112"/>
    </row>
    <row r="531" spans="1:44" s="113" customFormat="1">
      <c r="A531" s="134"/>
      <c r="B531" s="134"/>
      <c r="C531" s="135"/>
      <c r="D531" s="136"/>
      <c r="E531" s="88"/>
      <c r="F531" s="88"/>
      <c r="G531" s="77"/>
      <c r="H531" s="137"/>
      <c r="I531" s="70"/>
      <c r="J531" s="70"/>
      <c r="K531" s="70"/>
      <c r="L531" s="70"/>
      <c r="M531" s="111"/>
      <c r="N531" s="111"/>
      <c r="O531" s="111"/>
      <c r="P531" s="111"/>
      <c r="Q531" s="111"/>
      <c r="R531" s="111"/>
      <c r="S531" s="111"/>
      <c r="T531" s="111"/>
      <c r="U531" s="111"/>
      <c r="V531" s="111"/>
      <c r="W531" s="111"/>
      <c r="X531" s="111"/>
      <c r="Y531" s="111"/>
      <c r="Z531" s="111"/>
      <c r="AA531" s="111"/>
      <c r="AB531" s="111"/>
      <c r="AC531" s="111"/>
      <c r="AD531" s="111"/>
      <c r="AE531" s="111"/>
      <c r="AF531" s="111"/>
      <c r="AG531" s="111"/>
      <c r="AH531" s="111"/>
      <c r="AI531" s="111"/>
      <c r="AJ531" s="111"/>
      <c r="AK531" s="111"/>
      <c r="AL531" s="111"/>
      <c r="AM531" s="111"/>
      <c r="AN531" s="111"/>
      <c r="AO531" s="111"/>
      <c r="AP531" s="111"/>
      <c r="AQ531" s="111"/>
      <c r="AR531" s="112"/>
    </row>
    <row r="532" spans="1:44" s="113" customFormat="1">
      <c r="A532" s="178"/>
      <c r="B532" s="178"/>
      <c r="C532" s="135"/>
      <c r="D532" s="136"/>
      <c r="E532" s="88"/>
      <c r="F532" s="88"/>
      <c r="G532" s="77"/>
      <c r="H532" s="137"/>
      <c r="I532" s="70"/>
      <c r="J532" s="70"/>
      <c r="K532" s="70"/>
      <c r="L532" s="70"/>
      <c r="M532" s="111"/>
      <c r="N532" s="111"/>
      <c r="O532" s="111"/>
      <c r="P532" s="111"/>
      <c r="Q532" s="111"/>
      <c r="R532" s="111"/>
      <c r="S532" s="111"/>
      <c r="T532" s="111"/>
      <c r="U532" s="111"/>
      <c r="V532" s="111"/>
      <c r="W532" s="111"/>
      <c r="X532" s="111"/>
      <c r="Y532" s="111"/>
      <c r="Z532" s="111"/>
      <c r="AA532" s="111"/>
      <c r="AB532" s="111"/>
      <c r="AC532" s="111"/>
      <c r="AD532" s="111"/>
      <c r="AE532" s="111"/>
      <c r="AF532" s="111"/>
      <c r="AG532" s="111"/>
      <c r="AH532" s="111"/>
      <c r="AI532" s="111"/>
      <c r="AJ532" s="111"/>
      <c r="AK532" s="111"/>
      <c r="AL532" s="111"/>
      <c r="AM532" s="111"/>
      <c r="AN532" s="111"/>
      <c r="AO532" s="111"/>
      <c r="AP532" s="111"/>
      <c r="AQ532" s="111"/>
      <c r="AR532" s="112"/>
    </row>
    <row r="533" spans="1:44" s="113" customFormat="1" ht="12.75" customHeight="1">
      <c r="A533" s="176"/>
      <c r="B533" s="176"/>
      <c r="C533" s="138"/>
      <c r="D533" s="138"/>
      <c r="E533" s="138"/>
      <c r="F533" s="139"/>
      <c r="G533" s="57"/>
      <c r="H533" s="68"/>
      <c r="I533" s="70"/>
      <c r="J533" s="70"/>
      <c r="K533" s="70"/>
      <c r="L533" s="70"/>
      <c r="M533" s="111"/>
      <c r="N533" s="111"/>
      <c r="O533" s="111"/>
      <c r="P533" s="111"/>
      <c r="Q533" s="111"/>
      <c r="R533" s="111"/>
      <c r="S533" s="111"/>
      <c r="T533" s="111"/>
      <c r="U533" s="111"/>
      <c r="V533" s="111"/>
      <c r="W533" s="111"/>
      <c r="X533" s="111"/>
      <c r="Y533" s="111"/>
      <c r="Z533" s="111"/>
      <c r="AA533" s="111"/>
      <c r="AB533" s="111"/>
      <c r="AC533" s="111"/>
      <c r="AD533" s="111"/>
      <c r="AE533" s="111"/>
      <c r="AF533" s="111"/>
      <c r="AG533" s="111"/>
      <c r="AH533" s="111"/>
      <c r="AI533" s="111"/>
      <c r="AJ533" s="111"/>
      <c r="AK533" s="111"/>
      <c r="AL533" s="111"/>
      <c r="AM533" s="111"/>
      <c r="AN533" s="111"/>
      <c r="AO533" s="111"/>
      <c r="AP533" s="111"/>
      <c r="AQ533" s="111"/>
      <c r="AR533" s="112"/>
    </row>
    <row r="534" spans="1:44" s="113" customFormat="1">
      <c r="A534" s="177"/>
      <c r="B534" s="177"/>
      <c r="C534" s="138"/>
      <c r="D534" s="138"/>
      <c r="E534" s="139"/>
      <c r="F534" s="138"/>
      <c r="G534" s="57"/>
      <c r="H534" s="68"/>
      <c r="I534" s="70"/>
      <c r="J534" s="70"/>
      <c r="K534" s="70"/>
      <c r="L534" s="70"/>
      <c r="M534" s="111"/>
      <c r="N534" s="111"/>
      <c r="O534" s="111"/>
      <c r="P534" s="111"/>
      <c r="Q534" s="111"/>
      <c r="R534" s="111"/>
      <c r="S534" s="111"/>
      <c r="T534" s="111"/>
      <c r="U534" s="111"/>
      <c r="V534" s="111"/>
      <c r="W534" s="111"/>
      <c r="X534" s="111"/>
      <c r="Y534" s="111"/>
      <c r="Z534" s="111"/>
      <c r="AA534" s="111"/>
      <c r="AB534" s="111"/>
      <c r="AC534" s="111"/>
      <c r="AD534" s="111"/>
      <c r="AE534" s="111"/>
      <c r="AF534" s="111"/>
      <c r="AG534" s="111"/>
      <c r="AH534" s="111"/>
      <c r="AI534" s="111"/>
      <c r="AJ534" s="111"/>
      <c r="AK534" s="111"/>
      <c r="AL534" s="111"/>
      <c r="AM534" s="111"/>
      <c r="AN534" s="111"/>
      <c r="AO534" s="111"/>
      <c r="AP534" s="111"/>
      <c r="AQ534" s="111"/>
      <c r="AR534" s="112"/>
    </row>
    <row r="535" spans="1:44" s="113" customFormat="1">
      <c r="A535" s="140"/>
      <c r="B535" s="134"/>
      <c r="C535" s="135"/>
      <c r="D535" s="136"/>
      <c r="E535" s="88"/>
      <c r="F535" s="88"/>
      <c r="G535" s="57"/>
      <c r="H535" s="68"/>
      <c r="I535" s="70"/>
      <c r="J535" s="70"/>
      <c r="K535" s="70"/>
      <c r="L535" s="70"/>
      <c r="M535" s="111"/>
      <c r="N535" s="111"/>
      <c r="O535" s="111"/>
      <c r="P535" s="111"/>
      <c r="Q535" s="111"/>
      <c r="R535" s="111"/>
      <c r="S535" s="111"/>
      <c r="T535" s="111"/>
      <c r="U535" s="111"/>
      <c r="V535" s="111"/>
      <c r="W535" s="111"/>
      <c r="X535" s="111"/>
      <c r="Y535" s="111"/>
      <c r="Z535" s="111"/>
      <c r="AA535" s="111"/>
      <c r="AB535" s="111"/>
      <c r="AC535" s="111"/>
      <c r="AD535" s="111"/>
      <c r="AE535" s="111"/>
      <c r="AF535" s="111"/>
      <c r="AG535" s="111"/>
      <c r="AH535" s="111"/>
      <c r="AI535" s="111"/>
      <c r="AJ535" s="111"/>
      <c r="AK535" s="111"/>
      <c r="AL535" s="111"/>
      <c r="AM535" s="111"/>
      <c r="AN535" s="111"/>
      <c r="AO535" s="111"/>
      <c r="AP535" s="111"/>
      <c r="AQ535" s="111"/>
      <c r="AR535" s="112"/>
    </row>
    <row r="536" spans="1:44">
      <c r="A536" s="140"/>
    </row>
    <row r="537" spans="1:44">
      <c r="A537" s="140"/>
    </row>
    <row r="538" spans="1:44">
      <c r="A538" s="164"/>
      <c r="B538" s="164"/>
    </row>
    <row r="539" spans="1:44">
      <c r="N539" s="88"/>
      <c r="O539" s="163"/>
      <c r="P539" s="163"/>
      <c r="Q539" s="163"/>
      <c r="R539" s="163"/>
      <c r="S539" s="163"/>
    </row>
    <row r="540" spans="1:44">
      <c r="G540" s="163"/>
      <c r="H540" s="163"/>
      <c r="I540" s="163"/>
      <c r="J540" s="163"/>
      <c r="K540" s="163"/>
      <c r="N540" s="88"/>
      <c r="O540" s="89"/>
      <c r="P540" s="90"/>
    </row>
    <row r="541" spans="1:44">
      <c r="N541" s="88"/>
      <c r="O541" s="141"/>
      <c r="P541" s="141"/>
      <c r="Q541" s="141"/>
      <c r="R541" s="141"/>
      <c r="S541" s="142"/>
    </row>
    <row r="542" spans="1:44">
      <c r="G542" s="141"/>
      <c r="H542" s="149"/>
      <c r="I542" s="141"/>
      <c r="J542" s="141"/>
      <c r="K542" s="142"/>
      <c r="L542" s="142"/>
      <c r="N542" s="88"/>
    </row>
  </sheetData>
  <sheetProtection algorithmName="SHA-512" hashValue="NX/ZrjmWN5DwXqITvnx+LRZiWElWbmIrtzYEcO01fZABOZX1/ib3cxb8ev0o2sXopTu/VFd8r/HWxJ8eEAekgQ==" saltValue="tKeRY6OdJo1mvUjCiIfYdA==" spinCount="100000" sheet="1" objects="1" scenarios="1" selectLockedCells="1"/>
  <mergeCells count="12">
    <mergeCell ref="O539:S539"/>
    <mergeCell ref="G540:K540"/>
    <mergeCell ref="A538:B538"/>
    <mergeCell ref="A1:D1"/>
    <mergeCell ref="A3:F3"/>
    <mergeCell ref="A4:F4"/>
    <mergeCell ref="A527:E527"/>
    <mergeCell ref="A528:E528"/>
    <mergeCell ref="A529:E529"/>
    <mergeCell ref="A533:B533"/>
    <mergeCell ref="A534:B534"/>
    <mergeCell ref="A532:B532"/>
  </mergeCells>
  <pageMargins left="0.7" right="0.7" top="0.75" bottom="0.75" header="0.3" footer="0.3"/>
  <pageSetup paperSize="9" scale="5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Celkový sumár</vt:lpstr>
      <vt:lpstr>Všeobecné položky</vt:lpstr>
      <vt:lpstr>vykaz-vymer</vt:lpstr>
      <vt:lpstr>'Všeobecné položky'!Oblasť_tlače</vt:lpstr>
      <vt:lpstr>'vykaz-vymer'!Oblasť_tlače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Sedláčeková Katarína</cp:lastModifiedBy>
  <dcterms:created xsi:type="dcterms:W3CDTF">2019-04-04T10:28:03Z</dcterms:created>
  <dcterms:modified xsi:type="dcterms:W3CDTF">2022-09-23T06:35:37Z</dcterms:modified>
</cp:coreProperties>
</file>