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Verejne_obstaravanie\VO\Cenové ponuky\01_2022\02 Kanalizácia Moravany\Ponuka\"/>
    </mc:Choice>
  </mc:AlternateContent>
  <xr:revisionPtr revIDLastSave="0" documentId="8_{E433C3B1-B0E0-4864-A754-D76EBCC363EC}" xr6:coauthVersionLast="47" xr6:coauthVersionMax="47" xr10:uidLastSave="{00000000-0000-0000-0000-000000000000}"/>
  <bookViews>
    <workbookView xWindow="-120" yWindow="-120" windowWidth="29040" windowHeight="17520" activeTab="2" xr2:uid="{00000000-000D-0000-FFFF-FFFF00000000}"/>
  </bookViews>
  <sheets>
    <sheet name="Celkový sumár" sheetId="1" r:id="rId1"/>
    <sheet name="Všeobecné položky" sheetId="2" r:id="rId2"/>
    <sheet name="vykaz-vymer" sheetId="3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1">'Všeobecné položky'!$A$1:$F$25</definedName>
    <definedName name="_xlnm.Print_Area" localSheetId="2">'vykaz-vymer'!$A$1:$F$544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3" i="3" l="1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58" i="3" l="1"/>
  <c r="F6" i="2" l="1"/>
  <c r="F7" i="2"/>
  <c r="F8" i="2"/>
  <c r="F9" i="2"/>
  <c r="F10" i="2"/>
  <c r="F11" i="2"/>
  <c r="F5" i="2"/>
  <c r="F12" i="2" l="1"/>
  <c r="D5" i="1" s="1"/>
  <c r="F145" i="3" l="1"/>
  <c r="F378" i="3" l="1"/>
  <c r="F377" i="3"/>
  <c r="F375" i="3"/>
  <c r="F374" i="3"/>
  <c r="F351" i="3"/>
  <c r="F350" i="3"/>
  <c r="F346" i="3"/>
  <c r="F339" i="3"/>
  <c r="F332" i="3"/>
  <c r="F324" i="3"/>
  <c r="F305" i="3"/>
  <c r="F308" i="3"/>
  <c r="F307" i="3"/>
  <c r="F306" i="3"/>
  <c r="F295" i="3"/>
  <c r="F294" i="3"/>
  <c r="F293" i="3"/>
  <c r="F292" i="3"/>
  <c r="F291" i="3"/>
  <c r="F290" i="3"/>
  <c r="F287" i="3"/>
  <c r="F288" i="3"/>
  <c r="F282" i="3"/>
  <c r="F271" i="3"/>
  <c r="F274" i="3"/>
  <c r="F259" i="3"/>
  <c r="F255" i="3"/>
  <c r="F254" i="3"/>
  <c r="F253" i="3"/>
  <c r="F243" i="3"/>
  <c r="F241" i="3"/>
  <c r="F240" i="3"/>
  <c r="F239" i="3"/>
  <c r="F238" i="3"/>
  <c r="F237" i="3"/>
  <c r="F236" i="3"/>
  <c r="F235" i="3"/>
  <c r="F233" i="3"/>
  <c r="F231" i="3"/>
  <c r="F222" i="3"/>
  <c r="F218" i="3"/>
  <c r="F217" i="3"/>
  <c r="F216" i="3"/>
  <c r="F211" i="3" l="1"/>
  <c r="F184" i="3"/>
  <c r="F175" i="3"/>
  <c r="F173" i="3"/>
  <c r="F169" i="3"/>
  <c r="F156" i="3"/>
  <c r="F154" i="3"/>
  <c r="F153" i="3"/>
  <c r="F338" i="3" l="1"/>
  <c r="F319" i="3"/>
  <c r="F381" i="3"/>
  <c r="F380" i="3"/>
  <c r="F379" i="3"/>
  <c r="F376" i="3"/>
  <c r="F373" i="3"/>
  <c r="F372" i="3"/>
  <c r="F371" i="3"/>
  <c r="F370" i="3"/>
  <c r="F369" i="3"/>
  <c r="F368" i="3"/>
  <c r="F366" i="3"/>
  <c r="F367" i="3"/>
  <c r="F365" i="3"/>
  <c r="F364" i="3"/>
  <c r="F363" i="3"/>
  <c r="F362" i="3"/>
  <c r="F361" i="3"/>
  <c r="F360" i="3"/>
  <c r="F359" i="3"/>
  <c r="F358" i="3"/>
  <c r="F357" i="3"/>
  <c r="F356" i="3" l="1"/>
  <c r="F355" i="3"/>
  <c r="F354" i="3"/>
  <c r="F353" i="3"/>
  <c r="F352" i="3"/>
  <c r="F349" i="3"/>
  <c r="F348" i="3"/>
  <c r="F347" i="3"/>
  <c r="F345" i="3"/>
  <c r="F344" i="3"/>
  <c r="F343" i="3"/>
  <c r="F342" i="3"/>
  <c r="F341" i="3"/>
  <c r="F340" i="3"/>
  <c r="F337" i="3"/>
  <c r="F336" i="3"/>
  <c r="F335" i="3"/>
  <c r="F333" i="3"/>
  <c r="F334" i="3"/>
  <c r="F331" i="3"/>
  <c r="F330" i="3"/>
  <c r="F329" i="3"/>
  <c r="F327" i="3"/>
  <c r="F328" i="3"/>
  <c r="F326" i="3"/>
  <c r="F321" i="3"/>
  <c r="F320" i="3"/>
  <c r="F266" i="3"/>
  <c r="F189" i="3"/>
  <c r="F187" i="3"/>
  <c r="F186" i="3"/>
  <c r="F185" i="3"/>
  <c r="F316" i="3" l="1"/>
  <c r="F315" i="3"/>
  <c r="F313" i="3"/>
  <c r="F314" i="3"/>
  <c r="F312" i="3"/>
  <c r="F311" i="3"/>
  <c r="F310" i="3"/>
  <c r="F309" i="3"/>
  <c r="F304" i="3"/>
  <c r="F302" i="3"/>
  <c r="F301" i="3"/>
  <c r="F300" i="3"/>
  <c r="F299" i="3"/>
  <c r="F298" i="3"/>
  <c r="F297" i="3"/>
  <c r="F296" i="3"/>
  <c r="F289" i="3"/>
  <c r="F283" i="3"/>
  <c r="F286" i="3"/>
  <c r="F273" i="3"/>
  <c r="F263" i="3"/>
  <c r="F317" i="3" l="1"/>
  <c r="F318" i="3"/>
  <c r="F252" i="3"/>
  <c r="F251" i="3"/>
  <c r="F250" i="3"/>
  <c r="F249" i="3"/>
  <c r="F247" i="3"/>
  <c r="F246" i="3"/>
  <c r="F219" i="3"/>
  <c r="F181" i="3"/>
  <c r="F180" i="3"/>
  <c r="F170" i="3"/>
  <c r="F214" i="3"/>
  <c r="F213" i="3"/>
  <c r="F212" i="3"/>
  <c r="F210" i="3"/>
  <c r="F209" i="3"/>
  <c r="F208" i="3"/>
  <c r="F207" i="3"/>
  <c r="F206" i="3"/>
  <c r="F205" i="3"/>
  <c r="F204" i="3"/>
  <c r="F203" i="3"/>
  <c r="F201" i="3"/>
  <c r="F202" i="3"/>
  <c r="F200" i="3"/>
  <c r="F199" i="3"/>
  <c r="F198" i="3"/>
  <c r="F197" i="3"/>
  <c r="F196" i="3"/>
  <c r="F195" i="3"/>
  <c r="F194" i="3"/>
  <c r="F193" i="3"/>
  <c r="F192" i="3"/>
  <c r="F191" i="3"/>
  <c r="F190" i="3"/>
  <c r="F188" i="3"/>
  <c r="F183" i="3"/>
  <c r="F182" i="3"/>
  <c r="F179" i="3"/>
  <c r="F178" i="3"/>
  <c r="F176" i="3"/>
  <c r="F177" i="3"/>
  <c r="F174" i="3"/>
  <c r="F172" i="3"/>
  <c r="F171" i="3"/>
  <c r="F168" i="3"/>
  <c r="F167" i="3"/>
  <c r="F166" i="3"/>
  <c r="F165" i="3"/>
  <c r="F164" i="3"/>
  <c r="F163" i="3"/>
  <c r="F162" i="3"/>
  <c r="F161" i="3"/>
  <c r="F160" i="3"/>
  <c r="F159" i="3"/>
  <c r="F157" i="3"/>
  <c r="F155" i="3"/>
  <c r="F152" i="3"/>
  <c r="F151" i="3"/>
  <c r="G214" i="3" l="1"/>
  <c r="F322" i="3"/>
  <c r="F323" i="3"/>
  <c r="F325" i="3"/>
  <c r="F384" i="3"/>
  <c r="F385" i="3"/>
  <c r="F386" i="3"/>
  <c r="F387" i="3"/>
  <c r="F388" i="3"/>
  <c r="F258" i="3"/>
  <c r="F260" i="3"/>
  <c r="F261" i="3"/>
  <c r="F262" i="3"/>
  <c r="F264" i="3"/>
  <c r="F265" i="3"/>
  <c r="F267" i="3"/>
  <c r="F268" i="3"/>
  <c r="F269" i="3"/>
  <c r="F270" i="3"/>
  <c r="F272" i="3"/>
  <c r="F275" i="3"/>
  <c r="F276" i="3"/>
  <c r="F277" i="3"/>
  <c r="F278" i="3"/>
  <c r="F279" i="3"/>
  <c r="F280" i="3"/>
  <c r="F281" i="3"/>
  <c r="F284" i="3"/>
  <c r="F285" i="3"/>
  <c r="F257" i="3"/>
  <c r="F220" i="3"/>
  <c r="F221" i="3"/>
  <c r="F223" i="3"/>
  <c r="F224" i="3"/>
  <c r="F225" i="3"/>
  <c r="F226" i="3"/>
  <c r="F227" i="3"/>
  <c r="F228" i="3"/>
  <c r="F229" i="3"/>
  <c r="F230" i="3"/>
  <c r="F232" i="3"/>
  <c r="F234" i="3"/>
  <c r="F242" i="3"/>
  <c r="F244" i="3"/>
  <c r="F245" i="3"/>
  <c r="F248" i="3"/>
  <c r="G381" i="3" l="1"/>
  <c r="G302" i="3"/>
  <c r="G255" i="3"/>
  <c r="F522" i="3" l="1"/>
  <c r="F526" i="3" l="1"/>
  <c r="F525" i="3"/>
  <c r="F524" i="3"/>
  <c r="F523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2" i="3"/>
  <c r="F391" i="3"/>
  <c r="F390" i="3"/>
  <c r="F389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G421" i="3" l="1"/>
  <c r="G458" i="3"/>
  <c r="G495" i="3"/>
  <c r="F527" i="3"/>
  <c r="G107" i="3"/>
  <c r="G149" i="3"/>
  <c r="G526" i="3"/>
  <c r="D6" i="1" l="1"/>
  <c r="F528" i="3"/>
  <c r="F529" i="3" l="1"/>
  <c r="D7" i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IROP</author>
  </authors>
  <commentList>
    <comment ref="D7" authorId="0" shapeId="0" xr:uid="{00000000-0006-0000-0200-000001000000}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E7" authorId="0" shapeId="0" xr:uid="{00000000-0006-0000-0200-000002000000}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<sst xmlns="http://schemas.openxmlformats.org/spreadsheetml/2006/main" count="1075" uniqueCount="436">
  <si>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</si>
  <si>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</si>
  <si>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</si>
  <si>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</si>
  <si>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</si>
  <si>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</si>
  <si>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</si>
  <si>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</si>
  <si>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</si>
  <si>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</si>
  <si>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</si>
  <si>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</si>
  <si>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</si>
  <si>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</si>
  <si>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</si>
  <si>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</si>
  <si>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r>
      <t xml:space="preserve">Názov projektu:  </t>
    </r>
    <r>
      <rPr>
        <b/>
        <sz val="12"/>
        <rFont val="Arial Narrow"/>
        <family val="2"/>
        <charset val="238"/>
      </rPr>
      <t>Moravany - Kanalizácia</t>
    </r>
  </si>
  <si>
    <t>Názov výdavku</t>
  </si>
  <si>
    <t>Jednotková cena 
EUR / jednotka</t>
  </si>
  <si>
    <t>Cena 
EUR</t>
  </si>
  <si>
    <t>PS 01 - Strojnotechnologické zariadenie čerpacích staníc</t>
  </si>
  <si>
    <t xml:space="preserve">Montáž uloženia - skrutkovaním                                                                                          </t>
  </si>
  <si>
    <t xml:space="preserve">kg      </t>
  </si>
  <si>
    <t>Strmeň z oc.tr.17 tyčí kruhového prierezu k ukotveniu nerezového potrubia DN 50 - DN 100, k uchyteniu na konzolu, vrátane 2 ks nerezových skrutie</t>
  </si>
  <si>
    <t>Závezné a podperné konzoly pre uloženie nerezového potrubia DN 50 - DN 100 z nerezových oceľových tyčí (z ocele tr.17) L</t>
  </si>
  <si>
    <t xml:space="preserve">U-profil z nerezovej ocele U 100-300 (h=100 mm, L=300 mm) vrátane montáže                                               </t>
  </si>
  <si>
    <t xml:space="preserve">kus     </t>
  </si>
  <si>
    <t xml:space="preserve">U-profil z nerezovej ocele U 80-300 (h=80 mm, L=300 mm) vrátane montáže                                                </t>
  </si>
  <si>
    <t xml:space="preserve">U-profil z nerezovej ocele U 120-300 (h=120 mm, L=300 mm) vrátane montáže                                                              </t>
  </si>
  <si>
    <t xml:space="preserve">Prírubový spoj - nerezové skrutky, matice, podložky - pre spoj DN 65, PN 10                                             </t>
  </si>
  <si>
    <t xml:space="preserve">Prírubový spoj - nerezové skrutky, matice, podložky - pre spoj DN 80, PN 10                                             </t>
  </si>
  <si>
    <t xml:space="preserve">Prírubový spoj - nerezové skrutky, matice, podložky - pre spoj DN 100, PN 10                                            </t>
  </si>
  <si>
    <t xml:space="preserve">Montáž medziprŕubovýho nož.uzáveru DN 100 PN 10                                                                         </t>
  </si>
  <si>
    <t>Nožový nerezový medziprírubový uzáver na splaškovú odpadovú vodu DN 65, PN 10 s vodiacou tyčou cca 1,95 m  a teleskopickou ovládacou súpravou</t>
  </si>
  <si>
    <t>Nožový nerezový medziprírubový uzáver na splaškovú odpadovú vodu DN 65, PN 10 s vodiacou tyčou cca 1,50 m  a teleskopickou ovládacou súpravou</t>
  </si>
  <si>
    <t>Nožový nerezový medziprírubový uzáver na splaškovú odpadovú vodu DN 100, PN 10 s vodiacou tyčou cca 1,90 m a teleskopickou ovládacou súpravou</t>
  </si>
  <si>
    <t xml:space="preserve">Montáž univerzálnej spojky DN 100, PN 10                                                                                </t>
  </si>
  <si>
    <t xml:space="preserve">Oblúk 45st. z ocele tr. 17 (z nerezu) DN 80 PN 10                                                                       </t>
  </si>
  <si>
    <t>Potrubie z ocele tr. 17 (z nerezu) DN 50, PN 10, v rozsahu podľa PD pre realizáciu stavby, vrátane kompletnej montáže, výkonu tlakovej skúšky a presunu hmôt</t>
  </si>
  <si>
    <t xml:space="preserve">m       </t>
  </si>
  <si>
    <t>Potrubie z ocele tr. 17 (z nerezu) DN 65, PN 10, v rozsahu podľa PD pre realizáciu stavby, vrátane kompletnej montáže, výkonu tlakovej skúšky a presunu hmôt</t>
  </si>
  <si>
    <t>Potrubie z ocele tr. 17 (z nerezu) DN 100, PN 10, v rozsahu podľa PD pre realizáciu stavby, vrátane kompletnej montáže, výkonu tlakovej skúšky a presunu hmôt</t>
  </si>
  <si>
    <t>Potrubie z ocele tr. 17 (z nerezu) DN 80, PN 10, v rozsahu podľa PD pre realizáciu stavby, vrátane kompletnej montáže, výkonu tlakovej skúšky a presunu hmôt</t>
  </si>
  <si>
    <t>Oblúk 45st z ocele tr.17 (z nerezu) DN 100 PN 10</t>
  </si>
  <si>
    <t xml:space="preserve">Šrúbenie s vonkajšími závitmi z ocele tr. 17 (z nerezu) DN 50, PN10,  aj s pripojením na nerezové potrubie              </t>
  </si>
  <si>
    <t xml:space="preserve">Oblúk 90st. z ocele tr. 17 (z nerezu) DN 100 PN 10                                                                      </t>
  </si>
  <si>
    <t xml:space="preserve">Oblúk 90st. z ocele tr. 17 (z nerezu) DN 50 PN 10                                                                       </t>
  </si>
  <si>
    <t xml:space="preserve">Koleno 90st. z ocele tr. 17 (z nerezu) DN 50, PN 10                                                                     </t>
  </si>
  <si>
    <t xml:space="preserve">Oblúk 90st. z ocele tr. 17 (z nerezu) DN 65 PN 10                                                                       </t>
  </si>
  <si>
    <t xml:space="preserve">Redukcia - prechod privarovaci DN 100/80, oceľ tr. 17 PN 10                                                             </t>
  </si>
  <si>
    <t xml:space="preserve">Redukcia - prechod privarovaci DN 100/65, oceľ tr. 17 PN 10                                                             </t>
  </si>
  <si>
    <t xml:space="preserve">Oblúk 90st. z ocele tr. 17 (z nerezu) DN 80 PN 10                                                                       </t>
  </si>
  <si>
    <t xml:space="preserve">Oblúk 45st. z ocele tr. 17 (z nerezu) DN 65                                                                             </t>
  </si>
  <si>
    <t xml:space="preserve">Ploché tesnenie pre prírubu  DN 65 PN 10                                                                                </t>
  </si>
  <si>
    <t xml:space="preserve">Ploché tesnenie pre prírubu  DN 80 PN 10                                                                                </t>
  </si>
  <si>
    <t xml:space="preserve">Ploché tesnenie pre prírubu  DN 100 PN 10                                                                               </t>
  </si>
  <si>
    <t xml:space="preserve">Príruba privarovacia plochá z ocele tr. 17 (z nerezu) DN 65, PN 10                                                      </t>
  </si>
  <si>
    <t xml:space="preserve">Príruba privarovacia plochá z ocele tr. 17 (z nerezu) DN 80 PN 10                                                       </t>
  </si>
  <si>
    <t xml:space="preserve">Príruba privarovacia plochá z ocele tr. 17 (z nerezu) DN 100 PN 10                                                      </t>
  </si>
  <si>
    <t xml:space="preserve">Prechodová vsuvka so závitom z ocele tr. 17 (z nerezu) DN 50/G 2" vonkajší, PN10, aj s pripojením na nerezové potrubie  </t>
  </si>
  <si>
    <t xml:space="preserve">Prechodová vsuvka so závitom z ocele tr. 17 (z nerezu) DN 65/G 2" vonkajší, PN10                                        </t>
  </si>
  <si>
    <t xml:space="preserve">Guľová závitová spätná klapka DN 50, PN 10                                                                              </t>
  </si>
  <si>
    <t xml:space="preserve">Guľová prírubová spätná klapka DN 80, PN 10                                                                             </t>
  </si>
  <si>
    <t>Univerzálna spojka pre spájanie potrubí s hladkým koncom z rôznych materiálov s max. osovou odchýlkou 8 stupňov , DN 100</t>
  </si>
  <si>
    <t>Univerzálna spojka pre spájanie potrubí s hladkým koncom z rôznych materiálov s max. osovou odchýlkou 8 stupňov , DN 80, PN 10</t>
  </si>
  <si>
    <t>Univerzálna spojka pre spájanie potrubí s hladkým koncom z rôznych materiálov s max. osovou odchýlkou 8 stupňov , DN 65, PN 10</t>
  </si>
  <si>
    <t xml:space="preserve">Gumový kompenzátor závitový DN 65, PN 10                                                                                </t>
  </si>
  <si>
    <t xml:space="preserve">Gumový kompenzátor prírubový DN 80, PN 10                                                                               </t>
  </si>
  <si>
    <t xml:space="preserve">Gumový kompenzátor prírubový DN 100, PN 10                                                                              </t>
  </si>
  <si>
    <t xml:space="preserve">Montáž kotevnej pätky pre žeriav                                                                                        </t>
  </si>
  <si>
    <t>Kotevná pätka pre otočný žeriav na demontáž a montáž čerpadiel o hmotnosti do 300 kg, vrátane chemického kotvenia, kotviacích šrúb a vlastného ukotvenia a presunu hmôt</t>
  </si>
  <si>
    <t xml:space="preserve">Montáž vyťahovac.hrablicového koša                                                                                      </t>
  </si>
  <si>
    <t>Ponorné kalové čerpadlo pre čerpanie splaškových odpadových vôd zabezpečujúcim prečerpanie všetkých nečistôt obsiahnutých vo vodách, vrátane monitorovacej jednotky a troch plavákových spínačov, s tepelnou ochranou motora, so sondou prieniku kvapaliny do motora, s lankom a reťazou na vyťahovanie čerpadla podľa PD</t>
  </si>
  <si>
    <t>Hrablicový kôš, vyťahovací, nerezový, vrátane kompletného príslušenstva (zvodiace tyče aj s ukotvením v dne a v stropnom otvore, zarážky pre osadenie hrablicového koša) podľa PD</t>
  </si>
  <si>
    <t xml:space="preserve">Montáž žeriava otočného                                                                                                 </t>
  </si>
  <si>
    <t>Otočný žeriav na vyťahovanie čerpadiel z šachty čerpacej stanice o hmotnosti do 300 kg, s vyložením 1700mm - 2000 mm - demontovateľný</t>
  </si>
  <si>
    <t>PS 02 - Elektrotechnické zariadenie a telemetria kanalizačných čerpacích staníc</t>
  </si>
  <si>
    <t xml:space="preserve">Odborná prehliadka a skúška elektrických zariadení                                                                      </t>
  </si>
  <si>
    <t xml:space="preserve">ks      </t>
  </si>
  <si>
    <t xml:space="preserve">Hmoždinka klasická 8 mm s nerezovou skrutkou (vrutom), nerez A4 (1.4401)                                                </t>
  </si>
  <si>
    <t xml:space="preserve">Pevná platová pancierová rúrka D=20mm                                                                                   </t>
  </si>
  <si>
    <t xml:space="preserve">CYKY 3x1,5    Kábel pre pevné uloženie, medený ČSN, STN                                                                 </t>
  </si>
  <si>
    <t xml:space="preserve">Vodič medený CY 16   žltozelený                                                                                         </t>
  </si>
  <si>
    <t xml:space="preserve">Vodič medený CY 4 žltozelený                                                                                            </t>
  </si>
  <si>
    <t>Rozvádzač R-ČS-M1, R-ČS-L1 - komplet dodávka rozvádzača s náplňou a parametrami a v zmysle dokumentácie, krytie min. IP5</t>
  </si>
  <si>
    <t xml:space="preserve">Anténa pre komunikáciu riadiaceho systému s centrálnym dispečingom, vonkajšia                                           </t>
  </si>
  <si>
    <t xml:space="preserve">Dverný spínač pre osadenie v šachte ČS, rozpínací kontakt, IP65                                                         </t>
  </si>
  <si>
    <t xml:space="preserve">Rúrka plastová ohybná pancierová D=16mm                                                                                 </t>
  </si>
  <si>
    <t xml:space="preserve">Príchytka kovová jednostranná jednoduchá  pre ohybné a pevné rúrky PVC                                                  </t>
  </si>
  <si>
    <t xml:space="preserve">HR-Svorka SJ 02                                                                                                         </t>
  </si>
  <si>
    <t xml:space="preserve">HR-Zemniaca tyč ZT PD 2 m                                                                                               </t>
  </si>
  <si>
    <t>Územňovací vodič  oceľový žiarovo zinkovaný  označenie  D 10</t>
  </si>
  <si>
    <t xml:space="preserve">Spínač plavákový s vlastným káblom 3x1,5 dĺžky 10m, prepínací kontakt 230V/15A, IP68                                    </t>
  </si>
  <si>
    <t xml:space="preserve">Uživateľské SW vybavenie s licenciou, vrátane naprogramovania systému                                                   </t>
  </si>
  <si>
    <t xml:space="preserve">Oživenie, funkčné a komplexné vyskúšanie riadiaceho systému                                                             </t>
  </si>
  <si>
    <t xml:space="preserve">Rúrka elektroinšt. pancierová ohybná plastová uložená pevne D=16 mm                                                     </t>
  </si>
  <si>
    <t xml:space="preserve">Rúrka ochranná plastová pevná, uložená pevne vnútorná do D 20,5 mm                                                      </t>
  </si>
  <si>
    <t xml:space="preserve">Ukončenie vodičov v rozvádzač. vrátane zapojenia a vodičovej koncovky do 2.5 mm2                                        </t>
  </si>
  <si>
    <t xml:space="preserve">Ukončenie vodičov v rozvádzač. vrátane zapojenia a vodičovej koncovky do 16 mm2                                         </t>
  </si>
  <si>
    <t xml:space="preserve">Ukončenie vodičov v rozvádzač. vrátane zapojenia a vodičovej koncovky do 25 mm2                                         </t>
  </si>
  <si>
    <t xml:space="preserve">Spínač koncový (dverový) vrátane zapojenia                                                                              </t>
  </si>
  <si>
    <t xml:space="preserve">Montáž vonkajšej rozvodnice do váhy 100 kg                                                                              </t>
  </si>
  <si>
    <t xml:space="preserve">Uzemňovacie vedenie v zemi FeZn                                                                                         </t>
  </si>
  <si>
    <t xml:space="preserve">Bleskozvodová svorka nad 2 skrutky (ST, SJ, SK, SZ, SR 01, 02)                                                          </t>
  </si>
  <si>
    <t xml:space="preserve">Tyčový uzemňovač zarazený do zeme a pripoj.vedenie do 2 m                                                               </t>
  </si>
  <si>
    <t xml:space="preserve">Ochranné pospájanie v práčovniach, kúpeľniach, pevne uložené Cu 4-16mm2                                                 </t>
  </si>
  <si>
    <t xml:space="preserve">Montáž motorického spotrebiča, elektromotora (s prenesením do vzdialenosti 5 m) do 3 kW                                 </t>
  </si>
  <si>
    <t xml:space="preserve">Montáž motorického spotrebiča, elektromotora (s prenesením do vzdialenosti 5 m) do 10 kW                                </t>
  </si>
  <si>
    <t xml:space="preserve">Montáž plavákového snímača                                                                                              </t>
  </si>
  <si>
    <t xml:space="preserve">Osadenie a zapojenie antény GSM                                                                                         </t>
  </si>
  <si>
    <t xml:space="preserve">Kábel medený uložený pevne CYKY 450/750 V 3x1,5                                                                         </t>
  </si>
  <si>
    <t xml:space="preserve">Osadenie polyamidovej príchytky do tehlového muriva HM 8                                                                </t>
  </si>
  <si>
    <t xml:space="preserve">Hĺbenie káblovej ryhy 35 cm širokej a 80 cm hlbokej, v zemine triedy 3                                                  </t>
  </si>
  <si>
    <t xml:space="preserve">Ručný zásyp nezap. káblovej ryhy bez zhutn. zeminy, 35 cm širokej, 80 cm hlbokej v zemine tr. 3                         </t>
  </si>
  <si>
    <t xml:space="preserve">Proviz. úprava terénu v zemine tr. 3, aby nerovnosti terénu neboli väčšie ako 2 cm od vodor.hladiny                     </t>
  </si>
  <si>
    <t xml:space="preserve">m2      </t>
  </si>
  <si>
    <t xml:space="preserve">Vybúranie otvoru 0,01-0,025m2, úpr. omietky, múr z betónu alebo z tvrdého kameňa hrúbky 15 cm                           </t>
  </si>
  <si>
    <t>SO 01 - Splašková kanalizácia Moravany</t>
  </si>
  <si>
    <t xml:space="preserve">m3      </t>
  </si>
  <si>
    <t xml:space="preserve">t       </t>
  </si>
  <si>
    <t>SO 03 - Čerpacie stanice Moravany</t>
  </si>
  <si>
    <t>SO 04 - Výtlačné potrubie Moravany</t>
  </si>
  <si>
    <t>SO 05 - NN prípojky k ČS</t>
  </si>
  <si>
    <t>Odberné elektrické zariadenie k ČS L1</t>
  </si>
  <si>
    <t xml:space="preserve">Drôt ťahaný nepatentovaný z neušlachtilých ocelí pozinkovaný mäkký ozn. STN 11 343 podľa EN S195T D 10.00mm             </t>
  </si>
  <si>
    <t xml:space="preserve">Fólia červená v m                                                                                                       </t>
  </si>
  <si>
    <t xml:space="preserve">Napínacie skrutky 16 x 140 mm  typ:  FSH 16130                                                                          </t>
  </si>
  <si>
    <t xml:space="preserve">Objímky kotevné OEG 348427 na stožiar, dĺžka  180 mm                                                                    </t>
  </si>
  <si>
    <t xml:space="preserve">Stožiar EPV 9/ 6                                                                                                        </t>
  </si>
  <si>
    <t xml:space="preserve">Kábel/vodič pre pevné uloženie - medený CYKY-J   5x 6                                                                   </t>
  </si>
  <si>
    <t xml:space="preserve">Kábel/vodič závesný a samonosný NN, VN s Al jadrom AYKYz-J 4x16                                                         </t>
  </si>
  <si>
    <t xml:space="preserve">Rúrka pancierová 6042 ZNM                                                                                               </t>
  </si>
  <si>
    <t xml:space="preserve">Koncovka EPKT 0015  4-35                                                                                                </t>
  </si>
  <si>
    <t xml:space="preserve">HR-Svorka SR 02                                                                                                         </t>
  </si>
  <si>
    <t xml:space="preserve">HR-Svorka SS                                                                                                            </t>
  </si>
  <si>
    <t xml:space="preserve">Páska uzemňovacia 30x4 mm                                                                                               </t>
  </si>
  <si>
    <t xml:space="preserve">Elektromerový rozvádzač RE 2.0 F403 W 25A P2                                                                            </t>
  </si>
  <si>
    <t xml:space="preserve">Štítok na označenie káblového vývodu                                                                                    </t>
  </si>
  <si>
    <t xml:space="preserve">Drvina vápencová zmes  0 - 4                                                                                            </t>
  </si>
  <si>
    <t xml:space="preserve">Rúrka elektroinšt. oceľová, závitová uložená voľne alebo pod omietkou typ 6042, 42 mm                                   </t>
  </si>
  <si>
    <t xml:space="preserve">Stožiar z predpätého betónu 9-15 m/3-45 kN jednoduchý - JB bez konzol a výzbroje                                        </t>
  </si>
  <si>
    <t>NN koncovky pre káble AYKY, CYKY, N(A)YC(W)Y, NA2X2Y, E-A2X2Y, CNKODY, ANKOY, ANKOPV a pod. s plastovou a papierovou izo</t>
  </si>
  <si>
    <t xml:space="preserve">Skriňa ER plastová TROJFÁZOVÝ, JEDNOTARIF, JEDEN ODBERATEĽ, prevedenie pre oblasť ZSE, SSE, VSE                         </t>
  </si>
  <si>
    <t xml:space="preserve">Uzemňovacie vedenie v zemi včít. svoriek, prepojenia, izolácie spojov FeZn do 120 mm2                                   </t>
  </si>
  <si>
    <t xml:space="preserve">Uzemňovacie vedenie v zemi včít. svoriek, prepojenia, izolácie spojov FeZn D 8 - 10 mm                                  </t>
  </si>
  <si>
    <t xml:space="preserve">Bezpečnostný bielo-oranžový závesných vodičov                                                                           </t>
  </si>
  <si>
    <t xml:space="preserve">Napínacia skrutka M 16, vrátane očnice                                                                                  </t>
  </si>
  <si>
    <t xml:space="preserve">Závesné káble Kábel AYKY vrátane rozvinutia, nahodenia, napnutia nosného lana a vyregulovania                           </t>
  </si>
  <si>
    <t xml:space="preserve">Označovací káblový štítok z PVC rozmer 4x8cm(15-22 znak.)                                                               </t>
  </si>
  <si>
    <t xml:space="preserve">Silový kábel medený 750 - 1000 V /mm2/ voľne uložený CYKY-CYKYm 750 V 5x4                                               </t>
  </si>
  <si>
    <t xml:space="preserve">Príplatok na zaťahovanie káblov, váha kábla do 4 kg                                                                     </t>
  </si>
  <si>
    <t xml:space="preserve">Výkop jamy pre stožiar, bet.základ, kotvu, príp. iné zar.,(vč.čerp.vody), ručný ,v zemine tr. 3 - 4                     </t>
  </si>
  <si>
    <t xml:space="preserve">Odvoz zeminy vrátane naloženia, rozhodenia a úpravy povrchu.                                                            </t>
  </si>
  <si>
    <t xml:space="preserve">Hĺbenie káblovej ryhy 35 cm širokej a 70 cm hlbokej, v zemine triedy 3                                                  </t>
  </si>
  <si>
    <t xml:space="preserve">Zriadenie, rekonšt. káblového lôžka z piesku bez zakrytia, v ryhe šír. do 65 cm, hrúbky vrstvy 10 cm                    </t>
  </si>
  <si>
    <t xml:space="preserve">Rozvinutie a uloženie výstražnej fólie z PVC do ryhy, šírka 33 cm                                                       </t>
  </si>
  <si>
    <t xml:space="preserve">Ručný zásyp nezap. káblovej ryhy bez zhutn. zeminy, 35 cm širokej, 70 cm hlbokej v zemine tr. 3                         </t>
  </si>
  <si>
    <t>Odberné elektrické zariadenie k ČS M1</t>
  </si>
  <si>
    <t xml:space="preserve">Rúrka hladká kruhová bežná bezšvová ozn. STN 11 353.0. vonkajší priemer D 102 mm, hrúbka steny 3,6mm                    </t>
  </si>
  <si>
    <t xml:space="preserve">Farba syntetická  suríková S 2005                                                                                       </t>
  </si>
  <si>
    <t xml:space="preserve">Riedidlo do olejovo-syntetickej farby S 6006                                                                            </t>
  </si>
  <si>
    <t xml:space="preserve">Kábel/vodič pre pevné uloženie - hliníkový AYKY-J 4x16                                                                  </t>
  </si>
  <si>
    <t xml:space="preserve">Kábel/vodič pre pevné uloženie - hliníkový AYKY-J 4x50                                                                  </t>
  </si>
  <si>
    <t xml:space="preserve">Koncovka EPKT 0031  25-70                                                                                               </t>
  </si>
  <si>
    <t xml:space="preserve">Elektromerový rozvádzač RE 2.0 F403 W 32A P2                                                                            </t>
  </si>
  <si>
    <t xml:space="preserve">Rúrka oceľová ochranná uložená voľne vrátane základného náteru D 100/2-4 mm                                             </t>
  </si>
  <si>
    <t xml:space="preserve">Silový kábel hliníkový 750-1000 V (v mm2) voľne uložený AYKY 750 V 4x16                                                 </t>
  </si>
  <si>
    <t xml:space="preserve">Hĺbenie káblovej ryhy 50 cm širokej a 120 cm hlbokej, v zemine triedy 3                                                 </t>
  </si>
  <si>
    <t xml:space="preserve">Ručný zásyp nezap. káblovej ryhy bez zhutn. zeminy, 50 cm širokej, 120 cm hlbokej v zemine tr. 3                        </t>
  </si>
  <si>
    <t>Odberné elektrické zariadenie k ČS M2</t>
  </si>
  <si>
    <t xml:space="preserve">Rúrka oceľová ochranná uložená voľne vrátane základného náteru 
D 100/2-4 mm                                             </t>
  </si>
  <si>
    <t>Odberné elektrické zariadenie k ČS M4</t>
  </si>
  <si>
    <t>Celkom:</t>
  </si>
  <si>
    <t>DPH:</t>
  </si>
  <si>
    <t>Celkom s DPH:</t>
  </si>
  <si>
    <t xml:space="preserve">Montáž prírubového spoja - pre spoj DN 65, PN 10                                                                                          </t>
  </si>
  <si>
    <t>Montáž prirubového spoja - pre spoj DN 80, PN 10</t>
  </si>
  <si>
    <t>Montáž prirubového spoja - pre spoj DN 100, PN 10</t>
  </si>
  <si>
    <t xml:space="preserve">Montáž medziprírubového nož.uzáveru DN 65 PN 10                                                                         </t>
  </si>
  <si>
    <t xml:space="preserve">Montáž medziprírubového nož.uzáveru DN 80 PN 10                                                                         </t>
  </si>
  <si>
    <t xml:space="preserve">Montáž guľovej spätnej klapky DN 50, PN 10                                                                                </t>
  </si>
  <si>
    <t xml:space="preserve">Montáž guľovej spätnej klapky DN 80, PN 10                                                                                </t>
  </si>
  <si>
    <t xml:space="preserve">Montáž príruby privar. Plochej tr. 17 DN 65, PN 10                                                                                </t>
  </si>
  <si>
    <t xml:space="preserve">Montáž príruby privar.plochej tr. 17 DN 80, PN 10                                                                                </t>
  </si>
  <si>
    <t xml:space="preserve">Montáž príruby privar.plochej tr17 DN 100, PN 10                                                                                </t>
  </si>
  <si>
    <t xml:space="preserve">Montáž tesnenia na prírubu DN 65, PN 10                                                                                </t>
  </si>
  <si>
    <t xml:space="preserve">Montáž tesnenia na prírubu DN 80, PN 10                                                                                </t>
  </si>
  <si>
    <t xml:space="preserve">Montáž tesnenia na prírubu DN 100, PN 10                                                                                </t>
  </si>
  <si>
    <t xml:space="preserve">Montáž oblúk 45st.z ocele DN 65                                             </t>
  </si>
  <si>
    <t xml:space="preserve">Montáž oblúk 45st.z ocele DN 80                                          </t>
  </si>
  <si>
    <t xml:space="preserve">Montáž oblúk 45st.z ocele DN 100                                  </t>
  </si>
  <si>
    <t xml:space="preserve">Montáž oblúk 90st. Z ocele DN 50                                                                           </t>
  </si>
  <si>
    <t xml:space="preserve">Montáž oblúk 90st. Z ocele DN 65                                                              </t>
  </si>
  <si>
    <t xml:space="preserve">Montáž oblúk 90st. Z ocele DN 80                                                          </t>
  </si>
  <si>
    <t xml:space="preserve">Montáž oblúk 90st. Z ocele DN 100                                                       </t>
  </si>
  <si>
    <t>Montáž kolena 90st z ocele DN 50, PN 10</t>
  </si>
  <si>
    <t>Montáž kompenzátora gum., závytový DN 65, PN 10</t>
  </si>
  <si>
    <t>Montáž kompenzátora gum., závytový DN 80, PN 10</t>
  </si>
  <si>
    <t>Montáž kompenzátora gum., závytový DN 100, PN 10</t>
  </si>
  <si>
    <t xml:space="preserve">Montáž redukcie z ocele tr 17 DN 100/65 z PN                                                                             </t>
  </si>
  <si>
    <t xml:space="preserve">Montáž redukcie z ocele tr 17 DN 100/80 z PN                                                                             </t>
  </si>
  <si>
    <t xml:space="preserve">Montáž prechod.vsuvky DN 50/G 2, PN 10                                     </t>
  </si>
  <si>
    <t>Montáž šrúbenia s vonkajšími závitmi DN 50, PN 10</t>
  </si>
  <si>
    <t xml:space="preserve">Montáž prechod.vsuvky DN 65/G 2, PN 10                                                                                </t>
  </si>
  <si>
    <t xml:space="preserve">Montáž univerzálnej spojky DN 65, PN 10                                                                                </t>
  </si>
  <si>
    <t xml:space="preserve">Montáž univerzálnej spojky DN 85, PN 10                                                                                </t>
  </si>
  <si>
    <t xml:space="preserve">Montáž ponor.kalového čerpadla                                                                   </t>
  </si>
  <si>
    <t xml:space="preserve">Rozvádzač R-ČS-M2 a M4 - komplet dodávka rozvádzača s náplňou a parametrami a v zmysle dokumentácie, krytie min. IP54, </t>
  </si>
  <si>
    <t>ks</t>
  </si>
  <si>
    <t>m2</t>
  </si>
  <si>
    <t>m</t>
  </si>
  <si>
    <t>Dočasné zaistenie podzemného potrubia DN do 200</t>
  </si>
  <si>
    <t>m3</t>
  </si>
  <si>
    <t>Rúra oceľová pozdĺžne alebo špirálovite zváraná d 530 mm, hr. steny 10 mm, ozn. 11 373.0 (EN S235JRG1)</t>
  </si>
  <si>
    <t>Odstránenie paženia rýh pre podzemné vedenie, príložné hĺbky do 4 m</t>
  </si>
  <si>
    <t>Odstránenie paženia stien príložné hĺbky do 8 m</t>
  </si>
  <si>
    <t>Odstránenie rozopretia stien paženia príložného hĺbky do 8 m</t>
  </si>
  <si>
    <t>Zásyp sypaninou so zhutnením jám, šachiet, rýh, zárezov alebo okolo objektov nad 1000 do 10000 m3</t>
  </si>
  <si>
    <t>Obsyp potrubia sypaninou z vhodných hornín 1 až 4 bez prehodenia sypaniny</t>
  </si>
  <si>
    <t>t</t>
  </si>
  <si>
    <t>Trativody z flexodrenážnych rúr DN 100 s obsypom štrkom</t>
  </si>
  <si>
    <t>Debnenie stien základových pásov, zhotovenie-dielce</t>
  </si>
  <si>
    <t>Lôžko pod potrubie, stoky a drobné objekty, v otvorenom výkope z piesku a štrkopiesku do 63 mm</t>
  </si>
  <si>
    <t>Postrek asfaltový spojovací bez posypu kamenivom z asfaltu cestného v množstve 0,50 kg/m2</t>
  </si>
  <si>
    <t>Obetónovanie potrubia alebo muriva stôk betónom  prostým tr. C 16/20 v otvorenom výkope</t>
  </si>
  <si>
    <t>Debnenie pre obetónovanie potrubia v otvorenom výkope</t>
  </si>
  <si>
    <t>Osadenie priekopového žľabu z betónových dosiek akejkoľvek veľkosti</t>
  </si>
  <si>
    <t>Odbočka 45°, DN 315/160 hladká pre gravitačnú kanalizáciu,</t>
  </si>
  <si>
    <t>Odstránenie krytu asfaltového v ploche do 200 m2, hr. nad 50 do 100 mm,  -0,18100t</t>
  </si>
  <si>
    <t>Čerpanie vody na dopravnú výšku do 10 m s priemerným prítokom litrov za minútu nad 100 do 500 l</t>
  </si>
  <si>
    <t>hod</t>
  </si>
  <si>
    <t>Pohotovosť záložnej čerpacej súpravy pre výšku do 10 m, s prítokom litrov za minútu nad 100 do 500 l</t>
  </si>
  <si>
    <t>deň</t>
  </si>
  <si>
    <t>Výkop zapaženej jamy v hornine 1-2, nad 100 do 1000 m3</t>
  </si>
  <si>
    <t>Výkop zapaženej jamy v hornine 3, nad 100 do 1000 m3</t>
  </si>
  <si>
    <t>Trativody z flexodrenážnych rúr DN 65 s obsypom štrkom</t>
  </si>
  <si>
    <t>Osadenie plášťa vodárenskej studne z betónových skruží celokruhových DN 800</t>
  </si>
  <si>
    <t>Betón základových dosiek, železový (bez výstuže), tr. C 20/25</t>
  </si>
  <si>
    <t>Debnenie stien základových dosiek, odstránenie-dielce</t>
  </si>
  <si>
    <t>Debnenie v otvorenom výkope dosiek, sedlových lôžok a blokov pod potrubie,stoky a drobné objekty</t>
  </si>
  <si>
    <t>Osadenie poklopu liatinového posúvačového vrátane presunu</t>
  </si>
  <si>
    <t>Poklop plastový posúvačový voda</t>
  </si>
  <si>
    <t>Skúšky vodotesnosti betónovej nádrže akéhokoľvek druhu a tvaru, s obsahom do 1000 m3</t>
  </si>
  <si>
    <t>Voda pitná pre priemysel a služby</t>
  </si>
  <si>
    <t>Odstránenie ornice s premiestn. na hromady, so zložením na vzdialenosť do 100 m a do 10000 m3</t>
  </si>
  <si>
    <t>Príplatok k cenám za sťaženie výkopu v blízkosti podzemného vedenia alebo výbušbnín - pre všetky triedy</t>
  </si>
  <si>
    <t>Rúra oceľová bezšvová hladká kruhová d 219 mm, hr. steny 6,3 mm, ozn.11 353.0</t>
  </si>
  <si>
    <t>Lemový nákružok E PE 100 SDR 11 D 110 mm,</t>
  </si>
  <si>
    <t>Príruba točivá DN 100, PN16, D 110 mm</t>
  </si>
  <si>
    <t>Montáž oceľových chráničiek D 219x10 vrátane presunu</t>
  </si>
  <si>
    <t>km</t>
  </si>
  <si>
    <t>Vytýčenie trasy vodovodu, kanalizácie v rovine</t>
  </si>
  <si>
    <t>Čerpanie vody do 10 m do 500 l/min</t>
  </si>
  <si>
    <t>Dočasné zaistenie káblov do 3 káblov</t>
  </si>
  <si>
    <t>Hĺbenie rýh /Výkop rýhy šírky do 2 m v hornine tr.2 vrátane príplatku za lepivosť  (vrátane príplatkov,sťaž. výkop v blízosti podz. vedení)</t>
  </si>
  <si>
    <t>Hĺbenie rýh /Výkop rýhy šírky do 2 m v hornine tr.3 vrátane príplatku za lepivosť (vrátane príplatkov,sťaž. výkop v blízosti podz. vedení)</t>
  </si>
  <si>
    <t>Zhotovenie paženie a rozopretie stien rýh pre podzemné vedenie, príložné do 4 m</t>
  </si>
  <si>
    <t>Zásyp sypaninou so zhutnením jám, šachiet, rýh, zárezov alebo okolo objektov nad 100 do 10000 m3</t>
  </si>
  <si>
    <t>Skúška tesnosti kanalizácie D 300 vodou</t>
  </si>
  <si>
    <t>Osadenie poklopov z tvárnej liatiny s rámom vrátane presunu</t>
  </si>
  <si>
    <t>Poklop vstupný šachtový z tvárnej liatiny D 625, 250 kN s presunom</t>
  </si>
  <si>
    <t>Poklop vstupný šachtový z tvárnej liatiny D 625, 400 kN s presunom</t>
  </si>
  <si>
    <t>Osadenie a montáž plastovej revíznej kanalizačnej šachty 1000 PP, priemernej výškyx 2,95 m, vrátane roznášacieho prsteňa, vrátane presunu</t>
  </si>
  <si>
    <t>Dopravné značenie, vrátane všetkých súvisicích činnosti a nákladov</t>
  </si>
  <si>
    <t>Rúra betónová DN 400-600, vrátane presunu</t>
  </si>
  <si>
    <t>Zhotovenie priepustu z rúr betónových DN 400-600, vrátane zhotovenia čela priepustu z betónu prostého a všetkých súvisiacích činnosti a nákladov</t>
  </si>
  <si>
    <t xml:space="preserve">Prekládka vzdučného telekomunikačného vedenia - drevených stlpov a telekomunik. vedenia  aj s vedením, vrátane všetkých súvisiacích činnosti a nákladov </t>
  </si>
  <si>
    <t>SO 02 - Kanalizačné odbočky Moravany</t>
  </si>
  <si>
    <t>Výkop nezapaženej jamy v hornine tr. 1-3 vrátane príplatku za lepivosť</t>
  </si>
  <si>
    <t>Hĺbenie rýh / Výkop ryhy šírky do 2000 mm hornine tr. 2 nad 1000 do 10000 m3</t>
  </si>
  <si>
    <t>Hĺbenie rýh / Výkop ryhy šírky do 2000mm v hornine tr. 3 nad 1000 do 10000m3</t>
  </si>
  <si>
    <t>Potrubie DN 150 (D160 mm), kanalizačný systém HDPE, vrátane presunu</t>
  </si>
  <si>
    <t>Obsyp potrubia sypaninou z vhodných hornín 1 až 4 bez prehodenia sypaniny, vrátane presunu a všetkých súvisiacich príplatkov a nákladov</t>
  </si>
  <si>
    <t>Montáž tvarovky z kanalizačného potrubia z PP DN 300 - PP kolena DN 160 vrátane presunu</t>
  </si>
  <si>
    <t>Koleno  PP, DN 150 x 45° hladké pre gravitačnú kanalizáciu,</t>
  </si>
  <si>
    <t>Zatka z PP DN 150</t>
  </si>
  <si>
    <t xml:space="preserve">Montáž tvarovej odbočky na kanalizáciu DN 300 z PP </t>
  </si>
  <si>
    <t>Skúška tesnosti kanalizácie DN 150</t>
  </si>
  <si>
    <t>Osadenie a montáž revíznej šachty z PVC, DN 400/160 (DN šachty/DN potr. ved.), tlak 12,5 t, hl. 1600 do 2000mm vrátane osadenia poklopu aj s rámom,  presunu hmôt a všetkých súvisiacích nákaldov</t>
  </si>
  <si>
    <t>Hĺbenie rýh v  horninách tr. 1 a 2 súdržných - ručným náradím mvrátane príplatku za lepivosť</t>
  </si>
  <si>
    <t>Hĺbenie rýh v  hornine tr.3 súdržných - ručným náradím vrátane príplatku za lepivosť</t>
  </si>
  <si>
    <t>Zhotovenie paženie stien bez rozopretia alebo vzopretia, príložné hĺbky do 8 m</t>
  </si>
  <si>
    <t>Zhotovenie vzopretia stien pri pažení hĺbky do 8 m</t>
  </si>
  <si>
    <t>Nakladanie výkopku v hornine tr.1-4</t>
  </si>
  <si>
    <t xml:space="preserve">Uloženie sypaniny na skládky, vratane presunu hmôm a všetkých súvisiacích činnosti, nákladov a poplatkov  </t>
  </si>
  <si>
    <t>Vodorovné premiestnenie výkopku po spevnenej ceste z horniny tr.1-4, nad 100 do 1000 m3 na vzdialenosť do 3000 m, vrátane presunu a vštkých súvisiacích nákladov</t>
  </si>
  <si>
    <t xml:space="preserve">Zásyp sypaninou so zhutnením jám, šachiet, rýh, zárezov alebo okolo objektov </t>
  </si>
  <si>
    <t>Štrkodrva frakcia 0-63 mm</t>
  </si>
  <si>
    <t>Skruž studňová kruhová DN 800, dĺžka 600, hr. steny 80 mm</t>
  </si>
  <si>
    <t>Vankúš pod základové konštrukcie so zhutnením z  kameniva hrubého drveného fr.16-32 mm</t>
  </si>
  <si>
    <t>Výstuž základových dosiek zo zvár. sietí KARI, priemer drôtu 8/8 mm, veľkosť oka 150x150 mm, vrátane  presunu hmôt</t>
  </si>
  <si>
    <t>Debnenie stien základových dosiek, zhotovenie-dielce s presunom hmôt</t>
  </si>
  <si>
    <t>Betón asfaltový betón vrstva obrusná AC 11 O v pruhu š. nad 3 m z nemodifik. asfaltu tr. II, po zhutnení hr. 50 mm - 90 mm</t>
  </si>
  <si>
    <t>Osadenie orientačného smerového stĺpika dl. 2,5 m vrátane zhorovenia betónovej pätky, dodávkz stlpíka a všetkých súvisiacích nákladov</t>
  </si>
  <si>
    <t>Dlažba šachiet kruhových z betónu C 16/20 s presunom hmôt</t>
  </si>
  <si>
    <t>Čerpanie vody do 10 do 500l/min</t>
  </si>
  <si>
    <t>Dočasné zaistenie podzemného potrubia do DN 400 mm</t>
  </si>
  <si>
    <t>Dočasné zaistenie káblov do 30 káblov</t>
  </si>
  <si>
    <t xml:space="preserve">Výkop zapaženej jamy v hornine tr. 1-3 </t>
  </si>
  <si>
    <t>Hĺbenie rýh šírky nad 600  do 1300 mm v  horninách tr. 1 a 2 súdržných - ručným náradím, vrátane všetkých príplatkov</t>
  </si>
  <si>
    <t xml:space="preserve">Hĺbenie/Výkop ryhy šírky do 2000mm horn. tr. 3 </t>
  </si>
  <si>
    <t xml:space="preserve">Hĺbenie/Výkop ryhy šírky do 2000mm hornine tr. 1-2 </t>
  </si>
  <si>
    <t>Výkop studne spúšťanej do 4 m2 v hornine tr. 1-4 do 10 m</t>
  </si>
  <si>
    <t xml:space="preserve">Vyčistenie nádrží, čistiarni, žľabov a kanálov </t>
  </si>
  <si>
    <t>Pretlačanie rúry / Riadené horizont. vŕtanie v hornine tr.1-4 pre pretláč. PE rúr, hĺbky do 6m, vonk. priem.cez 125 do 160mm aj s presunom hmôt, vrátane všetkých súvisiacích činnosti a nákladov</t>
  </si>
  <si>
    <t>Nasýpy z hornín súdržných yhutnených na 100 % - zemné hrádze prívodných a odpadných melioračných kanálov, z horniny 1-4</t>
  </si>
  <si>
    <t>Uloženie sypaniny na skládky nad 100 do 10000 m3 aj s presunom hmôt, , vrátane všetkých súvisiacích činností , nákladov a poplatkov</t>
  </si>
  <si>
    <t xml:space="preserve">Zásyp sypaninou so zhutnením jám, šachiet, rýh, zárezov alebo okolo objektov nad 100 do 10000 m3 aj s presunom hmôt,  vrátane všetkých súvisiacích činností a nákladov </t>
  </si>
  <si>
    <t>Obsyp potrubia sypaninou z vhodných hornín 1 až 4 - príplatok za prehodenie sypaniny</t>
  </si>
  <si>
    <t>Rozprestretie ornice v rovine, plocha nad 500 m2, hr. do 300 mm aj vrátane úprvy pláne a všetkých súvisiacích činností a nákladov</t>
  </si>
  <si>
    <t>Mostné opory zo ŽB tr. B25-B30 hr.nad 45 cm cem. portl. aj s presunom hmôt</t>
  </si>
  <si>
    <t>Debnenie mostových opor výšky do 20 m, zhotovenie-dielce</t>
  </si>
  <si>
    <t>Debnenie mostových opor výšky do 20 m, odstránenie-dielce</t>
  </si>
  <si>
    <t>Podkladné dosky, bloky, sedlá z betónu v otvorenom výkope tr. C 8/10 aj s presunom hmôt</t>
  </si>
  <si>
    <t>Vyhľadávací signalizačný vodič na potrubí PVC DN do 150 mm,s ukončením vrátane osadenia  aj presunu hmôt</t>
  </si>
  <si>
    <t>Montáž vývodu signalizačného vodiča</t>
  </si>
  <si>
    <t>Uloženie PE fólie na obsyp</t>
  </si>
  <si>
    <t>Stĺpik oriientačný plastový</t>
  </si>
  <si>
    <t>Montáž kanalizačného trojvrstvého potrubia z PE zváraného natupo D 110x10,0 mm vrátane presunu</t>
  </si>
  <si>
    <t>Betónový blok vrátane osadenia podľa PD vrátane presunu hmôt a všetkých súvisiacích nákladov</t>
  </si>
  <si>
    <t>Odvzdušňovací / zavzdušňovací ventil DN 50/PN6 pre kanalizáciu</t>
  </si>
  <si>
    <t>Posúvač DN 50 s plat. uzáv. a voľ. prírub. pre odpadovú vodu vrátane montáže a presunu hmôt</t>
  </si>
  <si>
    <t>Osadenie a zhotovenie šachty DN 1000 z betónových dielcov s obložením dna betónom tr. C 25/30, vrátane presunu hmôt</t>
  </si>
  <si>
    <t>Osadenie poklopu železobetónového vrátane rámu vrátane presunu hmôt</t>
  </si>
  <si>
    <t>Poklop vstupný šachtový betónový, DN 600 mm, hrúbka 80 mm</t>
  </si>
  <si>
    <t>Osadenie bet.dielca, priekopového žľabu z betónových dosiek akejkoľvek veľkosti</t>
  </si>
  <si>
    <t>Rezanie existujúceho asfaltového krytu alebo popdkladu hĺbky nad 100 mm do 150 mm</t>
  </si>
  <si>
    <t>Dopravné značenie vrátane všetkých súvisiacích nákladov</t>
  </si>
  <si>
    <t>Nakladanie na dopravné prostriedky pre dopravu sutiny</t>
  </si>
  <si>
    <t>Vodorovná doprava sutiny so zložením a hrubým urovnaním na vzdialenosť vrátane presunu hmôt a všetkých súvisiacích nákladov a poplatkov</t>
  </si>
  <si>
    <t>Výkop šachty nezapaženej, hopnina tr.3 vrátan epríplatku za lepivosť</t>
  </si>
  <si>
    <t>Murivo stôk spod. časti z prostého betónu vodostavebného  V4, hr.do 300 mm tr. B 25</t>
  </si>
  <si>
    <t xml:space="preserve">Odstránenie krytu v ploche nad 200 m2 z kameniva hrubého drveného, hr. 100 do 200 mm, -0,23500t                         </t>
  </si>
  <si>
    <t xml:space="preserve">Odstránenie krytu v ploche nad 200 m2 z kameniva hrubého drveného, hr. 400 do 500 mm, -0,72000t                         </t>
  </si>
  <si>
    <t xml:space="preserve">Odstránenie krytu  ploche nad 200 m2 z betonu prosteho, hr. 150 do 300 mm, -0,50000t                                   </t>
  </si>
  <si>
    <t xml:space="preserve">Odstránenie podkladu v plochce nad 200 m2 asfaltového, hr.vrstvy do 50 mm, -0,09800t                                    </t>
  </si>
  <si>
    <t>Obsyp potrubia príplatok za prehodenie sypaniny</t>
  </si>
  <si>
    <t>Štrkopiesok 8-16 s presunom</t>
  </si>
  <si>
    <t>Štrkopiesok 13-32 s presunom</t>
  </si>
  <si>
    <t>Lôžko pod dlažbu zo štropiesku (z lomového kameňa) bez preštrkovania z terénu, hmotnosti jednotlivých kameňov do 200 kg</t>
  </si>
  <si>
    <t>Podkaldové dosky z betónu, prostý tr. C 16/20</t>
  </si>
  <si>
    <t xml:space="preserve">Podklad z kameniva hrub. drveného 32-63 mm hr. 20 cm s presunom                                                         </t>
  </si>
  <si>
    <t xml:space="preserve">Vysprav. podkl. po prekop.  kamenivom hr. drveným hr. 17 cm                                                             </t>
  </si>
  <si>
    <t xml:space="preserve">Vysprav. podkl. po prekop.  kamenivom hr. drveným hr. 20 cm s presunom                                                  </t>
  </si>
  <si>
    <t xml:space="preserve">Vyspravenie podkladu po prekopoch kamenivom obalovaným asfaltom                                                         </t>
  </si>
  <si>
    <t>Rezanie existujúceho asfaltového krytu alebo podkladu hĺbky nad 50 do 150 mm</t>
  </si>
  <si>
    <t>Rezanie existujúceho asfaltového krytu alebo podkladu hĺbky nad 150 do 200 mm</t>
  </si>
  <si>
    <t xml:space="preserve">Odstránenie podkladu asfaltového  v ploche nad 200 m2, hr.nad 50 do 100 mm, -0,18100t vrátane príplatku k cenám výkopku </t>
  </si>
  <si>
    <t xml:space="preserve">Odstránenie podkladuv ploche nad 200 m2 asfaltového, hr. Vrstvy do 50 mm, 0,09800t                                     </t>
  </si>
  <si>
    <t xml:space="preserve">Výkop šachty nezapaženej, hornina 3 nad 100 m3 vr. príplatku za lepivosť                                                </t>
  </si>
  <si>
    <t xml:space="preserve">Obsyp potrubia príplatok za prehodenie sypaniny                                                                         </t>
  </si>
  <si>
    <t xml:space="preserve">Štrkopiesok 16 - 32 s presunom                                                                                          </t>
  </si>
  <si>
    <t xml:space="preserve">Postrek živ. infiltračný s posypom kam. z asfaltu 1 kg/m2 s presunom                                                    </t>
  </si>
  <si>
    <t xml:space="preserve">Postrek živičný spojovací z cestného asfaltu do 0,5 - 0,7 kg/m2 s presunom                                              </t>
  </si>
  <si>
    <t xml:space="preserve">Beton asfaltový po zhutnení tr.2 AC 11 hr. 50 cm                                                                        </t>
  </si>
  <si>
    <t>Potrubie  z PE alebo PP, SN 10, DN 150 - hladká pre gravitačnú kanalizáciu,</t>
  </si>
  <si>
    <t>Montáž kanalizačného z PE alebo PP potrubia hladkého plnostenného SN 10 DN 150 vrátane presunu</t>
  </si>
  <si>
    <t xml:space="preserve">Rezanie existujúceho asfaltového krytu alebo podkladu hĺbky nad 100 do 150 mm                                           </t>
  </si>
  <si>
    <t xml:space="preserve">Odstránenie podkladu v ploche nad 200 m2 asfaltového, hr. Vrstvy do 50 mm, 0,09800t                                     </t>
  </si>
  <si>
    <t xml:space="preserve">Uloženie sypaniny na skládku                                                                                            </t>
  </si>
  <si>
    <t>Vodorovné premiestnenie výkopku po spevnenej ceste z horniny tr.1-4, do 20 m, vrátane presunu a vštkých súvisiacích nákladov</t>
  </si>
  <si>
    <t xml:space="preserve">Montáž prefabrik. kanálov zo železobet. tvaru dosiek, krycie dosky do 2 t s presunom                                    </t>
  </si>
  <si>
    <t xml:space="preserve">Montáž prefabrik. kanálov zo železobet. tvaru U hmot.s presunom                                                         </t>
  </si>
  <si>
    <t xml:space="preserve">Nadrž ŽB kruhová - komplet  - DN 2000 - 2500 podľa PD, vrátane ŽB stropnej dosky hr.220 mm s plastovými poklopmi, s persunom hmôt </t>
  </si>
  <si>
    <t xml:space="preserve">Odstránenie krytu v ploche nad 200 m2 z betonu prosteho, hr. 150 do 300 mm, -0,50000t                                   </t>
  </si>
  <si>
    <t>Prevedenie/odvedenie vody potrubím pri priemere potrubia DN nad 300 do 600</t>
  </si>
  <si>
    <t xml:space="preserve">Vodorovné premiestnenie ornice do 20m                                                                                   </t>
  </si>
  <si>
    <t xml:space="preserve">Štrkopiesok 8 - 16 s presunom                                                                                           </t>
  </si>
  <si>
    <t xml:space="preserve">Lôžko pod dlažbu zo štrkopiesku hr. do 10 cm s presunom                                                                 </t>
  </si>
  <si>
    <t>Betón asfaltový vrstva obrusná AC 11 O v pruhu š. nad 3 m z nemodifik. asfaltu tr. II, po zhutnení hr. 50 mm</t>
  </si>
  <si>
    <t>Betón asfaltový vrstva ložná AC 22 L v pruhu š. nad 3 m z nemodifik. asfaltu tr. II, po zhutnení hr. 90 mm</t>
  </si>
  <si>
    <t>Potrubie trojvrstvé na tlakovú kanalizáciu PE SDR11, 110x10,0x12 m</t>
  </si>
  <si>
    <t>Montáž  ventilu odvzušňovacieho prírubového DN 50 vrátane presunu</t>
  </si>
  <si>
    <t xml:space="preserve">Zhotovenie priepustu z rúr betónových alebo železobetónových DN 40 cm s presunom                                        </t>
  </si>
  <si>
    <t xml:space="preserve">Bet.rura   400/1000 s presunom                                                                                          </t>
  </si>
  <si>
    <t xml:space="preserve">Zriadenie - dodávka a osadenie - preplachovacej šachty DN 800 podľa PD, v skaldbe: bet. zakrytová doska dvojdielna, šachtová skruž rovná DN 800, H=1000 mm, vratane presunu hmôt a všetkých súvisiacích činností a nákladov </t>
  </si>
  <si>
    <t>Tlaková skúška vodou potrubia DN 100 (d 110) vrátane predchádzajúcej skúšky tesnosti</t>
  </si>
  <si>
    <t>Vstupná vzdušniková kanalizačná šachta DN 1000 podľa PD,  vrátane presunu hmôt a všetkých súvisiacích nákladov</t>
  </si>
  <si>
    <t>Obetónovanie potrubia betónom  prostým tr. C 16/20 v otvorenom výkope, vrátane debnenia a zasypu ryhy lomovým kameňom a spätnej úpravy podľa PD</t>
  </si>
  <si>
    <t>Montáž kanalizačného PP potrubia hladkého plnostenného SN 10 DN 300,vrátane presunu a realizácie trativodu</t>
  </si>
  <si>
    <t>Výkop nezapaženej/zapaženej jamy v hornine 3, do 100 m3 vrátane príplatku za lepivosť</t>
  </si>
  <si>
    <t>Spevnenie krajníc alebo komunik. kamenivom ťaž. alebo štrkopieskom hr. 10 cm</t>
  </si>
  <si>
    <t xml:space="preserve">Postrek živ. infiltračný s posypom kam. z asfaltu 1 kg/m2 s presunom                                            </t>
  </si>
  <si>
    <t>-</t>
  </si>
  <si>
    <t>Snímač hladiny kalu radarový, kontinuálne meranie hladiny vody v ČS, napájanie 24VDC, výstup 4-20mA, IP54, vrátane vodiča a signalizačného kábla, montáže a zapojenia</t>
  </si>
  <si>
    <t xml:space="preserve">Riadiaci automat pre ovládanie ČS, snímanie veličín, a komunikáciu s centrálnym dispečingom v zmysle dokumentácie a Telemetrický systém kompatibilný so systémom prevádzkovateľa, vrátane doporgramovania existujúceho telemetrického systému, pre jednu čerpaciu stanicu, vrátane montáže, presunu hmôt </t>
  </si>
  <si>
    <t>337a</t>
  </si>
  <si>
    <t>337b</t>
  </si>
  <si>
    <t>Nožový nerezový medziprírubový uzáver na splaškovú odpadovú vodu DN 80, PN 10 s vodiacou tyčou cca 1,95 m a teleskopickou ovládacou súpravou</t>
  </si>
  <si>
    <t>Prevedenie (odvedenie) vody potrubím pri priemere potrubia DN nad 300 do 600</t>
  </si>
  <si>
    <t>Pretláčanie rúry v hornina tr. 1-4 v hĺbky od 6 m dĺžky do 35 m vonkajšieho priemeru nad 500 do 800 mm, vrátane tesniacích manžét, zhotovenia a odstránenia podpernej konštrukcie zo ŽB panelov, presunu hmôt  a všetkých súvisiacích činnopstí a nákladov</t>
  </si>
  <si>
    <t>Tvárnica priekopová a melioračná, doska obkladová betónová TBM 2-50, rozmer 500x500x100 mm</t>
  </si>
  <si>
    <t>Montáž chráničky vrátane nasunutie potrubnej sekcie do oceľovej chráničky DN 500, vrátane oceľových klzných objímok RACI montovaných na potrubie a všetkých súvisiacích činností a nákladov</t>
  </si>
  <si>
    <t>Zhotovenie paženia a rozopretie stien rýh pre podzemné vedenie, príložné do 4 m</t>
  </si>
  <si>
    <t>Odstránenie podkladu v ploche do 200 m2 z betónu prostého, hr. vrstvy 150 do 300 mm,  -0,50000t</t>
  </si>
  <si>
    <t xml:space="preserve">Odstránenie podkladu asfaltového v ploche nad 200m2, hr.nad 50do 150 mm, -0,18100t vrátane príplatku                    </t>
  </si>
  <si>
    <t>Pretláčanie rúry v hornina tr. 1-4 v hĺbky od 6 m dĺžky do 35 m vonkajšieho priemeru do 200 mm, vrátane oceľových klzných objímok montovaných na potrubie, vrátane nasunutia potrubia a všetkých súvisiacích činností a nákladov</t>
  </si>
  <si>
    <t>Vodorovné premiestnenie výkopku z horniny tr.1-4 aj s presunom hmôt, vrátane všetkých súvisiacích činností , nákladov a poplatkov</t>
  </si>
  <si>
    <t>Geodetické práce v rámci časti kanalizácia (vytýčenie stavby, porealizačné geodetické zameranie stavby, geometrické plány, dokumentácia k majetkoprávnemu vysporiadaniu)</t>
  </si>
  <si>
    <t>Informačná tabuľa</t>
  </si>
  <si>
    <t>Pamätná tabuľa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</si>
  <si>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</si>
  <si>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stavby v časti kanalizácia</t>
  </si>
  <si>
    <t>Kanalizačný prevádzkový poriadok</t>
  </si>
  <si>
    <t>Individuálne a komplexné skúšky technologických zariadení kanalizácie</t>
  </si>
  <si>
    <t>Zhotovenie kanalizačnej prípojky v otvorenom výkope z potrubia PP DN 150</t>
  </si>
  <si>
    <t xml:space="preserve">Odstránenie krytu v ploche nad 200 m2 z kameniva hrubého drveného, hr. 200 do 300 mm, -0,23500t                         </t>
  </si>
  <si>
    <t>Odstránenie podkladu asfaltového v ploche nad 200 m2, hr. vrstvy nad 50 do 150 mm</t>
  </si>
  <si>
    <t xml:space="preserve">Spätná úprava povrchu - násypy z hornín súdržných + rozprestretie ornice                                                                      </t>
  </si>
  <si>
    <t xml:space="preserve">Podklad zo štrkodrvy 0-63 mm hr. 25 cm s presunom                                                         </t>
  </si>
  <si>
    <t xml:space="preserve">Podklad zo štrkodrvy 0-32 mm hr. 25 cm s presunom                                                         </t>
  </si>
  <si>
    <t xml:space="preserve">Vysprav. podkl. po prekop.  kamenivom hr. drveným hr. 17 cm s presunom                                                            </t>
  </si>
  <si>
    <t xml:space="preserve">Podklad z prostého betónu tr. C 16/20 hr. 20 cm                                                                         </t>
  </si>
  <si>
    <t>Postrek asfaltový spojovací bez posypu kamenivom z asfaltu cestného v množstve 0,3 - 0,5 kg/m2 s presunom</t>
  </si>
  <si>
    <t>Asfaltový betón vrstva obrusná AC 11 O z nemodifik. asfaltu tr. II, po zhutnení hr. 50 mm</t>
  </si>
  <si>
    <t>Asfaltový betón vrstva obrusná AC 11 O z nemodifik. asfaltu tr. II, po zhutnení hr. 60 mm</t>
  </si>
  <si>
    <t>Asfaltový betón vrstva ložná AC 22 L z nemodifik. asfaltu tr. II, po zhutnení hr. 90 mm</t>
  </si>
  <si>
    <t>Montáž rury oceľovej bezošvej DN 500</t>
  </si>
  <si>
    <t>Vodorovné premiestnenie výkopku po spevnenej ceste z horniny tr.1-4 na príslušnú vzdialenosť</t>
  </si>
  <si>
    <t xml:space="preserve">Uloženie sypaniny na skládky, vrátane presunu, poplatkov za uloženie a všetlých súvisiacich nákaldov </t>
  </si>
  <si>
    <t>Vodorovná doprava sutiny, betónových hmôt a asfaltu na príslušnú vzdialenosť do predmetnej skládky</t>
  </si>
  <si>
    <t xml:space="preserve">Nakladanie sute, betónových hmôt a asfaltu na dopravné prostriedky, vykladanie a uloženie na príslušnej skládke vrátane poplatkov za uloženie a všetkých súvisiacich nákladov                                             </t>
  </si>
  <si>
    <t xml:space="preserve">Vodorovné premiestnenie výkopku po spevnenej ceste z horniny tr.1-4 na príslušnú vzdialenosť </t>
  </si>
  <si>
    <t>Vyspravenie podkl. po prekop. zo štrkopiesku fr. 0-32 mm, s rozprestretím, vlhčením a zhutnením, po zhutnení hr. 250 mm</t>
  </si>
  <si>
    <t>Vysprav. podkl. po prekop.  zo štrkodrviny 0-63 mm, s rozprestretím a zhutnením, po zhutnení hr. 250 mm</t>
  </si>
  <si>
    <t>Podklad z podkladového betónu PB II tr. C 16/20 hr. 200 mm vrátane kari 10/10/8 mm</t>
  </si>
  <si>
    <t>Betón asfaltový vrstva obrusná AC 16 O v pruhu š. nad 3 m z nemodifik. asfaltu tr. II, po zhutnení hr. 60 mm</t>
  </si>
  <si>
    <t xml:space="preserve">Uloženie sypaniny na skládky, vrátane presunu, poplatkov za uloženie a všetlých súvisiacich nákladov </t>
  </si>
  <si>
    <t>Prenosný hliníový rebrík a ostatné kotviace príslušenstvo pre hliníkový rebrík</t>
  </si>
  <si>
    <t xml:space="preserve">Montáž hlíkového rebríka                                                                     </t>
  </si>
  <si>
    <t>Výkaz výmer</t>
  </si>
  <si>
    <t>Vstupná šachta PP DN1000/315 - komplet aj s rebríkom/stúpadlami - priemernej hĺbky 2,95 m vrátane presunu</t>
  </si>
  <si>
    <t>Vstupná spádisková šachta PP DN1000/315  - komplet aj s rebríkom/stúpadlami - priemernej hĺbky 2,95 m vrátane presunu</t>
  </si>
  <si>
    <t xml:space="preserve">Šachta PP DN 400  (D 400-425 mm) - komplet s tesneniami, vrátane presunu a všetkých súvisiacích nákaldov    </t>
  </si>
  <si>
    <t>Plastový poklop D 400-425 mm</t>
  </si>
  <si>
    <t>Potrubie kanalizačné PP hladké, SN 12, DN 300, pre gravitačnú kanalizáciu,vrátane presunu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</si>
</sst>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#,##0.00&quot; &quot;[$€-41B];[Red]&quot;-&quot;#,##0.00&quot; &quot;[$€-41B]"/>
  </numFmts>
  <fonts count="48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sz val="9"/>
      <color indexed="81"/>
      <name val="Segoe U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u/>
      <sz val="10"/>
      <name val="Arial Narrow"/>
      <family val="2"/>
      <charset val="238"/>
    </font>
    <font>
      <sz val="8"/>
      <name val="Trebuchet MS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5" fillId="0" borderId="0"/>
    <xf numFmtId="43" fontId="36" fillId="0" borderId="0" applyFont="0" applyFill="0" applyBorder="0" applyAlignment="0" applyProtection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8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38" fillId="0" borderId="0" applyAlignment="0">
      <alignment vertical="top" wrapText="1"/>
      <protection locked="0"/>
    </xf>
    <xf numFmtId="164" fontId="39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/>
    <xf numFmtId="0" fontId="43" fillId="0" borderId="0">
      <alignment horizontal="center"/>
    </xf>
    <xf numFmtId="0" fontId="43" fillId="0" borderId="0">
      <alignment horizontal="center" textRotation="90"/>
    </xf>
    <xf numFmtId="0" fontId="44" fillId="0" borderId="0"/>
    <xf numFmtId="170" fontId="44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5" fillId="0" borderId="0"/>
  </cellStyleXfs>
  <cellXfs count="18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168" fontId="30" fillId="14" borderId="32" xfId="69" applyNumberFormat="1" applyFont="1" applyFill="1" applyBorder="1" applyAlignment="1">
      <alignment horizontal="right" vertical="center"/>
    </xf>
    <xf numFmtId="4" fontId="30" fillId="14" borderId="32" xfId="69" applyNumberFormat="1" applyFont="1" applyFill="1" applyBorder="1" applyAlignment="1">
      <alignment horizontal="right" vertical="center"/>
    </xf>
    <xf numFmtId="0" fontId="30" fillId="13" borderId="36" xfId="69" applyFont="1" applyFill="1" applyBorder="1" applyAlignment="1">
      <alignment horizontal="left" vertical="center" wrapText="1"/>
    </xf>
    <xf numFmtId="0" fontId="30" fillId="13" borderId="36" xfId="69" applyFont="1" applyFill="1" applyBorder="1" applyAlignment="1">
      <alignment horizontal="right" vertical="center"/>
    </xf>
    <xf numFmtId="168" fontId="30" fillId="13" borderId="36" xfId="69" applyNumberFormat="1" applyFont="1" applyFill="1" applyBorder="1" applyAlignment="1">
      <alignment horizontal="right" vertical="center"/>
    </xf>
    <xf numFmtId="4" fontId="30" fillId="13" borderId="19" xfId="0" applyNumberFormat="1" applyFont="1" applyFill="1" applyBorder="1" applyAlignment="1">
      <alignment vertical="justify" wrapText="1"/>
    </xf>
    <xf numFmtId="0" fontId="30" fillId="13" borderId="22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right" vertical="center"/>
    </xf>
    <xf numFmtId="168" fontId="30" fillId="13" borderId="40" xfId="69" applyNumberFormat="1" applyFont="1" applyFill="1" applyBorder="1" applyAlignment="1">
      <alignment horizontal="right" vertical="center"/>
    </xf>
    <xf numFmtId="168" fontId="30" fillId="14" borderId="28" xfId="69" applyNumberFormat="1" applyFont="1" applyFill="1" applyBorder="1" applyAlignment="1">
      <alignment horizontal="right" vertical="center"/>
    </xf>
    <xf numFmtId="168" fontId="30" fillId="14" borderId="5" xfId="69" applyNumberFormat="1" applyFont="1" applyFill="1" applyBorder="1" applyAlignment="1">
      <alignment horizontal="right" vertical="center"/>
    </xf>
    <xf numFmtId="0" fontId="30" fillId="13" borderId="8" xfId="69" applyFont="1" applyFill="1" applyBorder="1" applyAlignment="1">
      <alignment horizontal="left" vertical="center" wrapText="1"/>
    </xf>
    <xf numFmtId="0" fontId="30" fillId="13" borderId="8" xfId="69" applyFont="1" applyFill="1" applyBorder="1" applyAlignment="1">
      <alignment horizontal="right" vertical="center"/>
    </xf>
    <xf numFmtId="168" fontId="30" fillId="13" borderId="8" xfId="69" applyNumberFormat="1" applyFont="1" applyFill="1" applyBorder="1" applyAlignment="1">
      <alignment horizontal="right" vertical="center"/>
    </xf>
    <xf numFmtId="4" fontId="29" fillId="13" borderId="34" xfId="0" applyNumberFormat="1" applyFont="1" applyFill="1" applyBorder="1" applyAlignment="1">
      <alignment vertical="justify"/>
    </xf>
    <xf numFmtId="1" fontId="30" fillId="13" borderId="49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justify"/>
    </xf>
    <xf numFmtId="4" fontId="30" fillId="13" borderId="0" xfId="0" applyNumberFormat="1" applyFont="1" applyFill="1" applyAlignment="1">
      <alignment vertical="justify" wrapText="1"/>
    </xf>
    <xf numFmtId="4" fontId="30" fillId="13" borderId="0" xfId="0" applyNumberFormat="1" applyFont="1" applyFill="1" applyAlignment="1">
      <alignment horizontal="center" vertical="center" wrapText="1"/>
    </xf>
    <xf numFmtId="4" fontId="30" fillId="13" borderId="0" xfId="0" applyNumberFormat="1" applyFont="1" applyFill="1" applyAlignment="1">
      <alignment horizontal="left" vertical="center" wrapText="1"/>
    </xf>
    <xf numFmtId="4" fontId="29" fillId="13" borderId="21" xfId="0" applyNumberFormat="1" applyFont="1" applyFill="1" applyBorder="1" applyAlignment="1">
      <alignment vertical="center" wrapText="1"/>
    </xf>
    <xf numFmtId="4" fontId="29" fillId="13" borderId="44" xfId="0" applyNumberFormat="1" applyFont="1" applyFill="1" applyBorder="1" applyAlignment="1">
      <alignment vertical="center" wrapText="1"/>
    </xf>
    <xf numFmtId="4" fontId="29" fillId="13" borderId="47" xfId="0" applyNumberFormat="1" applyFont="1" applyFill="1" applyBorder="1" applyAlignment="1">
      <alignment vertical="center" wrapText="1"/>
    </xf>
    <xf numFmtId="4" fontId="30" fillId="13" borderId="34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center" wrapText="1"/>
    </xf>
    <xf numFmtId="168" fontId="30" fillId="13" borderId="22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Alignment="1">
      <alignment vertical="center" wrapText="1"/>
    </xf>
    <xf numFmtId="0" fontId="47" fillId="0" borderId="0" xfId="0" applyFont="1" applyAlignment="1">
      <alignment horizontal="right" vertical="center" wrapText="1"/>
    </xf>
    <xf numFmtId="4" fontId="30" fillId="0" borderId="22" xfId="102" applyNumberFormat="1" applyFont="1" applyBorder="1" applyAlignment="1" applyProtection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" fontId="29" fillId="12" borderId="20" xfId="0" applyNumberFormat="1" applyFont="1" applyFill="1" applyBorder="1" applyAlignment="1">
      <alignment horizontal="center" vertical="center"/>
    </xf>
    <xf numFmtId="1" fontId="29" fillId="12" borderId="5" xfId="0" applyNumberFormat="1" applyFont="1" applyFill="1" applyBorder="1" applyAlignment="1">
      <alignment horizontal="center" vertical="center" wrapText="1"/>
    </xf>
    <xf numFmtId="0" fontId="29" fillId="12" borderId="5" xfId="0" applyFont="1" applyFill="1" applyBorder="1" applyAlignment="1">
      <alignment horizontal="center" vertical="center" wrapText="1"/>
    </xf>
    <xf numFmtId="168" fontId="29" fillId="12" borderId="5" xfId="0" applyNumberFormat="1" applyFont="1" applyFill="1" applyBorder="1" applyAlignment="1">
      <alignment horizontal="center" vertical="center" wrapText="1"/>
    </xf>
    <xf numFmtId="4" fontId="29" fillId="12" borderId="5" xfId="0" applyNumberFormat="1" applyFont="1" applyFill="1" applyBorder="1" applyAlignment="1">
      <alignment horizontal="center" vertical="center" wrapText="1"/>
    </xf>
    <xf numFmtId="4" fontId="29" fillId="12" borderId="21" xfId="0" applyNumberFormat="1" applyFont="1" applyFill="1" applyBorder="1" applyAlignment="1">
      <alignment horizontal="center" vertical="center" wrapText="1"/>
    </xf>
    <xf numFmtId="4" fontId="28" fillId="0" borderId="25" xfId="0" applyNumberFormat="1" applyFont="1" applyBorder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46" fillId="0" borderId="0" xfId="0" applyFont="1"/>
    <xf numFmtId="0" fontId="32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0" fillId="0" borderId="22" xfId="50" applyFont="1" applyBorder="1" applyAlignment="1" applyProtection="1">
      <alignment horizontal="center" vertical="center" wrapText="1"/>
    </xf>
    <xf numFmtId="0" fontId="30" fillId="0" borderId="22" xfId="102" applyFont="1" applyBorder="1" applyAlignment="1" applyProtection="1">
      <alignment horizontal="left" vertical="center" wrapText="1"/>
    </xf>
    <xf numFmtId="0" fontId="30" fillId="0" borderId="22" xfId="102" applyFont="1" applyBorder="1" applyAlignment="1" applyProtection="1">
      <alignment horizontal="center" vertical="center" wrapText="1"/>
    </xf>
    <xf numFmtId="2" fontId="30" fillId="0" borderId="22" xfId="102" applyNumberFormat="1" applyFont="1" applyBorder="1" applyAlignment="1" applyProtection="1">
      <alignment horizontal="right" vertical="center" wrapTex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2" fontId="45" fillId="0" borderId="0" xfId="0" applyNumberFormat="1" applyFont="1" applyAlignment="1">
      <alignment vertical="center"/>
    </xf>
    <xf numFmtId="0" fontId="33" fillId="0" borderId="22" xfId="102" applyFont="1" applyBorder="1" applyAlignment="1" applyProtection="1">
      <alignment horizontal="left" vertical="center" wrapText="1"/>
    </xf>
    <xf numFmtId="43" fontId="45" fillId="0" borderId="0" xfId="84" applyFont="1" applyAlignment="1" applyProtection="1">
      <alignment vertical="center"/>
    </xf>
    <xf numFmtId="169" fontId="32" fillId="0" borderId="0" xfId="0" applyNumberFormat="1" applyFont="1" applyAlignment="1">
      <alignment vertical="center"/>
    </xf>
    <xf numFmtId="43" fontId="30" fillId="13" borderId="22" xfId="84" applyFont="1" applyFill="1" applyBorder="1" applyAlignment="1" applyProtection="1">
      <alignment horizontal="left" vertical="top" wrapText="1"/>
    </xf>
    <xf numFmtId="0" fontId="30" fillId="13" borderId="22" xfId="69" applyFont="1" applyFill="1" applyBorder="1" applyAlignment="1">
      <alignment horizontal="center" vertical="center"/>
    </xf>
    <xf numFmtId="0" fontId="30" fillId="13" borderId="22" xfId="69" applyFont="1" applyFill="1" applyBorder="1" applyAlignment="1">
      <alignment horizontal="right" vertical="center"/>
    </xf>
    <xf numFmtId="168" fontId="30" fillId="13" borderId="22" xfId="69" applyNumberFormat="1" applyFont="1" applyFill="1" applyBorder="1" applyAlignment="1">
      <alignment horizontal="right" vertical="center"/>
    </xf>
    <xf numFmtId="0" fontId="30" fillId="13" borderId="38" xfId="0" applyFont="1" applyFill="1" applyBorder="1" applyAlignment="1">
      <alignment horizontal="center" vertical="center" wrapText="1"/>
    </xf>
    <xf numFmtId="0" fontId="30" fillId="13" borderId="22" xfId="69" applyFont="1" applyFill="1" applyBorder="1" applyAlignment="1">
      <alignment horizontal="left" vertical="top" wrapText="1"/>
    </xf>
    <xf numFmtId="168" fontId="30" fillId="13" borderId="22" xfId="83" applyNumberFormat="1" applyFont="1" applyFill="1" applyBorder="1" applyAlignment="1">
      <alignment vertical="center"/>
    </xf>
    <xf numFmtId="0" fontId="30" fillId="13" borderId="22" xfId="83" applyFont="1" applyFill="1" applyBorder="1" applyAlignment="1">
      <alignment horizontal="center" vertical="center" wrapText="1"/>
    </xf>
    <xf numFmtId="0" fontId="30" fillId="13" borderId="22" xfId="83" applyFont="1" applyFill="1" applyBorder="1" applyAlignment="1">
      <alignment horizontal="left" vertical="center" wrapText="1"/>
    </xf>
    <xf numFmtId="4" fontId="30" fillId="13" borderId="0" xfId="0" applyNumberFormat="1" applyFont="1" applyFill="1" applyAlignment="1">
      <alignment horizontal="right" vertical="center"/>
    </xf>
    <xf numFmtId="4" fontId="30" fillId="13" borderId="0" xfId="0" applyNumberFormat="1" applyFont="1" applyFill="1" applyAlignment="1">
      <alignment horizontal="right"/>
    </xf>
    <xf numFmtId="9" fontId="30" fillId="13" borderId="0" xfId="0" applyNumberFormat="1" applyFont="1" applyFill="1" applyAlignment="1">
      <alignment horizontal="right"/>
    </xf>
    <xf numFmtId="1" fontId="29" fillId="14" borderId="27" xfId="0" applyNumberFormat="1" applyFont="1" applyFill="1" applyBorder="1" applyAlignment="1">
      <alignment horizontal="center" vertical="center"/>
    </xf>
    <xf numFmtId="1" fontId="29" fillId="14" borderId="28" xfId="0" applyNumberFormat="1" applyFont="1" applyFill="1" applyBorder="1" applyAlignment="1">
      <alignment horizontal="center" vertical="center" wrapText="1"/>
    </xf>
    <xf numFmtId="0" fontId="29" fillId="14" borderId="28" xfId="0" applyFont="1" applyFill="1" applyBorder="1" applyAlignment="1">
      <alignment horizontal="center" vertical="center" wrapText="1"/>
    </xf>
    <xf numFmtId="168" fontId="29" fillId="14" borderId="28" xfId="0" applyNumberFormat="1" applyFont="1" applyFill="1" applyBorder="1" applyAlignment="1">
      <alignment horizontal="center" vertical="center" wrapText="1"/>
    </xf>
    <xf numFmtId="4" fontId="29" fillId="14" borderId="28" xfId="0" applyNumberFormat="1" applyFont="1" applyFill="1" applyBorder="1" applyAlignment="1">
      <alignment horizontal="center" vertical="center" wrapText="1"/>
    </xf>
    <xf numFmtId="4" fontId="29" fillId="14" borderId="29" xfId="0" applyNumberFormat="1" applyFont="1" applyFill="1" applyBorder="1" applyAlignment="1">
      <alignment horizontal="center" vertical="center" wrapText="1"/>
    </xf>
    <xf numFmtId="4" fontId="29" fillId="13" borderId="0" xfId="0" applyNumberFormat="1" applyFont="1" applyFill="1" applyAlignment="1">
      <alignment horizontal="center" vertical="center" wrapText="1"/>
    </xf>
    <xf numFmtId="9" fontId="29" fillId="13" borderId="0" xfId="0" applyNumberFormat="1" applyFont="1" applyFill="1" applyAlignment="1">
      <alignment horizontal="center" vertical="center" wrapText="1"/>
    </xf>
    <xf numFmtId="0" fontId="30" fillId="13" borderId="0" xfId="0" applyFont="1" applyFill="1" applyAlignment="1">
      <alignment horizontal="center" vertical="center"/>
    </xf>
    <xf numFmtId="0" fontId="30" fillId="14" borderId="30" xfId="0" applyFont="1" applyFill="1" applyBorder="1" applyAlignment="1">
      <alignment vertical="justify" wrapText="1"/>
    </xf>
    <xf numFmtId="0" fontId="31" fillId="14" borderId="28" xfId="0" applyFont="1" applyFill="1" applyBorder="1" applyAlignment="1">
      <alignment vertical="center" wrapText="1"/>
    </xf>
    <xf numFmtId="0" fontId="30" fillId="14" borderId="31" xfId="0" applyFont="1" applyFill="1" applyBorder="1" applyAlignment="1">
      <alignment vertical="justify" wrapText="1"/>
    </xf>
    <xf numFmtId="4" fontId="30" fillId="14" borderId="33" xfId="0" applyNumberFormat="1" applyFont="1" applyFill="1" applyBorder="1" applyAlignment="1">
      <alignment vertical="center" wrapText="1"/>
    </xf>
    <xf numFmtId="9" fontId="29" fillId="13" borderId="48" xfId="0" applyNumberFormat="1" applyFont="1" applyFill="1" applyBorder="1" applyAlignment="1">
      <alignment vertical="justify"/>
    </xf>
    <xf numFmtId="0" fontId="29" fillId="13" borderId="0" xfId="0" applyFont="1" applyFill="1" applyAlignment="1">
      <alignment vertical="justify"/>
    </xf>
    <xf numFmtId="0" fontId="29" fillId="13" borderId="37" xfId="0" applyFont="1" applyFill="1" applyBorder="1" applyAlignment="1">
      <alignment vertical="justify"/>
    </xf>
    <xf numFmtId="0" fontId="29" fillId="13" borderId="19" xfId="0" applyFont="1" applyFill="1" applyBorder="1" applyAlignment="1">
      <alignment vertical="justify"/>
    </xf>
    <xf numFmtId="0" fontId="30" fillId="13" borderId="35" xfId="0" applyFont="1" applyFill="1" applyBorder="1" applyAlignment="1">
      <alignment horizontal="center" vertical="center" wrapText="1"/>
    </xf>
    <xf numFmtId="4" fontId="30" fillId="13" borderId="45" xfId="0" applyNumberFormat="1" applyFont="1" applyFill="1" applyBorder="1" applyAlignment="1">
      <alignment vertical="center" wrapText="1"/>
    </xf>
    <xf numFmtId="9" fontId="30" fillId="13" borderId="49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vertical="justify" wrapText="1"/>
    </xf>
    <xf numFmtId="0" fontId="30" fillId="13" borderId="37" xfId="0" applyFont="1" applyFill="1" applyBorder="1" applyAlignment="1">
      <alignment vertical="justify" wrapText="1"/>
    </xf>
    <xf numFmtId="0" fontId="30" fillId="13" borderId="19" xfId="0" applyFont="1" applyFill="1" applyBorder="1" applyAlignment="1">
      <alignment vertical="justify" wrapText="1"/>
    </xf>
    <xf numFmtId="4" fontId="29" fillId="13" borderId="51" xfId="0" applyNumberFormat="1" applyFont="1" applyFill="1" applyBorder="1" applyAlignment="1">
      <alignment horizontal="center" vertical="center" wrapText="1"/>
    </xf>
    <xf numFmtId="0" fontId="30" fillId="13" borderId="39" xfId="0" applyFont="1" applyFill="1" applyBorder="1" applyAlignment="1">
      <alignment horizontal="center" vertical="center" wrapText="1"/>
    </xf>
    <xf numFmtId="4" fontId="30" fillId="13" borderId="40" xfId="0" applyNumberFormat="1" applyFont="1" applyFill="1" applyBorder="1" applyAlignment="1">
      <alignment vertical="center" wrapText="1"/>
    </xf>
    <xf numFmtId="0" fontId="30" fillId="14" borderId="27" xfId="0" applyFont="1" applyFill="1" applyBorder="1" applyAlignment="1">
      <alignment vertical="justify" wrapText="1"/>
    </xf>
    <xf numFmtId="0" fontId="30" fillId="14" borderId="41" xfId="0" applyFont="1" applyFill="1" applyBorder="1" applyAlignment="1">
      <alignment vertical="justify" wrapText="1"/>
    </xf>
    <xf numFmtId="4" fontId="30" fillId="14" borderId="29" xfId="0" applyNumberFormat="1" applyFont="1" applyFill="1" applyBorder="1" applyAlignment="1">
      <alignment vertical="center" wrapText="1"/>
    </xf>
    <xf numFmtId="4" fontId="30" fillId="13" borderId="44" xfId="0" applyNumberFormat="1" applyFont="1" applyFill="1" applyBorder="1" applyAlignment="1">
      <alignment vertical="center" wrapText="1"/>
    </xf>
    <xf numFmtId="4" fontId="30" fillId="13" borderId="46" xfId="0" applyNumberFormat="1" applyFont="1" applyFill="1" applyBorder="1" applyAlignment="1">
      <alignment vertical="center" wrapText="1"/>
    </xf>
    <xf numFmtId="0" fontId="30" fillId="13" borderId="36" xfId="83" applyFont="1" applyFill="1" applyBorder="1" applyAlignment="1">
      <alignment horizontal="left" vertical="center" wrapText="1"/>
    </xf>
    <xf numFmtId="0" fontId="30" fillId="13" borderId="36" xfId="83" applyFont="1" applyFill="1" applyBorder="1" applyAlignment="1">
      <alignment horizontal="center" vertical="center" wrapText="1"/>
    </xf>
    <xf numFmtId="168" fontId="30" fillId="13" borderId="36" xfId="83" applyNumberFormat="1" applyFont="1" applyFill="1" applyBorder="1" applyAlignment="1">
      <alignment vertical="center"/>
    </xf>
    <xf numFmtId="4" fontId="30" fillId="13" borderId="50" xfId="0" applyNumberFormat="1" applyFont="1" applyFill="1" applyBorder="1" applyAlignment="1">
      <alignment vertical="center" wrapText="1"/>
    </xf>
    <xf numFmtId="43" fontId="30" fillId="13" borderId="22" xfId="84" applyFont="1" applyFill="1" applyBorder="1" applyAlignment="1" applyProtection="1">
      <alignment horizontal="right" vertical="center"/>
    </xf>
    <xf numFmtId="43" fontId="30" fillId="13" borderId="44" xfId="84" applyFont="1" applyFill="1" applyBorder="1" applyAlignment="1" applyProtection="1">
      <alignment vertical="center" wrapText="1"/>
    </xf>
    <xf numFmtId="43" fontId="30" fillId="13" borderId="22" xfId="84" applyFont="1" applyFill="1" applyBorder="1" applyAlignment="1" applyProtection="1">
      <alignment horizontal="center" vertical="center"/>
    </xf>
    <xf numFmtId="168" fontId="30" fillId="13" borderId="22" xfId="83" applyNumberFormat="1" applyFont="1" applyFill="1" applyBorder="1" applyAlignment="1">
      <alignment horizontal="right" vertical="center"/>
    </xf>
    <xf numFmtId="4" fontId="30" fillId="13" borderId="45" xfId="0" applyNumberFormat="1" applyFont="1" applyFill="1" applyBorder="1" applyAlignment="1">
      <alignment horizontal="right" vertical="center" wrapText="1"/>
    </xf>
    <xf numFmtId="0" fontId="30" fillId="14" borderId="20" xfId="0" applyFont="1" applyFill="1" applyBorder="1" applyAlignment="1">
      <alignment vertical="justify" wrapText="1"/>
    </xf>
    <xf numFmtId="0" fontId="31" fillId="14" borderId="5" xfId="0" applyFont="1" applyFill="1" applyBorder="1" applyAlignment="1">
      <alignment vertical="center" wrapText="1"/>
    </xf>
    <xf numFmtId="0" fontId="30" fillId="14" borderId="42" xfId="0" applyFont="1" applyFill="1" applyBorder="1" applyAlignment="1">
      <alignment vertical="justify" wrapText="1"/>
    </xf>
    <xf numFmtId="4" fontId="30" fillId="14" borderId="21" xfId="0" applyNumberFormat="1" applyFont="1" applyFill="1" applyBorder="1" applyAlignment="1">
      <alignment vertical="center" wrapText="1"/>
    </xf>
    <xf numFmtId="0" fontId="29" fillId="14" borderId="8" xfId="0" applyFont="1" applyFill="1" applyBorder="1" applyAlignment="1">
      <alignment vertical="center" wrapText="1"/>
    </xf>
    <xf numFmtId="0" fontId="29" fillId="14" borderId="28" xfId="0" applyFont="1" applyFill="1" applyBorder="1" applyAlignment="1">
      <alignment vertical="center" wrapText="1"/>
    </xf>
    <xf numFmtId="4" fontId="30" fillId="13" borderId="47" xfId="0" applyNumberFormat="1" applyFont="1" applyFill="1" applyBorder="1" applyAlignment="1">
      <alignment vertical="center" wrapText="1"/>
    </xf>
    <xf numFmtId="1" fontId="30" fillId="13" borderId="0" xfId="0" applyNumberFormat="1" applyFont="1" applyFill="1" applyAlignment="1">
      <alignment horizontal="center" vertical="center"/>
    </xf>
    <xf numFmtId="0" fontId="30" fillId="13" borderId="0" xfId="0" applyFont="1" applyFill="1" applyAlignment="1">
      <alignment horizontal="right" vertical="center"/>
    </xf>
    <xf numFmtId="168" fontId="30" fillId="13" borderId="0" xfId="0" applyNumberFormat="1" applyFont="1" applyFill="1" applyAlignment="1">
      <alignment horizontal="right" vertical="center"/>
    </xf>
    <xf numFmtId="1" fontId="30" fillId="13" borderId="48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wrapText="1"/>
    </xf>
    <xf numFmtId="4" fontId="30" fillId="13" borderId="0" xfId="0" applyNumberFormat="1" applyFont="1" applyFill="1" applyAlignment="1">
      <alignment wrapText="1"/>
    </xf>
    <xf numFmtId="0" fontId="30" fillId="13" borderId="0" xfId="0" applyFont="1" applyFill="1" applyAlignment="1">
      <alignment horizontal="left"/>
    </xf>
    <xf numFmtId="4" fontId="30" fillId="13" borderId="19" xfId="0" applyNumberFormat="1" applyFont="1" applyFill="1" applyBorder="1" applyAlignment="1">
      <alignment vertical="center" wrapText="1"/>
    </xf>
    <xf numFmtId="1" fontId="30" fillId="13" borderId="49" xfId="0" applyNumberFormat="1" applyFont="1" applyFill="1" applyBorder="1" applyAlignment="1">
      <alignment vertical="center" wrapText="1"/>
    </xf>
    <xf numFmtId="4" fontId="30" fillId="13" borderId="0" xfId="0" applyNumberFormat="1" applyFont="1" applyFill="1" applyAlignment="1">
      <alignment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0" fontId="30" fillId="13" borderId="0" xfId="0" applyFont="1" applyFill="1"/>
    <xf numFmtId="4" fontId="30" fillId="13" borderId="36" xfId="69" applyNumberFormat="1" applyFont="1" applyFill="1" applyBorder="1" applyAlignment="1" applyProtection="1">
      <alignment horizontal="right" vertical="center"/>
      <protection locked="0"/>
    </xf>
    <xf numFmtId="4" fontId="30" fillId="0" borderId="36" xfId="69" applyNumberFormat="1" applyFont="1" applyFill="1" applyBorder="1" applyAlignment="1" applyProtection="1">
      <alignment horizontal="right" vertical="center"/>
      <protection locked="0"/>
    </xf>
    <xf numFmtId="4" fontId="30" fillId="14" borderId="28" xfId="69" applyNumberFormat="1" applyFont="1" applyFill="1" applyBorder="1" applyAlignment="1" applyProtection="1">
      <alignment horizontal="right" vertical="center"/>
      <protection locked="0"/>
    </xf>
    <xf numFmtId="4" fontId="30" fillId="13" borderId="36" xfId="83" applyNumberFormat="1" applyFont="1" applyFill="1" applyBorder="1" applyAlignment="1" applyProtection="1">
      <alignment vertical="center"/>
      <protection locked="0"/>
    </xf>
    <xf numFmtId="4" fontId="30" fillId="13" borderId="22" xfId="69" applyNumberFormat="1" applyFont="1" applyFill="1" applyBorder="1" applyAlignment="1" applyProtection="1">
      <alignment horizontal="right" vertical="center"/>
      <protection locked="0"/>
    </xf>
    <xf numFmtId="4" fontId="30" fillId="13" borderId="22" xfId="83" applyNumberFormat="1" applyFont="1" applyFill="1" applyBorder="1" applyAlignment="1" applyProtection="1">
      <alignment vertical="center"/>
      <protection locked="0"/>
    </xf>
    <xf numFmtId="4" fontId="30" fillId="14" borderId="5" xfId="69" applyNumberFormat="1" applyFont="1" applyFill="1" applyBorder="1" applyAlignment="1" applyProtection="1">
      <alignment horizontal="right" vertical="center"/>
      <protection locked="0"/>
    </xf>
    <xf numFmtId="4" fontId="30" fillId="14" borderId="8" xfId="69" applyNumberFormat="1" applyFont="1" applyFill="1" applyBorder="1" applyAlignment="1" applyProtection="1">
      <alignment horizontal="right" vertical="center"/>
      <protection locked="0"/>
    </xf>
    <xf numFmtId="4" fontId="30" fillId="0" borderId="22" xfId="102" applyNumberFormat="1" applyFont="1" applyBorder="1" applyAlignment="1" applyProtection="1">
      <alignment horizontal="right" vertical="center" wrapText="1"/>
      <protection locked="0"/>
    </xf>
    <xf numFmtId="4" fontId="30" fillId="13" borderId="22" xfId="102" applyNumberFormat="1" applyFont="1" applyFill="1" applyBorder="1" applyAlignment="1" applyProtection="1">
      <alignment horizontal="right" vertical="center" wrapText="1"/>
      <protection locked="0"/>
    </xf>
    <xf numFmtId="0" fontId="30" fillId="13" borderId="22" xfId="83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8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8" fillId="12" borderId="23" xfId="0" applyFont="1" applyFill="1" applyBorder="1" applyAlignment="1">
      <alignment horizontal="right" vertical="center" wrapText="1"/>
    </xf>
    <xf numFmtId="0" fontId="28" fillId="12" borderId="24" xfId="0" applyFont="1" applyFill="1" applyBorder="1" applyAlignment="1">
      <alignment horizontal="right"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1" fontId="33" fillId="13" borderId="0" xfId="0" applyNumberFormat="1" applyFont="1" applyFill="1" applyAlignment="1">
      <alignment horizontal="left" vertical="center"/>
    </xf>
    <xf numFmtId="1" fontId="28" fillId="13" borderId="0" xfId="0" applyNumberFormat="1" applyFont="1" applyFill="1" applyAlignment="1">
      <alignment horizontal="center"/>
    </xf>
    <xf numFmtId="1" fontId="30" fillId="13" borderId="26" xfId="0" applyNumberFormat="1" applyFont="1" applyFill="1" applyBorder="1" applyAlignment="1">
      <alignment horizontal="center"/>
    </xf>
    <xf numFmtId="1" fontId="30" fillId="13" borderId="0" xfId="0" applyNumberFormat="1" applyFont="1" applyFill="1" applyAlignment="1">
      <alignment horizontal="center"/>
    </xf>
    <xf numFmtId="0" fontId="30" fillId="13" borderId="0" xfId="0" applyFont="1" applyFill="1"/>
    <xf numFmtId="1" fontId="29" fillId="14" borderId="20" xfId="0" applyNumberFormat="1" applyFont="1" applyFill="1" applyBorder="1" applyAlignment="1">
      <alignment horizontal="right" vertical="center" wrapText="1"/>
    </xf>
    <xf numFmtId="0" fontId="29" fillId="14" borderId="5" xfId="0" applyFont="1" applyFill="1" applyBorder="1" applyAlignment="1">
      <alignment horizontal="right" wrapText="1"/>
    </xf>
    <xf numFmtId="168" fontId="29" fillId="14" borderId="38" xfId="0" applyNumberFormat="1" applyFont="1" applyFill="1" applyBorder="1" applyAlignment="1">
      <alignment horizontal="right" vertical="center" wrapText="1"/>
    </xf>
    <xf numFmtId="0" fontId="29" fillId="14" borderId="22" xfId="0" applyFont="1" applyFill="1" applyBorder="1" applyAlignment="1">
      <alignment horizontal="right" wrapText="1"/>
    </xf>
    <xf numFmtId="168" fontId="29" fillId="14" borderId="43" xfId="0" applyNumberFormat="1" applyFont="1" applyFill="1" applyBorder="1" applyAlignment="1">
      <alignment horizontal="right" vertical="center" wrapText="1"/>
    </xf>
    <xf numFmtId="0" fontId="30" fillId="14" borderId="8" xfId="0" applyFont="1" applyFill="1" applyBorder="1" applyAlignment="1">
      <alignment horizontal="right" vertical="center" wrapText="1"/>
    </xf>
    <xf numFmtId="1" fontId="30" fillId="13" borderId="0" xfId="0" applyNumberFormat="1" applyFont="1" applyFill="1" applyAlignment="1">
      <alignment horizontal="left" wrapText="1"/>
    </xf>
    <xf numFmtId="0" fontId="30" fillId="13" borderId="0" xfId="0" applyFont="1" applyFill="1" applyAlignment="1">
      <alignment horizontal="left" wrapText="1"/>
    </xf>
    <xf numFmtId="1" fontId="37" fillId="13" borderId="0" xfId="0" applyNumberFormat="1" applyFont="1" applyFill="1" applyAlignment="1">
      <alignment horizontal="left" vertical="center"/>
    </xf>
  </cellXfs>
  <cellStyles count="119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Čiarka" xfId="84" builtinId="3"/>
    <cellStyle name="data" xfId="29" xr:uid="{00000000-0005-0000-0000-00001C000000}"/>
    <cellStyle name="data 2" xfId="30" xr:uid="{00000000-0005-0000-0000-00001D000000}"/>
    <cellStyle name="data 2 2" xfId="31" xr:uid="{00000000-0005-0000-0000-00001E000000}"/>
    <cellStyle name="data 3" xfId="32" xr:uid="{00000000-0005-0000-0000-00001F000000}"/>
    <cellStyle name="data 3 2" xfId="33" xr:uid="{00000000-0005-0000-0000-000020000000}"/>
    <cellStyle name="data 4" xfId="34" xr:uid="{00000000-0005-0000-0000-000021000000}"/>
    <cellStyle name="data 5" xfId="35" xr:uid="{00000000-0005-0000-0000-000022000000}"/>
    <cellStyle name="data_Vykaz B.2" xfId="36" xr:uid="{00000000-0005-0000-0000-000023000000}"/>
    <cellStyle name="Excel Built-in Comma" xfId="37" xr:uid="{00000000-0005-0000-0000-000024000000}"/>
    <cellStyle name="Excel Built-in Comma 2" xfId="38" xr:uid="{00000000-0005-0000-0000-000025000000}"/>
    <cellStyle name="Excel Built-in Comma 3" xfId="39" xr:uid="{00000000-0005-0000-0000-000026000000}"/>
    <cellStyle name="Excel Built-in Comma_Vykaz B.2" xfId="40" xr:uid="{00000000-0005-0000-0000-000027000000}"/>
    <cellStyle name="Excel Built-in Normal" xfId="41" xr:uid="{00000000-0005-0000-0000-000028000000}"/>
    <cellStyle name="Excel Built-in Normal 1" xfId="42" xr:uid="{00000000-0005-0000-0000-000029000000}"/>
    <cellStyle name="Excel Built-in Normal 1 2" xfId="43" xr:uid="{00000000-0005-0000-0000-00002A000000}"/>
    <cellStyle name="Excel Built-in Normal 1 3" xfId="44" xr:uid="{00000000-0005-0000-0000-00002B000000}"/>
    <cellStyle name="Excel Built-in Normal 1_Vykaz B.2" xfId="45" xr:uid="{00000000-0005-0000-0000-00002C000000}"/>
    <cellStyle name="Excel Built-in Normal 2" xfId="107" xr:uid="{00000000-0005-0000-0000-00002D000000}"/>
    <cellStyle name="Heading" xfId="111" xr:uid="{00000000-0005-0000-0000-00002E000000}"/>
    <cellStyle name="Heading1" xfId="112" xr:uid="{00000000-0005-0000-0000-00002F000000}"/>
    <cellStyle name="Hypertextové prepojenie 2" xfId="46" xr:uid="{00000000-0005-0000-0000-000030000000}"/>
    <cellStyle name="Hypertextové prepojenie 3" xfId="108" xr:uid="{00000000-0005-0000-0000-000031000000}"/>
    <cellStyle name="Název" xfId="47" xr:uid="{00000000-0005-0000-0000-000032000000}"/>
    <cellStyle name="Normálna" xfId="0" builtinId="0"/>
    <cellStyle name="Normálna 2" xfId="48" xr:uid="{00000000-0005-0000-0000-000034000000}"/>
    <cellStyle name="Normálna 2 2" xfId="49" xr:uid="{00000000-0005-0000-0000-000035000000}"/>
    <cellStyle name="Normálna 2 3" xfId="50" xr:uid="{00000000-0005-0000-0000-000036000000}"/>
    <cellStyle name="Normálna 2 4" xfId="105" xr:uid="{00000000-0005-0000-0000-000037000000}"/>
    <cellStyle name="Normálna 3" xfId="51" xr:uid="{00000000-0005-0000-0000-000038000000}"/>
    <cellStyle name="Normálna 3 2" xfId="52" xr:uid="{00000000-0005-0000-0000-000039000000}"/>
    <cellStyle name="Normálna 4" xfId="53" xr:uid="{00000000-0005-0000-0000-00003A000000}"/>
    <cellStyle name="Normálna 5" xfId="54" xr:uid="{00000000-0005-0000-0000-00003B000000}"/>
    <cellStyle name="Normálna 5 2" xfId="102" xr:uid="{00000000-0005-0000-0000-00003C000000}"/>
    <cellStyle name="Normálna 5 3" xfId="116" xr:uid="{00000000-0005-0000-0000-00003D000000}"/>
    <cellStyle name="Normálna 6" xfId="83" xr:uid="{00000000-0005-0000-0000-00003E000000}"/>
    <cellStyle name="Normálna 6 2" xfId="115" xr:uid="{00000000-0005-0000-0000-00003F000000}"/>
    <cellStyle name="Normálna 6 3" xfId="117" xr:uid="{00000000-0005-0000-0000-000040000000}"/>
    <cellStyle name="Normálna 6 4" xfId="103" xr:uid="{00000000-0005-0000-0000-000041000000}"/>
    <cellStyle name="Normálna 7" xfId="109" xr:uid="{00000000-0005-0000-0000-000042000000}"/>
    <cellStyle name="Normálna 8" xfId="118" xr:uid="{00000000-0005-0000-0000-000043000000}"/>
    <cellStyle name="normálne 10" xfId="55" xr:uid="{00000000-0005-0000-0000-000044000000}"/>
    <cellStyle name="normálne 10 2" xfId="56" xr:uid="{00000000-0005-0000-0000-000045000000}"/>
    <cellStyle name="normálne 11" xfId="57" xr:uid="{00000000-0005-0000-0000-000046000000}"/>
    <cellStyle name="normálne 2" xfId="58" xr:uid="{00000000-0005-0000-0000-000047000000}"/>
    <cellStyle name="Normálne 2 10" xfId="59" xr:uid="{00000000-0005-0000-0000-000048000000}"/>
    <cellStyle name="normálne 2 11" xfId="85" xr:uid="{00000000-0005-0000-0000-000049000000}"/>
    <cellStyle name="Normálne 2 11 2" xfId="104" xr:uid="{00000000-0005-0000-0000-00004A000000}"/>
    <cellStyle name="normálne 2 12" xfId="90" xr:uid="{00000000-0005-0000-0000-00004B000000}"/>
    <cellStyle name="normálne 2 13" xfId="92" xr:uid="{00000000-0005-0000-0000-00004C000000}"/>
    <cellStyle name="normálne 2 14" xfId="97" xr:uid="{00000000-0005-0000-0000-00004D000000}"/>
    <cellStyle name="normálne 2 15" xfId="87" xr:uid="{00000000-0005-0000-0000-00004E000000}"/>
    <cellStyle name="normálne 2 16" xfId="99" xr:uid="{00000000-0005-0000-0000-00004F000000}"/>
    <cellStyle name="normálne 2 17" xfId="100" xr:uid="{00000000-0005-0000-0000-000050000000}"/>
    <cellStyle name="normálne 2 18" xfId="101" xr:uid="{00000000-0005-0000-0000-000051000000}"/>
    <cellStyle name="normálne 2 19" xfId="95" xr:uid="{00000000-0005-0000-0000-000052000000}"/>
    <cellStyle name="Normálne 2 2" xfId="60" xr:uid="{00000000-0005-0000-0000-000053000000}"/>
    <cellStyle name="normálne 2 2 10" xfId="89" xr:uid="{00000000-0005-0000-0000-000054000000}"/>
    <cellStyle name="Normálne 2 2 2" xfId="61" xr:uid="{00000000-0005-0000-0000-000055000000}"/>
    <cellStyle name="normálne 2 2 3" xfId="62" xr:uid="{00000000-0005-0000-0000-000056000000}"/>
    <cellStyle name="normálne 2 2 4" xfId="63" xr:uid="{00000000-0005-0000-0000-000057000000}"/>
    <cellStyle name="normálne 2 2 5" xfId="91" xr:uid="{00000000-0005-0000-0000-000058000000}"/>
    <cellStyle name="normálne 2 2 6" xfId="98" xr:uid="{00000000-0005-0000-0000-000059000000}"/>
    <cellStyle name="normálne 2 2 7" xfId="86" xr:uid="{00000000-0005-0000-0000-00005A000000}"/>
    <cellStyle name="normálne 2 2 8" xfId="94" xr:uid="{00000000-0005-0000-0000-00005B000000}"/>
    <cellStyle name="normálne 2 2 9" xfId="96" xr:uid="{00000000-0005-0000-0000-00005C000000}"/>
    <cellStyle name="normálne 2 20" xfId="88" xr:uid="{00000000-0005-0000-0000-00005D000000}"/>
    <cellStyle name="normálne 2 21" xfId="93" xr:uid="{00000000-0005-0000-0000-00005E000000}"/>
    <cellStyle name="normálne 2 3" xfId="64" xr:uid="{00000000-0005-0000-0000-00005F000000}"/>
    <cellStyle name="normálne 2 4" xfId="65" xr:uid="{00000000-0005-0000-0000-000060000000}"/>
    <cellStyle name="normálne 2 5" xfId="66" xr:uid="{00000000-0005-0000-0000-000061000000}"/>
    <cellStyle name="normálne 2 6" xfId="67" xr:uid="{00000000-0005-0000-0000-000062000000}"/>
    <cellStyle name="normálne 2 7" xfId="68" xr:uid="{00000000-0005-0000-0000-000063000000}"/>
    <cellStyle name="normálne 2 8" xfId="69" xr:uid="{00000000-0005-0000-0000-000064000000}"/>
    <cellStyle name="normálne 2 9" xfId="70" xr:uid="{00000000-0005-0000-0000-000065000000}"/>
    <cellStyle name="normálne 3" xfId="71" xr:uid="{00000000-0005-0000-0000-000066000000}"/>
    <cellStyle name="Normálne 3 2" xfId="110" xr:uid="{00000000-0005-0000-0000-000067000000}"/>
    <cellStyle name="normálne 4" xfId="72" xr:uid="{00000000-0005-0000-0000-000068000000}"/>
    <cellStyle name="normálne 5" xfId="73" xr:uid="{00000000-0005-0000-0000-000069000000}"/>
    <cellStyle name="normálne 6" xfId="74" xr:uid="{00000000-0005-0000-0000-00006A000000}"/>
    <cellStyle name="normálne 7" xfId="75" xr:uid="{00000000-0005-0000-0000-00006B000000}"/>
    <cellStyle name="normálne 8" xfId="76" xr:uid="{00000000-0005-0000-0000-00006C000000}"/>
    <cellStyle name="normálne 9" xfId="77" xr:uid="{00000000-0005-0000-0000-00006D000000}"/>
    <cellStyle name="normálne_Hárok1" xfId="106" xr:uid="{00000000-0005-0000-0000-00006E000000}"/>
    <cellStyle name="normálne_Template BoQ RL - DS, struktura VV" xfId="1" xr:uid="{00000000-0005-0000-0000-00006F000000}"/>
    <cellStyle name="Result" xfId="113" xr:uid="{00000000-0005-0000-0000-000070000000}"/>
    <cellStyle name="Result2" xfId="114" xr:uid="{00000000-0005-0000-0000-000071000000}"/>
    <cellStyle name="TEXT" xfId="78" xr:uid="{00000000-0005-0000-0000-000072000000}"/>
    <cellStyle name="TEXT 2" xfId="79" xr:uid="{00000000-0005-0000-0000-000073000000}"/>
    <cellStyle name="Text upozornění" xfId="80" xr:uid="{00000000-0005-0000-0000-000074000000}"/>
    <cellStyle name="TEXT1" xfId="81" xr:uid="{00000000-0005-0000-0000-000075000000}"/>
    <cellStyle name="TEXT1 2" xfId="82" xr:uid="{00000000-0005-0000-0000-00007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view="pageBreakPreview" zoomScaleSheetLayoutView="100" workbookViewId="0">
      <selection sqref="A1:XFD1048576"/>
    </sheetView>
  </sheetViews>
  <sheetFormatPr defaultColWidth="9.140625" defaultRowHeight="15"/>
  <cols>
    <col min="1" max="1" width="9.7109375" style="2" customWidth="1"/>
    <col min="2" max="2" width="24.7109375" style="2" customWidth="1"/>
    <col min="3" max="3" width="35" style="2" customWidth="1"/>
    <col min="4" max="4" width="24.7109375" style="2" customWidth="1"/>
    <col min="5" max="5" width="4.7109375" style="2" customWidth="1"/>
    <col min="6" max="6" width="9.140625" style="2"/>
    <col min="7" max="7" width="13.7109375" style="2" customWidth="1"/>
    <col min="8" max="8" width="12.5703125" style="2" bestFit="1" customWidth="1"/>
    <col min="9" max="16384" width="9.140625" style="2"/>
  </cols>
  <sheetData>
    <row r="1" spans="2:8" ht="15" customHeight="1">
      <c r="B1" s="1"/>
    </row>
    <row r="2" spans="2:8" ht="24.95" customHeight="1">
      <c r="B2" s="3" t="s">
        <v>0</v>
      </c>
    </row>
    <row r="3" spans="2:8" ht="15.75" thickBot="1">
      <c r="B3" s="4"/>
    </row>
    <row r="4" spans="2:8" ht="39.950000000000003" customHeight="1" thickTop="1" thickBot="1">
      <c r="B4" s="154" t="s">
        <v>1</v>
      </c>
      <c r="C4" s="155"/>
      <c r="D4" s="5" t="s">
        <v>2</v>
      </c>
    </row>
    <row r="5" spans="2:8" ht="39.950000000000003" customHeight="1">
      <c r="B5" s="156" t="s">
        <v>3</v>
      </c>
      <c r="C5" s="157"/>
      <c r="D5" s="6">
        <f>'Všeobecné položky'!F12</f>
        <v>78221.25</v>
      </c>
      <c r="G5" s="7"/>
      <c r="H5" s="7"/>
    </row>
    <row r="6" spans="2:8" ht="39.950000000000003" customHeight="1" thickBot="1">
      <c r="B6" s="158" t="s">
        <v>4</v>
      </c>
      <c r="C6" s="159"/>
      <c r="D6" s="8">
        <f>'vykaz-vymer'!F527</f>
        <v>3114098.62</v>
      </c>
      <c r="G6" s="7"/>
      <c r="H6" s="7"/>
    </row>
    <row r="7" spans="2:8" s="10" customFormat="1" ht="39.950000000000003" customHeight="1" thickBot="1">
      <c r="B7" s="160" t="s">
        <v>5</v>
      </c>
      <c r="C7" s="161"/>
      <c r="D7" s="9">
        <f>SUM(D5:D6)</f>
        <v>3192319.87</v>
      </c>
      <c r="G7" s="11"/>
      <c r="H7" s="11"/>
    </row>
    <row r="8" spans="2:8" ht="15.75" thickTop="1"/>
    <row r="9" spans="2:8" ht="15.75" thickBot="1"/>
    <row r="10" spans="2:8" ht="39.950000000000003" customHeight="1" thickTop="1" thickBot="1">
      <c r="B10" s="12" t="s">
        <v>6</v>
      </c>
      <c r="C10" s="13">
        <f>ROUND(D7*20%, 2)</f>
        <v>638463.97</v>
      </c>
    </row>
    <row r="11" spans="2:8" ht="60" customHeight="1" thickTop="1" thickBot="1">
      <c r="B11" s="14" t="s">
        <v>7</v>
      </c>
      <c r="C11" s="15">
        <f>C10+D7</f>
        <v>3830783.84</v>
      </c>
      <c r="G11" s="7"/>
    </row>
    <row r="12" spans="2:8" ht="15.75" thickTop="1"/>
    <row r="25" spans="2:5">
      <c r="B25" s="1"/>
      <c r="C25" s="16"/>
    </row>
    <row r="26" spans="2:5">
      <c r="B26" s="1"/>
      <c r="D26" s="162"/>
      <c r="E26" s="162"/>
    </row>
  </sheetData>
  <sheetProtection password="CFD5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view="pageBreakPreview" zoomScaleSheetLayoutView="100" workbookViewId="0">
      <selection activeCell="E7" sqref="E7"/>
    </sheetView>
  </sheetViews>
  <sheetFormatPr defaultRowHeight="16.5"/>
  <cols>
    <col min="1" max="1" width="6.7109375" style="59" customWidth="1"/>
    <col min="2" max="2" width="57.42578125" style="59" customWidth="1"/>
    <col min="3" max="3" width="8.140625" style="59" customWidth="1"/>
    <col min="4" max="5" width="9.85546875" style="59" customWidth="1"/>
    <col min="6" max="6" width="15.140625" style="60" customWidth="1"/>
    <col min="7" max="7" width="11.5703125" style="59" customWidth="1"/>
    <col min="8" max="256" width="9.140625" style="59"/>
    <col min="257" max="257" width="6.7109375" style="59" customWidth="1"/>
    <col min="258" max="258" width="57.42578125" style="59" customWidth="1"/>
    <col min="259" max="259" width="5.7109375" style="59" customWidth="1"/>
    <col min="260" max="261" width="9.85546875" style="59" customWidth="1"/>
    <col min="262" max="262" width="15.140625" style="59" customWidth="1"/>
    <col min="263" max="263" width="11.5703125" style="59" customWidth="1"/>
    <col min="264" max="512" width="9.140625" style="59"/>
    <col min="513" max="513" width="6.7109375" style="59" customWidth="1"/>
    <col min="514" max="514" width="57.42578125" style="59" customWidth="1"/>
    <col min="515" max="515" width="5.7109375" style="59" customWidth="1"/>
    <col min="516" max="517" width="9.85546875" style="59" customWidth="1"/>
    <col min="518" max="518" width="15.140625" style="59" customWidth="1"/>
    <col min="519" max="519" width="11.5703125" style="59" customWidth="1"/>
    <col min="520" max="768" width="9.140625" style="59"/>
    <col min="769" max="769" width="6.7109375" style="59" customWidth="1"/>
    <col min="770" max="770" width="57.42578125" style="59" customWidth="1"/>
    <col min="771" max="771" width="5.7109375" style="59" customWidth="1"/>
    <col min="772" max="773" width="9.85546875" style="59" customWidth="1"/>
    <col min="774" max="774" width="15.140625" style="59" customWidth="1"/>
    <col min="775" max="775" width="11.5703125" style="59" customWidth="1"/>
    <col min="776" max="1024" width="9.140625" style="59"/>
    <col min="1025" max="1025" width="6.7109375" style="59" customWidth="1"/>
    <col min="1026" max="1026" width="57.42578125" style="59" customWidth="1"/>
    <col min="1027" max="1027" width="5.7109375" style="59" customWidth="1"/>
    <col min="1028" max="1029" width="9.85546875" style="59" customWidth="1"/>
    <col min="1030" max="1030" width="15.140625" style="59" customWidth="1"/>
    <col min="1031" max="1031" width="11.5703125" style="59" customWidth="1"/>
    <col min="1032" max="1280" width="9.140625" style="59"/>
    <col min="1281" max="1281" width="6.7109375" style="59" customWidth="1"/>
    <col min="1282" max="1282" width="57.42578125" style="59" customWidth="1"/>
    <col min="1283" max="1283" width="5.7109375" style="59" customWidth="1"/>
    <col min="1284" max="1285" width="9.85546875" style="59" customWidth="1"/>
    <col min="1286" max="1286" width="15.140625" style="59" customWidth="1"/>
    <col min="1287" max="1287" width="11.5703125" style="59" customWidth="1"/>
    <col min="1288" max="1536" width="9.140625" style="59"/>
    <col min="1537" max="1537" width="6.7109375" style="59" customWidth="1"/>
    <col min="1538" max="1538" width="57.42578125" style="59" customWidth="1"/>
    <col min="1539" max="1539" width="5.7109375" style="59" customWidth="1"/>
    <col min="1540" max="1541" width="9.85546875" style="59" customWidth="1"/>
    <col min="1542" max="1542" width="15.140625" style="59" customWidth="1"/>
    <col min="1543" max="1543" width="11.5703125" style="59" customWidth="1"/>
    <col min="1544" max="1792" width="9.140625" style="59"/>
    <col min="1793" max="1793" width="6.7109375" style="59" customWidth="1"/>
    <col min="1794" max="1794" width="57.42578125" style="59" customWidth="1"/>
    <col min="1795" max="1795" width="5.7109375" style="59" customWidth="1"/>
    <col min="1796" max="1797" width="9.85546875" style="59" customWidth="1"/>
    <col min="1798" max="1798" width="15.140625" style="59" customWidth="1"/>
    <col min="1799" max="1799" width="11.5703125" style="59" customWidth="1"/>
    <col min="1800" max="2048" width="9.140625" style="59"/>
    <col min="2049" max="2049" width="6.7109375" style="59" customWidth="1"/>
    <col min="2050" max="2050" width="57.42578125" style="59" customWidth="1"/>
    <col min="2051" max="2051" width="5.7109375" style="59" customWidth="1"/>
    <col min="2052" max="2053" width="9.85546875" style="59" customWidth="1"/>
    <col min="2054" max="2054" width="15.140625" style="59" customWidth="1"/>
    <col min="2055" max="2055" width="11.5703125" style="59" customWidth="1"/>
    <col min="2056" max="2304" width="9.140625" style="59"/>
    <col min="2305" max="2305" width="6.7109375" style="59" customWidth="1"/>
    <col min="2306" max="2306" width="57.42578125" style="59" customWidth="1"/>
    <col min="2307" max="2307" width="5.7109375" style="59" customWidth="1"/>
    <col min="2308" max="2309" width="9.85546875" style="59" customWidth="1"/>
    <col min="2310" max="2310" width="15.140625" style="59" customWidth="1"/>
    <col min="2311" max="2311" width="11.5703125" style="59" customWidth="1"/>
    <col min="2312" max="2560" width="9.140625" style="59"/>
    <col min="2561" max="2561" width="6.7109375" style="59" customWidth="1"/>
    <col min="2562" max="2562" width="57.42578125" style="59" customWidth="1"/>
    <col min="2563" max="2563" width="5.7109375" style="59" customWidth="1"/>
    <col min="2564" max="2565" width="9.85546875" style="59" customWidth="1"/>
    <col min="2566" max="2566" width="15.140625" style="59" customWidth="1"/>
    <col min="2567" max="2567" width="11.5703125" style="59" customWidth="1"/>
    <col min="2568" max="2816" width="9.140625" style="59"/>
    <col min="2817" max="2817" width="6.7109375" style="59" customWidth="1"/>
    <col min="2818" max="2818" width="57.42578125" style="59" customWidth="1"/>
    <col min="2819" max="2819" width="5.7109375" style="59" customWidth="1"/>
    <col min="2820" max="2821" width="9.85546875" style="59" customWidth="1"/>
    <col min="2822" max="2822" width="15.140625" style="59" customWidth="1"/>
    <col min="2823" max="2823" width="11.5703125" style="59" customWidth="1"/>
    <col min="2824" max="3072" width="9.140625" style="59"/>
    <col min="3073" max="3073" width="6.7109375" style="59" customWidth="1"/>
    <col min="3074" max="3074" width="57.42578125" style="59" customWidth="1"/>
    <col min="3075" max="3075" width="5.7109375" style="59" customWidth="1"/>
    <col min="3076" max="3077" width="9.85546875" style="59" customWidth="1"/>
    <col min="3078" max="3078" width="15.140625" style="59" customWidth="1"/>
    <col min="3079" max="3079" width="11.5703125" style="59" customWidth="1"/>
    <col min="3080" max="3328" width="9.140625" style="59"/>
    <col min="3329" max="3329" width="6.7109375" style="59" customWidth="1"/>
    <col min="3330" max="3330" width="57.42578125" style="59" customWidth="1"/>
    <col min="3331" max="3331" width="5.7109375" style="59" customWidth="1"/>
    <col min="3332" max="3333" width="9.85546875" style="59" customWidth="1"/>
    <col min="3334" max="3334" width="15.140625" style="59" customWidth="1"/>
    <col min="3335" max="3335" width="11.5703125" style="59" customWidth="1"/>
    <col min="3336" max="3584" width="9.140625" style="59"/>
    <col min="3585" max="3585" width="6.7109375" style="59" customWidth="1"/>
    <col min="3586" max="3586" width="57.42578125" style="59" customWidth="1"/>
    <col min="3587" max="3587" width="5.7109375" style="59" customWidth="1"/>
    <col min="3588" max="3589" width="9.85546875" style="59" customWidth="1"/>
    <col min="3590" max="3590" width="15.140625" style="59" customWidth="1"/>
    <col min="3591" max="3591" width="11.5703125" style="59" customWidth="1"/>
    <col min="3592" max="3840" width="9.140625" style="59"/>
    <col min="3841" max="3841" width="6.7109375" style="59" customWidth="1"/>
    <col min="3842" max="3842" width="57.42578125" style="59" customWidth="1"/>
    <col min="3843" max="3843" width="5.7109375" style="59" customWidth="1"/>
    <col min="3844" max="3845" width="9.85546875" style="59" customWidth="1"/>
    <col min="3846" max="3846" width="15.140625" style="59" customWidth="1"/>
    <col min="3847" max="3847" width="11.5703125" style="59" customWidth="1"/>
    <col min="3848" max="4096" width="9.140625" style="59"/>
    <col min="4097" max="4097" width="6.7109375" style="59" customWidth="1"/>
    <col min="4098" max="4098" width="57.42578125" style="59" customWidth="1"/>
    <col min="4099" max="4099" width="5.7109375" style="59" customWidth="1"/>
    <col min="4100" max="4101" width="9.85546875" style="59" customWidth="1"/>
    <col min="4102" max="4102" width="15.140625" style="59" customWidth="1"/>
    <col min="4103" max="4103" width="11.5703125" style="59" customWidth="1"/>
    <col min="4104" max="4352" width="9.140625" style="59"/>
    <col min="4353" max="4353" width="6.7109375" style="59" customWidth="1"/>
    <col min="4354" max="4354" width="57.42578125" style="59" customWidth="1"/>
    <col min="4355" max="4355" width="5.7109375" style="59" customWidth="1"/>
    <col min="4356" max="4357" width="9.85546875" style="59" customWidth="1"/>
    <col min="4358" max="4358" width="15.140625" style="59" customWidth="1"/>
    <col min="4359" max="4359" width="11.5703125" style="59" customWidth="1"/>
    <col min="4360" max="4608" width="9.140625" style="59"/>
    <col min="4609" max="4609" width="6.7109375" style="59" customWidth="1"/>
    <col min="4610" max="4610" width="57.42578125" style="59" customWidth="1"/>
    <col min="4611" max="4611" width="5.7109375" style="59" customWidth="1"/>
    <col min="4612" max="4613" width="9.85546875" style="59" customWidth="1"/>
    <col min="4614" max="4614" width="15.140625" style="59" customWidth="1"/>
    <col min="4615" max="4615" width="11.5703125" style="59" customWidth="1"/>
    <col min="4616" max="4864" width="9.140625" style="59"/>
    <col min="4865" max="4865" width="6.7109375" style="59" customWidth="1"/>
    <col min="4866" max="4866" width="57.42578125" style="59" customWidth="1"/>
    <col min="4867" max="4867" width="5.7109375" style="59" customWidth="1"/>
    <col min="4868" max="4869" width="9.85546875" style="59" customWidth="1"/>
    <col min="4870" max="4870" width="15.140625" style="59" customWidth="1"/>
    <col min="4871" max="4871" width="11.5703125" style="59" customWidth="1"/>
    <col min="4872" max="5120" width="9.140625" style="59"/>
    <col min="5121" max="5121" width="6.7109375" style="59" customWidth="1"/>
    <col min="5122" max="5122" width="57.42578125" style="59" customWidth="1"/>
    <col min="5123" max="5123" width="5.7109375" style="59" customWidth="1"/>
    <col min="5124" max="5125" width="9.85546875" style="59" customWidth="1"/>
    <col min="5126" max="5126" width="15.140625" style="59" customWidth="1"/>
    <col min="5127" max="5127" width="11.5703125" style="59" customWidth="1"/>
    <col min="5128" max="5376" width="9.140625" style="59"/>
    <col min="5377" max="5377" width="6.7109375" style="59" customWidth="1"/>
    <col min="5378" max="5378" width="57.42578125" style="59" customWidth="1"/>
    <col min="5379" max="5379" width="5.7109375" style="59" customWidth="1"/>
    <col min="5380" max="5381" width="9.85546875" style="59" customWidth="1"/>
    <col min="5382" max="5382" width="15.140625" style="59" customWidth="1"/>
    <col min="5383" max="5383" width="11.5703125" style="59" customWidth="1"/>
    <col min="5384" max="5632" width="9.140625" style="59"/>
    <col min="5633" max="5633" width="6.7109375" style="59" customWidth="1"/>
    <col min="5634" max="5634" width="57.42578125" style="59" customWidth="1"/>
    <col min="5635" max="5635" width="5.7109375" style="59" customWidth="1"/>
    <col min="5636" max="5637" width="9.85546875" style="59" customWidth="1"/>
    <col min="5638" max="5638" width="15.140625" style="59" customWidth="1"/>
    <col min="5639" max="5639" width="11.5703125" style="59" customWidth="1"/>
    <col min="5640" max="5888" width="9.140625" style="59"/>
    <col min="5889" max="5889" width="6.7109375" style="59" customWidth="1"/>
    <col min="5890" max="5890" width="57.42578125" style="59" customWidth="1"/>
    <col min="5891" max="5891" width="5.7109375" style="59" customWidth="1"/>
    <col min="5892" max="5893" width="9.85546875" style="59" customWidth="1"/>
    <col min="5894" max="5894" width="15.140625" style="59" customWidth="1"/>
    <col min="5895" max="5895" width="11.5703125" style="59" customWidth="1"/>
    <col min="5896" max="6144" width="9.140625" style="59"/>
    <col min="6145" max="6145" width="6.7109375" style="59" customWidth="1"/>
    <col min="6146" max="6146" width="57.42578125" style="59" customWidth="1"/>
    <col min="6147" max="6147" width="5.7109375" style="59" customWidth="1"/>
    <col min="6148" max="6149" width="9.85546875" style="59" customWidth="1"/>
    <col min="6150" max="6150" width="15.140625" style="59" customWidth="1"/>
    <col min="6151" max="6151" width="11.5703125" style="59" customWidth="1"/>
    <col min="6152" max="6400" width="9.140625" style="59"/>
    <col min="6401" max="6401" width="6.7109375" style="59" customWidth="1"/>
    <col min="6402" max="6402" width="57.42578125" style="59" customWidth="1"/>
    <col min="6403" max="6403" width="5.7109375" style="59" customWidth="1"/>
    <col min="6404" max="6405" width="9.85546875" style="59" customWidth="1"/>
    <col min="6406" max="6406" width="15.140625" style="59" customWidth="1"/>
    <col min="6407" max="6407" width="11.5703125" style="59" customWidth="1"/>
    <col min="6408" max="6656" width="9.140625" style="59"/>
    <col min="6657" max="6657" width="6.7109375" style="59" customWidth="1"/>
    <col min="6658" max="6658" width="57.42578125" style="59" customWidth="1"/>
    <col min="6659" max="6659" width="5.7109375" style="59" customWidth="1"/>
    <col min="6660" max="6661" width="9.85546875" style="59" customWidth="1"/>
    <col min="6662" max="6662" width="15.140625" style="59" customWidth="1"/>
    <col min="6663" max="6663" width="11.5703125" style="59" customWidth="1"/>
    <col min="6664" max="6912" width="9.140625" style="59"/>
    <col min="6913" max="6913" width="6.7109375" style="59" customWidth="1"/>
    <col min="6914" max="6914" width="57.42578125" style="59" customWidth="1"/>
    <col min="6915" max="6915" width="5.7109375" style="59" customWidth="1"/>
    <col min="6916" max="6917" width="9.85546875" style="59" customWidth="1"/>
    <col min="6918" max="6918" width="15.140625" style="59" customWidth="1"/>
    <col min="6919" max="6919" width="11.5703125" style="59" customWidth="1"/>
    <col min="6920" max="7168" width="9.140625" style="59"/>
    <col min="7169" max="7169" width="6.7109375" style="59" customWidth="1"/>
    <col min="7170" max="7170" width="57.42578125" style="59" customWidth="1"/>
    <col min="7171" max="7171" width="5.7109375" style="59" customWidth="1"/>
    <col min="7172" max="7173" width="9.85546875" style="59" customWidth="1"/>
    <col min="7174" max="7174" width="15.140625" style="59" customWidth="1"/>
    <col min="7175" max="7175" width="11.5703125" style="59" customWidth="1"/>
    <col min="7176" max="7424" width="9.140625" style="59"/>
    <col min="7425" max="7425" width="6.7109375" style="59" customWidth="1"/>
    <col min="7426" max="7426" width="57.42578125" style="59" customWidth="1"/>
    <col min="7427" max="7427" width="5.7109375" style="59" customWidth="1"/>
    <col min="7428" max="7429" width="9.85546875" style="59" customWidth="1"/>
    <col min="7430" max="7430" width="15.140625" style="59" customWidth="1"/>
    <col min="7431" max="7431" width="11.5703125" style="59" customWidth="1"/>
    <col min="7432" max="7680" width="9.140625" style="59"/>
    <col min="7681" max="7681" width="6.7109375" style="59" customWidth="1"/>
    <col min="7682" max="7682" width="57.42578125" style="59" customWidth="1"/>
    <col min="7683" max="7683" width="5.7109375" style="59" customWidth="1"/>
    <col min="7684" max="7685" width="9.85546875" style="59" customWidth="1"/>
    <col min="7686" max="7686" width="15.140625" style="59" customWidth="1"/>
    <col min="7687" max="7687" width="11.5703125" style="59" customWidth="1"/>
    <col min="7688" max="7936" width="9.140625" style="59"/>
    <col min="7937" max="7937" width="6.7109375" style="59" customWidth="1"/>
    <col min="7938" max="7938" width="57.42578125" style="59" customWidth="1"/>
    <col min="7939" max="7939" width="5.7109375" style="59" customWidth="1"/>
    <col min="7940" max="7941" width="9.85546875" style="59" customWidth="1"/>
    <col min="7942" max="7942" width="15.140625" style="59" customWidth="1"/>
    <col min="7943" max="7943" width="11.5703125" style="59" customWidth="1"/>
    <col min="7944" max="8192" width="9.140625" style="59"/>
    <col min="8193" max="8193" width="6.7109375" style="59" customWidth="1"/>
    <col min="8194" max="8194" width="57.42578125" style="59" customWidth="1"/>
    <col min="8195" max="8195" width="5.7109375" style="59" customWidth="1"/>
    <col min="8196" max="8197" width="9.85546875" style="59" customWidth="1"/>
    <col min="8198" max="8198" width="15.140625" style="59" customWidth="1"/>
    <col min="8199" max="8199" width="11.5703125" style="59" customWidth="1"/>
    <col min="8200" max="8448" width="9.140625" style="59"/>
    <col min="8449" max="8449" width="6.7109375" style="59" customWidth="1"/>
    <col min="8450" max="8450" width="57.42578125" style="59" customWidth="1"/>
    <col min="8451" max="8451" width="5.7109375" style="59" customWidth="1"/>
    <col min="8452" max="8453" width="9.85546875" style="59" customWidth="1"/>
    <col min="8454" max="8454" width="15.140625" style="59" customWidth="1"/>
    <col min="8455" max="8455" width="11.5703125" style="59" customWidth="1"/>
    <col min="8456" max="8704" width="9.140625" style="59"/>
    <col min="8705" max="8705" width="6.7109375" style="59" customWidth="1"/>
    <col min="8706" max="8706" width="57.42578125" style="59" customWidth="1"/>
    <col min="8707" max="8707" width="5.7109375" style="59" customWidth="1"/>
    <col min="8708" max="8709" width="9.85546875" style="59" customWidth="1"/>
    <col min="8710" max="8710" width="15.140625" style="59" customWidth="1"/>
    <col min="8711" max="8711" width="11.5703125" style="59" customWidth="1"/>
    <col min="8712" max="8960" width="9.140625" style="59"/>
    <col min="8961" max="8961" width="6.7109375" style="59" customWidth="1"/>
    <col min="8962" max="8962" width="57.42578125" style="59" customWidth="1"/>
    <col min="8963" max="8963" width="5.7109375" style="59" customWidth="1"/>
    <col min="8964" max="8965" width="9.85546875" style="59" customWidth="1"/>
    <col min="8966" max="8966" width="15.140625" style="59" customWidth="1"/>
    <col min="8967" max="8967" width="11.5703125" style="59" customWidth="1"/>
    <col min="8968" max="9216" width="9.140625" style="59"/>
    <col min="9217" max="9217" width="6.7109375" style="59" customWidth="1"/>
    <col min="9218" max="9218" width="57.42578125" style="59" customWidth="1"/>
    <col min="9219" max="9219" width="5.7109375" style="59" customWidth="1"/>
    <col min="9220" max="9221" width="9.85546875" style="59" customWidth="1"/>
    <col min="9222" max="9222" width="15.140625" style="59" customWidth="1"/>
    <col min="9223" max="9223" width="11.5703125" style="59" customWidth="1"/>
    <col min="9224" max="9472" width="9.140625" style="59"/>
    <col min="9473" max="9473" width="6.7109375" style="59" customWidth="1"/>
    <col min="9474" max="9474" width="57.42578125" style="59" customWidth="1"/>
    <col min="9475" max="9475" width="5.7109375" style="59" customWidth="1"/>
    <col min="9476" max="9477" width="9.85546875" style="59" customWidth="1"/>
    <col min="9478" max="9478" width="15.140625" style="59" customWidth="1"/>
    <col min="9479" max="9479" width="11.5703125" style="59" customWidth="1"/>
    <col min="9480" max="9728" width="9.140625" style="59"/>
    <col min="9729" max="9729" width="6.7109375" style="59" customWidth="1"/>
    <col min="9730" max="9730" width="57.42578125" style="59" customWidth="1"/>
    <col min="9731" max="9731" width="5.7109375" style="59" customWidth="1"/>
    <col min="9732" max="9733" width="9.85546875" style="59" customWidth="1"/>
    <col min="9734" max="9734" width="15.140625" style="59" customWidth="1"/>
    <col min="9735" max="9735" width="11.5703125" style="59" customWidth="1"/>
    <col min="9736" max="9984" width="9.140625" style="59"/>
    <col min="9985" max="9985" width="6.7109375" style="59" customWidth="1"/>
    <col min="9986" max="9986" width="57.42578125" style="59" customWidth="1"/>
    <col min="9987" max="9987" width="5.7109375" style="59" customWidth="1"/>
    <col min="9988" max="9989" width="9.85546875" style="59" customWidth="1"/>
    <col min="9990" max="9990" width="15.140625" style="59" customWidth="1"/>
    <col min="9991" max="9991" width="11.5703125" style="59" customWidth="1"/>
    <col min="9992" max="10240" width="9.140625" style="59"/>
    <col min="10241" max="10241" width="6.7109375" style="59" customWidth="1"/>
    <col min="10242" max="10242" width="57.42578125" style="59" customWidth="1"/>
    <col min="10243" max="10243" width="5.7109375" style="59" customWidth="1"/>
    <col min="10244" max="10245" width="9.85546875" style="59" customWidth="1"/>
    <col min="10246" max="10246" width="15.140625" style="59" customWidth="1"/>
    <col min="10247" max="10247" width="11.5703125" style="59" customWidth="1"/>
    <col min="10248" max="10496" width="9.140625" style="59"/>
    <col min="10497" max="10497" width="6.7109375" style="59" customWidth="1"/>
    <col min="10498" max="10498" width="57.42578125" style="59" customWidth="1"/>
    <col min="10499" max="10499" width="5.7109375" style="59" customWidth="1"/>
    <col min="10500" max="10501" width="9.85546875" style="59" customWidth="1"/>
    <col min="10502" max="10502" width="15.140625" style="59" customWidth="1"/>
    <col min="10503" max="10503" width="11.5703125" style="59" customWidth="1"/>
    <col min="10504" max="10752" width="9.140625" style="59"/>
    <col min="10753" max="10753" width="6.7109375" style="59" customWidth="1"/>
    <col min="10754" max="10754" width="57.42578125" style="59" customWidth="1"/>
    <col min="10755" max="10755" width="5.7109375" style="59" customWidth="1"/>
    <col min="10756" max="10757" width="9.85546875" style="59" customWidth="1"/>
    <col min="10758" max="10758" width="15.140625" style="59" customWidth="1"/>
    <col min="10759" max="10759" width="11.5703125" style="59" customWidth="1"/>
    <col min="10760" max="11008" width="9.140625" style="59"/>
    <col min="11009" max="11009" width="6.7109375" style="59" customWidth="1"/>
    <col min="11010" max="11010" width="57.42578125" style="59" customWidth="1"/>
    <col min="11011" max="11011" width="5.7109375" style="59" customWidth="1"/>
    <col min="11012" max="11013" width="9.85546875" style="59" customWidth="1"/>
    <col min="11014" max="11014" width="15.140625" style="59" customWidth="1"/>
    <col min="11015" max="11015" width="11.5703125" style="59" customWidth="1"/>
    <col min="11016" max="11264" width="9.140625" style="59"/>
    <col min="11265" max="11265" width="6.7109375" style="59" customWidth="1"/>
    <col min="11266" max="11266" width="57.42578125" style="59" customWidth="1"/>
    <col min="11267" max="11267" width="5.7109375" style="59" customWidth="1"/>
    <col min="11268" max="11269" width="9.85546875" style="59" customWidth="1"/>
    <col min="11270" max="11270" width="15.140625" style="59" customWidth="1"/>
    <col min="11271" max="11271" width="11.5703125" style="59" customWidth="1"/>
    <col min="11272" max="11520" width="9.140625" style="59"/>
    <col min="11521" max="11521" width="6.7109375" style="59" customWidth="1"/>
    <col min="11522" max="11522" width="57.42578125" style="59" customWidth="1"/>
    <col min="11523" max="11523" width="5.7109375" style="59" customWidth="1"/>
    <col min="11524" max="11525" width="9.85546875" style="59" customWidth="1"/>
    <col min="11526" max="11526" width="15.140625" style="59" customWidth="1"/>
    <col min="11527" max="11527" width="11.5703125" style="59" customWidth="1"/>
    <col min="11528" max="11776" width="9.140625" style="59"/>
    <col min="11777" max="11777" width="6.7109375" style="59" customWidth="1"/>
    <col min="11778" max="11778" width="57.42578125" style="59" customWidth="1"/>
    <col min="11779" max="11779" width="5.7109375" style="59" customWidth="1"/>
    <col min="11780" max="11781" width="9.85546875" style="59" customWidth="1"/>
    <col min="11782" max="11782" width="15.140625" style="59" customWidth="1"/>
    <col min="11783" max="11783" width="11.5703125" style="59" customWidth="1"/>
    <col min="11784" max="12032" width="9.140625" style="59"/>
    <col min="12033" max="12033" width="6.7109375" style="59" customWidth="1"/>
    <col min="12034" max="12034" width="57.42578125" style="59" customWidth="1"/>
    <col min="12035" max="12035" width="5.7109375" style="59" customWidth="1"/>
    <col min="12036" max="12037" width="9.85546875" style="59" customWidth="1"/>
    <col min="12038" max="12038" width="15.140625" style="59" customWidth="1"/>
    <col min="12039" max="12039" width="11.5703125" style="59" customWidth="1"/>
    <col min="12040" max="12288" width="9.140625" style="59"/>
    <col min="12289" max="12289" width="6.7109375" style="59" customWidth="1"/>
    <col min="12290" max="12290" width="57.42578125" style="59" customWidth="1"/>
    <col min="12291" max="12291" width="5.7109375" style="59" customWidth="1"/>
    <col min="12292" max="12293" width="9.85546875" style="59" customWidth="1"/>
    <col min="12294" max="12294" width="15.140625" style="59" customWidth="1"/>
    <col min="12295" max="12295" width="11.5703125" style="59" customWidth="1"/>
    <col min="12296" max="12544" width="9.140625" style="59"/>
    <col min="12545" max="12545" width="6.7109375" style="59" customWidth="1"/>
    <col min="12546" max="12546" width="57.42578125" style="59" customWidth="1"/>
    <col min="12547" max="12547" width="5.7109375" style="59" customWidth="1"/>
    <col min="12548" max="12549" width="9.85546875" style="59" customWidth="1"/>
    <col min="12550" max="12550" width="15.140625" style="59" customWidth="1"/>
    <col min="12551" max="12551" width="11.5703125" style="59" customWidth="1"/>
    <col min="12552" max="12800" width="9.140625" style="59"/>
    <col min="12801" max="12801" width="6.7109375" style="59" customWidth="1"/>
    <col min="12802" max="12802" width="57.42578125" style="59" customWidth="1"/>
    <col min="12803" max="12803" width="5.7109375" style="59" customWidth="1"/>
    <col min="12804" max="12805" width="9.85546875" style="59" customWidth="1"/>
    <col min="12806" max="12806" width="15.140625" style="59" customWidth="1"/>
    <col min="12807" max="12807" width="11.5703125" style="59" customWidth="1"/>
    <col min="12808" max="13056" width="9.140625" style="59"/>
    <col min="13057" max="13057" width="6.7109375" style="59" customWidth="1"/>
    <col min="13058" max="13058" width="57.42578125" style="59" customWidth="1"/>
    <col min="13059" max="13059" width="5.7109375" style="59" customWidth="1"/>
    <col min="13060" max="13061" width="9.85546875" style="59" customWidth="1"/>
    <col min="13062" max="13062" width="15.140625" style="59" customWidth="1"/>
    <col min="13063" max="13063" width="11.5703125" style="59" customWidth="1"/>
    <col min="13064" max="13312" width="9.140625" style="59"/>
    <col min="13313" max="13313" width="6.7109375" style="59" customWidth="1"/>
    <col min="13314" max="13314" width="57.42578125" style="59" customWidth="1"/>
    <col min="13315" max="13315" width="5.7109375" style="59" customWidth="1"/>
    <col min="13316" max="13317" width="9.85546875" style="59" customWidth="1"/>
    <col min="13318" max="13318" width="15.140625" style="59" customWidth="1"/>
    <col min="13319" max="13319" width="11.5703125" style="59" customWidth="1"/>
    <col min="13320" max="13568" width="9.140625" style="59"/>
    <col min="13569" max="13569" width="6.7109375" style="59" customWidth="1"/>
    <col min="13570" max="13570" width="57.42578125" style="59" customWidth="1"/>
    <col min="13571" max="13571" width="5.7109375" style="59" customWidth="1"/>
    <col min="13572" max="13573" width="9.85546875" style="59" customWidth="1"/>
    <col min="13574" max="13574" width="15.140625" style="59" customWidth="1"/>
    <col min="13575" max="13575" width="11.5703125" style="59" customWidth="1"/>
    <col min="13576" max="13824" width="9.140625" style="59"/>
    <col min="13825" max="13825" width="6.7109375" style="59" customWidth="1"/>
    <col min="13826" max="13826" width="57.42578125" style="59" customWidth="1"/>
    <col min="13827" max="13827" width="5.7109375" style="59" customWidth="1"/>
    <col min="13828" max="13829" width="9.85546875" style="59" customWidth="1"/>
    <col min="13830" max="13830" width="15.140625" style="59" customWidth="1"/>
    <col min="13831" max="13831" width="11.5703125" style="59" customWidth="1"/>
    <col min="13832" max="14080" width="9.140625" style="59"/>
    <col min="14081" max="14081" width="6.7109375" style="59" customWidth="1"/>
    <col min="14082" max="14082" width="57.42578125" style="59" customWidth="1"/>
    <col min="14083" max="14083" width="5.7109375" style="59" customWidth="1"/>
    <col min="14084" max="14085" width="9.85546875" style="59" customWidth="1"/>
    <col min="14086" max="14086" width="15.140625" style="59" customWidth="1"/>
    <col min="14087" max="14087" width="11.5703125" style="59" customWidth="1"/>
    <col min="14088" max="14336" width="9.140625" style="59"/>
    <col min="14337" max="14337" width="6.7109375" style="59" customWidth="1"/>
    <col min="14338" max="14338" width="57.42578125" style="59" customWidth="1"/>
    <col min="14339" max="14339" width="5.7109375" style="59" customWidth="1"/>
    <col min="14340" max="14341" width="9.85546875" style="59" customWidth="1"/>
    <col min="14342" max="14342" width="15.140625" style="59" customWidth="1"/>
    <col min="14343" max="14343" width="11.5703125" style="59" customWidth="1"/>
    <col min="14344" max="14592" width="9.140625" style="59"/>
    <col min="14593" max="14593" width="6.7109375" style="59" customWidth="1"/>
    <col min="14594" max="14594" width="57.42578125" style="59" customWidth="1"/>
    <col min="14595" max="14595" width="5.7109375" style="59" customWidth="1"/>
    <col min="14596" max="14597" width="9.85546875" style="59" customWidth="1"/>
    <col min="14598" max="14598" width="15.140625" style="59" customWidth="1"/>
    <col min="14599" max="14599" width="11.5703125" style="59" customWidth="1"/>
    <col min="14600" max="14848" width="9.140625" style="59"/>
    <col min="14849" max="14849" width="6.7109375" style="59" customWidth="1"/>
    <col min="14850" max="14850" width="57.42578125" style="59" customWidth="1"/>
    <col min="14851" max="14851" width="5.7109375" style="59" customWidth="1"/>
    <col min="14852" max="14853" width="9.85546875" style="59" customWidth="1"/>
    <col min="14854" max="14854" width="15.140625" style="59" customWidth="1"/>
    <col min="14855" max="14855" width="11.5703125" style="59" customWidth="1"/>
    <col min="14856" max="15104" width="9.140625" style="59"/>
    <col min="15105" max="15105" width="6.7109375" style="59" customWidth="1"/>
    <col min="15106" max="15106" width="57.42578125" style="59" customWidth="1"/>
    <col min="15107" max="15107" width="5.7109375" style="59" customWidth="1"/>
    <col min="15108" max="15109" width="9.85546875" style="59" customWidth="1"/>
    <col min="15110" max="15110" width="15.140625" style="59" customWidth="1"/>
    <col min="15111" max="15111" width="11.5703125" style="59" customWidth="1"/>
    <col min="15112" max="15360" width="9.140625" style="59"/>
    <col min="15361" max="15361" width="6.7109375" style="59" customWidth="1"/>
    <col min="15362" max="15362" width="57.42578125" style="59" customWidth="1"/>
    <col min="15363" max="15363" width="5.7109375" style="59" customWidth="1"/>
    <col min="15364" max="15365" width="9.85546875" style="59" customWidth="1"/>
    <col min="15366" max="15366" width="15.140625" style="59" customWidth="1"/>
    <col min="15367" max="15367" width="11.5703125" style="59" customWidth="1"/>
    <col min="15368" max="15616" width="9.140625" style="59"/>
    <col min="15617" max="15617" width="6.7109375" style="59" customWidth="1"/>
    <col min="15618" max="15618" width="57.42578125" style="59" customWidth="1"/>
    <col min="15619" max="15619" width="5.7109375" style="59" customWidth="1"/>
    <col min="15620" max="15621" width="9.85546875" style="59" customWidth="1"/>
    <col min="15622" max="15622" width="15.140625" style="59" customWidth="1"/>
    <col min="15623" max="15623" width="11.5703125" style="59" customWidth="1"/>
    <col min="15624" max="15872" width="9.140625" style="59"/>
    <col min="15873" max="15873" width="6.7109375" style="59" customWidth="1"/>
    <col min="15874" max="15874" width="57.42578125" style="59" customWidth="1"/>
    <col min="15875" max="15875" width="5.7109375" style="59" customWidth="1"/>
    <col min="15876" max="15877" width="9.85546875" style="59" customWidth="1"/>
    <col min="15878" max="15878" width="15.140625" style="59" customWidth="1"/>
    <col min="15879" max="15879" width="11.5703125" style="59" customWidth="1"/>
    <col min="15880" max="16128" width="9.140625" style="59"/>
    <col min="16129" max="16129" width="6.7109375" style="59" customWidth="1"/>
    <col min="16130" max="16130" width="57.42578125" style="59" customWidth="1"/>
    <col min="16131" max="16131" width="5.7109375" style="59" customWidth="1"/>
    <col min="16132" max="16133" width="9.85546875" style="59" customWidth="1"/>
    <col min="16134" max="16134" width="15.140625" style="59" customWidth="1"/>
    <col min="16135" max="16135" width="11.5703125" style="59" customWidth="1"/>
    <col min="16136" max="16384" width="9.140625" style="59"/>
  </cols>
  <sheetData>
    <row r="1" spans="1:13" s="57" customFormat="1">
      <c r="A1" s="47"/>
      <c r="B1" s="48"/>
      <c r="C1" s="48"/>
      <c r="D1" s="48"/>
      <c r="E1" s="48"/>
      <c r="F1" s="48"/>
      <c r="G1" s="48"/>
    </row>
    <row r="2" spans="1:13" s="58" customFormat="1">
      <c r="A2" s="163" t="s">
        <v>3</v>
      </c>
      <c r="B2" s="164"/>
      <c r="C2" s="164"/>
      <c r="D2" s="164"/>
      <c r="E2" s="164"/>
      <c r="F2" s="164"/>
    </row>
    <row r="3" spans="1:13" ht="17.25" thickBot="1"/>
    <row r="4" spans="1:13" s="58" customFormat="1" ht="51">
      <c r="A4" s="49" t="s">
        <v>8</v>
      </c>
      <c r="B4" s="50" t="s">
        <v>9</v>
      </c>
      <c r="C4" s="51" t="s">
        <v>10</v>
      </c>
      <c r="D4" s="52" t="s">
        <v>11</v>
      </c>
      <c r="E4" s="53" t="s">
        <v>12</v>
      </c>
      <c r="F4" s="54" t="s">
        <v>13</v>
      </c>
    </row>
    <row r="5" spans="1:13" s="66" customFormat="1" ht="78.75">
      <c r="A5" s="61">
        <v>1</v>
      </c>
      <c r="B5" s="62" t="s">
        <v>401</v>
      </c>
      <c r="C5" s="63" t="s">
        <v>14</v>
      </c>
      <c r="D5" s="64">
        <v>1</v>
      </c>
      <c r="E5" s="152">
        <v>51125</v>
      </c>
      <c r="F5" s="46">
        <f>D5*E5</f>
        <v>51125</v>
      </c>
      <c r="G5" s="45"/>
      <c r="M5" s="67"/>
    </row>
    <row r="6" spans="1:13" s="66" customFormat="1" ht="31.5">
      <c r="A6" s="61">
        <v>2</v>
      </c>
      <c r="B6" s="68" t="s">
        <v>402</v>
      </c>
      <c r="C6" s="63" t="s">
        <v>14</v>
      </c>
      <c r="D6" s="64">
        <v>1</v>
      </c>
      <c r="E6" s="151">
        <v>15337.5</v>
      </c>
      <c r="F6" s="46">
        <f t="shared" ref="F6:F11" si="0">D6*E6</f>
        <v>15337.5</v>
      </c>
      <c r="G6" s="65"/>
      <c r="M6" s="67"/>
    </row>
    <row r="7" spans="1:13" s="66" customFormat="1" ht="47.25">
      <c r="A7" s="61">
        <v>3</v>
      </c>
      <c r="B7" s="68" t="s">
        <v>398</v>
      </c>
      <c r="C7" s="63" t="s">
        <v>14</v>
      </c>
      <c r="D7" s="64">
        <v>1</v>
      </c>
      <c r="E7" s="151">
        <v>5112.5</v>
      </c>
      <c r="F7" s="46">
        <f t="shared" si="0"/>
        <v>5112.5</v>
      </c>
      <c r="M7" s="69"/>
    </row>
    <row r="8" spans="1:13" s="66" customFormat="1" ht="15.75">
      <c r="A8" s="61">
        <v>4</v>
      </c>
      <c r="B8" s="68" t="s">
        <v>403</v>
      </c>
      <c r="C8" s="63" t="s">
        <v>14</v>
      </c>
      <c r="D8" s="64">
        <v>1</v>
      </c>
      <c r="E8" s="151">
        <v>1533.75</v>
      </c>
      <c r="F8" s="46">
        <f t="shared" si="0"/>
        <v>1533.75</v>
      </c>
    </row>
    <row r="9" spans="1:13" s="66" customFormat="1" ht="31.5">
      <c r="A9" s="61">
        <v>5</v>
      </c>
      <c r="B9" s="68" t="s">
        <v>404</v>
      </c>
      <c r="C9" s="63" t="s">
        <v>14</v>
      </c>
      <c r="D9" s="64">
        <v>1</v>
      </c>
      <c r="E9" s="151">
        <v>2556.25</v>
      </c>
      <c r="F9" s="46">
        <f t="shared" si="0"/>
        <v>2556.25</v>
      </c>
    </row>
    <row r="10" spans="1:13" s="57" customFormat="1">
      <c r="A10" s="61">
        <v>6</v>
      </c>
      <c r="B10" s="68" t="s">
        <v>399</v>
      </c>
      <c r="C10" s="63" t="s">
        <v>14</v>
      </c>
      <c r="D10" s="64">
        <v>1</v>
      </c>
      <c r="E10" s="151">
        <v>1022.5</v>
      </c>
      <c r="F10" s="46">
        <f t="shared" si="0"/>
        <v>1022.5</v>
      </c>
      <c r="G10" s="66"/>
      <c r="H10" s="66"/>
      <c r="I10" s="66"/>
      <c r="J10" s="66"/>
      <c r="K10" s="66"/>
      <c r="L10" s="66"/>
      <c r="M10" s="66"/>
    </row>
    <row r="11" spans="1:13">
      <c r="A11" s="61">
        <v>7</v>
      </c>
      <c r="B11" s="68" t="s">
        <v>400</v>
      </c>
      <c r="C11" s="63" t="s">
        <v>14</v>
      </c>
      <c r="D11" s="64">
        <v>1</v>
      </c>
      <c r="E11" s="151">
        <v>1533.75</v>
      </c>
      <c r="F11" s="46">
        <f t="shared" si="0"/>
        <v>1533.75</v>
      </c>
      <c r="G11" s="66"/>
    </row>
    <row r="12" spans="1:13" ht="17.25" thickBot="1">
      <c r="A12" s="165" t="s">
        <v>15</v>
      </c>
      <c r="B12" s="166"/>
      <c r="C12" s="166"/>
      <c r="D12" s="166"/>
      <c r="E12" s="166"/>
      <c r="F12" s="55">
        <f>SUM(F5:F11)</f>
        <v>78221.25</v>
      </c>
      <c r="G12" s="56"/>
    </row>
    <row r="13" spans="1:13">
      <c r="G13" s="70"/>
    </row>
  </sheetData>
  <sheetProtection password="CFD5" sheet="1" objects="1" scenarios="1" selectLockedCells="1"/>
  <mergeCells count="2">
    <mergeCell ref="A2:F2"/>
    <mergeCell ref="A12:E12"/>
  </mergeCells>
  <pageMargins left="0.7" right="0.7" top="0.75" bottom="0.75" header="0.3" footer="0.3"/>
  <pageSetup paperSize="9" scale="81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542"/>
  <sheetViews>
    <sheetView tabSelected="1" view="pageBreakPreview" topLeftCell="A18" zoomScaleSheetLayoutView="100" workbookViewId="0">
      <selection activeCell="E29" sqref="E29"/>
    </sheetView>
  </sheetViews>
  <sheetFormatPr defaultColWidth="0" defaultRowHeight="12.75"/>
  <cols>
    <col min="1" max="1" width="6.42578125" style="130" customWidth="1"/>
    <col min="2" max="2" width="49.7109375" style="130" customWidth="1"/>
    <col min="3" max="3" width="10.140625" style="131" customWidth="1"/>
    <col min="4" max="4" width="12.7109375" style="132" customWidth="1"/>
    <col min="5" max="5" width="17" style="80" customWidth="1"/>
    <col min="6" max="6" width="15.7109375" style="80" customWidth="1"/>
    <col min="7" max="7" width="12.7109375" style="81" customWidth="1"/>
    <col min="8" max="8" width="11.7109375" style="82" customWidth="1"/>
    <col min="9" max="9" width="9.140625" style="142" customWidth="1"/>
    <col min="10" max="10" width="10.140625" style="142" customWidth="1"/>
    <col min="11" max="11" width="15" style="142" customWidth="1"/>
    <col min="12" max="237" width="9.140625" style="142" customWidth="1"/>
    <col min="238" max="238" width="9.5703125" style="142" customWidth="1"/>
    <col min="239" max="241" width="11.5703125" style="142" customWidth="1"/>
    <col min="242" max="242" width="12.140625" style="142" bestFit="1" customWidth="1"/>
    <col min="243" max="243" width="8.85546875" style="142" bestFit="1" customWidth="1"/>
    <col min="244" max="244" width="12.7109375" style="142" customWidth="1"/>
    <col min="245" max="246" width="17.85546875" style="142" customWidth="1"/>
    <col min="247" max="247" width="13.85546875" style="142" customWidth="1"/>
    <col min="248" max="248" width="12.7109375" style="142" customWidth="1"/>
    <col min="249" max="260" width="0" style="142" hidden="1" customWidth="1"/>
    <col min="261" max="493" width="0" style="142" hidden="1"/>
    <col min="494" max="494" width="9.5703125" style="142" customWidth="1"/>
    <col min="495" max="497" width="11.5703125" style="142" customWidth="1"/>
    <col min="498" max="498" width="12.140625" style="142" bestFit="1" customWidth="1"/>
    <col min="499" max="499" width="8.85546875" style="142" bestFit="1" customWidth="1"/>
    <col min="500" max="500" width="12.7109375" style="142" customWidth="1"/>
    <col min="501" max="502" width="17.85546875" style="142" customWidth="1"/>
    <col min="503" max="503" width="13.85546875" style="142" customWidth="1"/>
    <col min="504" max="504" width="12.7109375" style="142" customWidth="1"/>
    <col min="505" max="516" width="0" style="142" hidden="1" customWidth="1"/>
    <col min="517" max="749" width="0" style="142" hidden="1"/>
    <col min="750" max="750" width="9.5703125" style="142" customWidth="1"/>
    <col min="751" max="753" width="11.5703125" style="142" customWidth="1"/>
    <col min="754" max="754" width="12.140625" style="142" bestFit="1" customWidth="1"/>
    <col min="755" max="755" width="8.85546875" style="142" bestFit="1" customWidth="1"/>
    <col min="756" max="756" width="12.7109375" style="142" customWidth="1"/>
    <col min="757" max="758" width="17.85546875" style="142" customWidth="1"/>
    <col min="759" max="759" width="13.85546875" style="142" customWidth="1"/>
    <col min="760" max="760" width="12.7109375" style="142" customWidth="1"/>
    <col min="761" max="772" width="0" style="142" hidden="1" customWidth="1"/>
    <col min="773" max="1005" width="0" style="142" hidden="1"/>
    <col min="1006" max="1006" width="9.5703125" style="142" customWidth="1"/>
    <col min="1007" max="1009" width="11.5703125" style="142" customWidth="1"/>
    <col min="1010" max="1010" width="12.140625" style="142" bestFit="1" customWidth="1"/>
    <col min="1011" max="1011" width="8.85546875" style="142" bestFit="1" customWidth="1"/>
    <col min="1012" max="1012" width="12.7109375" style="142" customWidth="1"/>
    <col min="1013" max="1014" width="17.85546875" style="142" customWidth="1"/>
    <col min="1015" max="1015" width="13.85546875" style="142" customWidth="1"/>
    <col min="1016" max="1016" width="12.7109375" style="142" customWidth="1"/>
    <col min="1017" max="1028" width="0" style="142" hidden="1" customWidth="1"/>
    <col min="1029" max="1261" width="0" style="142" hidden="1"/>
    <col min="1262" max="1262" width="9.5703125" style="142" customWidth="1"/>
    <col min="1263" max="1265" width="11.5703125" style="142" customWidth="1"/>
    <col min="1266" max="1266" width="12.140625" style="142" bestFit="1" customWidth="1"/>
    <col min="1267" max="1267" width="8.85546875" style="142" bestFit="1" customWidth="1"/>
    <col min="1268" max="1268" width="12.7109375" style="142" customWidth="1"/>
    <col min="1269" max="1270" width="17.85546875" style="142" customWidth="1"/>
    <col min="1271" max="1271" width="13.85546875" style="142" customWidth="1"/>
    <col min="1272" max="1272" width="12.7109375" style="142" customWidth="1"/>
    <col min="1273" max="1284" width="0" style="142" hidden="1" customWidth="1"/>
    <col min="1285" max="1517" width="0" style="142" hidden="1"/>
    <col min="1518" max="1518" width="9.5703125" style="142" customWidth="1"/>
    <col min="1519" max="1521" width="11.5703125" style="142" customWidth="1"/>
    <col min="1522" max="1522" width="12.140625" style="142" bestFit="1" customWidth="1"/>
    <col min="1523" max="1523" width="8.85546875" style="142" bestFit="1" customWidth="1"/>
    <col min="1524" max="1524" width="12.7109375" style="142" customWidth="1"/>
    <col min="1525" max="1526" width="17.85546875" style="142" customWidth="1"/>
    <col min="1527" max="1527" width="13.85546875" style="142" customWidth="1"/>
    <col min="1528" max="1528" width="12.7109375" style="142" customWidth="1"/>
    <col min="1529" max="1540" width="0" style="142" hidden="1" customWidth="1"/>
    <col min="1541" max="1773" width="0" style="142" hidden="1"/>
    <col min="1774" max="1774" width="9.5703125" style="142" customWidth="1"/>
    <col min="1775" max="1777" width="11.5703125" style="142" customWidth="1"/>
    <col min="1778" max="1778" width="12.140625" style="142" bestFit="1" customWidth="1"/>
    <col min="1779" max="1779" width="8.85546875" style="142" bestFit="1" customWidth="1"/>
    <col min="1780" max="1780" width="12.7109375" style="142" customWidth="1"/>
    <col min="1781" max="1782" width="17.85546875" style="142" customWidth="1"/>
    <col min="1783" max="1783" width="13.85546875" style="142" customWidth="1"/>
    <col min="1784" max="1784" width="12.7109375" style="142" customWidth="1"/>
    <col min="1785" max="1796" width="0" style="142" hidden="1" customWidth="1"/>
    <col min="1797" max="2029" width="0" style="142" hidden="1"/>
    <col min="2030" max="2030" width="9.5703125" style="142" customWidth="1"/>
    <col min="2031" max="2033" width="11.5703125" style="142" customWidth="1"/>
    <col min="2034" max="2034" width="12.140625" style="142" bestFit="1" customWidth="1"/>
    <col min="2035" max="2035" width="8.85546875" style="142" bestFit="1" customWidth="1"/>
    <col min="2036" max="2036" width="12.7109375" style="142" customWidth="1"/>
    <col min="2037" max="2038" width="17.85546875" style="142" customWidth="1"/>
    <col min="2039" max="2039" width="13.85546875" style="142" customWidth="1"/>
    <col min="2040" max="2040" width="12.7109375" style="142" customWidth="1"/>
    <col min="2041" max="2052" width="0" style="142" hidden="1" customWidth="1"/>
    <col min="2053" max="2285" width="0" style="142" hidden="1"/>
    <col min="2286" max="2286" width="9.5703125" style="142" customWidth="1"/>
    <col min="2287" max="2289" width="11.5703125" style="142" customWidth="1"/>
    <col min="2290" max="2290" width="12.140625" style="142" bestFit="1" customWidth="1"/>
    <col min="2291" max="2291" width="8.85546875" style="142" bestFit="1" customWidth="1"/>
    <col min="2292" max="2292" width="12.7109375" style="142" customWidth="1"/>
    <col min="2293" max="2294" width="17.85546875" style="142" customWidth="1"/>
    <col min="2295" max="2295" width="13.85546875" style="142" customWidth="1"/>
    <col min="2296" max="2296" width="12.7109375" style="142" customWidth="1"/>
    <col min="2297" max="2308" width="0" style="142" hidden="1" customWidth="1"/>
    <col min="2309" max="2541" width="0" style="142" hidden="1"/>
    <col min="2542" max="2542" width="9.5703125" style="142" customWidth="1"/>
    <col min="2543" max="2545" width="11.5703125" style="142" customWidth="1"/>
    <col min="2546" max="2546" width="12.140625" style="142" bestFit="1" customWidth="1"/>
    <col min="2547" max="2547" width="8.85546875" style="142" bestFit="1" customWidth="1"/>
    <col min="2548" max="2548" width="12.7109375" style="142" customWidth="1"/>
    <col min="2549" max="2550" width="17.85546875" style="142" customWidth="1"/>
    <col min="2551" max="2551" width="13.85546875" style="142" customWidth="1"/>
    <col min="2552" max="2552" width="12.7109375" style="142" customWidth="1"/>
    <col min="2553" max="2564" width="0" style="142" hidden="1" customWidth="1"/>
    <col min="2565" max="2797" width="0" style="142" hidden="1"/>
    <col min="2798" max="2798" width="9.5703125" style="142" customWidth="1"/>
    <col min="2799" max="2801" width="11.5703125" style="142" customWidth="1"/>
    <col min="2802" max="2802" width="12.140625" style="142" bestFit="1" customWidth="1"/>
    <col min="2803" max="2803" width="8.85546875" style="142" bestFit="1" customWidth="1"/>
    <col min="2804" max="2804" width="12.7109375" style="142" customWidth="1"/>
    <col min="2805" max="2806" width="17.85546875" style="142" customWidth="1"/>
    <col min="2807" max="2807" width="13.85546875" style="142" customWidth="1"/>
    <col min="2808" max="2808" width="12.7109375" style="142" customWidth="1"/>
    <col min="2809" max="2820" width="0" style="142" hidden="1" customWidth="1"/>
    <col min="2821" max="3053" width="0" style="142" hidden="1"/>
    <col min="3054" max="3054" width="9.5703125" style="142" customWidth="1"/>
    <col min="3055" max="3057" width="11.5703125" style="142" customWidth="1"/>
    <col min="3058" max="3058" width="12.140625" style="142" bestFit="1" customWidth="1"/>
    <col min="3059" max="3059" width="8.85546875" style="142" bestFit="1" customWidth="1"/>
    <col min="3060" max="3060" width="12.7109375" style="142" customWidth="1"/>
    <col min="3061" max="3062" width="17.85546875" style="142" customWidth="1"/>
    <col min="3063" max="3063" width="13.85546875" style="142" customWidth="1"/>
    <col min="3064" max="3064" width="12.7109375" style="142" customWidth="1"/>
    <col min="3065" max="3076" width="0" style="142" hidden="1" customWidth="1"/>
    <col min="3077" max="3309" width="0" style="142" hidden="1"/>
    <col min="3310" max="3310" width="9.5703125" style="142" customWidth="1"/>
    <col min="3311" max="3313" width="11.5703125" style="142" customWidth="1"/>
    <col min="3314" max="3314" width="12.140625" style="142" bestFit="1" customWidth="1"/>
    <col min="3315" max="3315" width="8.85546875" style="142" bestFit="1" customWidth="1"/>
    <col min="3316" max="3316" width="12.7109375" style="142" customWidth="1"/>
    <col min="3317" max="3318" width="17.85546875" style="142" customWidth="1"/>
    <col min="3319" max="3319" width="13.85546875" style="142" customWidth="1"/>
    <col min="3320" max="3320" width="12.7109375" style="142" customWidth="1"/>
    <col min="3321" max="3332" width="0" style="142" hidden="1" customWidth="1"/>
    <col min="3333" max="3565" width="0" style="142" hidden="1"/>
    <col min="3566" max="3566" width="9.5703125" style="142" customWidth="1"/>
    <col min="3567" max="3569" width="11.5703125" style="142" customWidth="1"/>
    <col min="3570" max="3570" width="12.140625" style="142" bestFit="1" customWidth="1"/>
    <col min="3571" max="3571" width="8.85546875" style="142" bestFit="1" customWidth="1"/>
    <col min="3572" max="3572" width="12.7109375" style="142" customWidth="1"/>
    <col min="3573" max="3574" width="17.85546875" style="142" customWidth="1"/>
    <col min="3575" max="3575" width="13.85546875" style="142" customWidth="1"/>
    <col min="3576" max="3576" width="12.7109375" style="142" customWidth="1"/>
    <col min="3577" max="3588" width="0" style="142" hidden="1" customWidth="1"/>
    <col min="3589" max="3821" width="0" style="142" hidden="1"/>
    <col min="3822" max="3822" width="9.5703125" style="142" customWidth="1"/>
    <col min="3823" max="3825" width="11.5703125" style="142" customWidth="1"/>
    <col min="3826" max="3826" width="12.140625" style="142" bestFit="1" customWidth="1"/>
    <col min="3827" max="3827" width="8.85546875" style="142" bestFit="1" customWidth="1"/>
    <col min="3828" max="3828" width="12.7109375" style="142" customWidth="1"/>
    <col min="3829" max="3830" width="17.85546875" style="142" customWidth="1"/>
    <col min="3831" max="3831" width="13.85546875" style="142" customWidth="1"/>
    <col min="3832" max="3832" width="12.7109375" style="142" customWidth="1"/>
    <col min="3833" max="3844" width="0" style="142" hidden="1" customWidth="1"/>
    <col min="3845" max="4077" width="0" style="142" hidden="1"/>
    <col min="4078" max="4078" width="9.5703125" style="142" customWidth="1"/>
    <col min="4079" max="4081" width="11.5703125" style="142" customWidth="1"/>
    <col min="4082" max="4082" width="12.140625" style="142" bestFit="1" customWidth="1"/>
    <col min="4083" max="4083" width="8.85546875" style="142" bestFit="1" customWidth="1"/>
    <col min="4084" max="4084" width="12.7109375" style="142" customWidth="1"/>
    <col min="4085" max="4086" width="17.85546875" style="142" customWidth="1"/>
    <col min="4087" max="4087" width="13.85546875" style="142" customWidth="1"/>
    <col min="4088" max="4088" width="12.7109375" style="142" customWidth="1"/>
    <col min="4089" max="4100" width="0" style="142" hidden="1" customWidth="1"/>
    <col min="4101" max="4333" width="0" style="142" hidden="1"/>
    <col min="4334" max="4334" width="9.5703125" style="142" customWidth="1"/>
    <col min="4335" max="4337" width="11.5703125" style="142" customWidth="1"/>
    <col min="4338" max="4338" width="12.140625" style="142" bestFit="1" customWidth="1"/>
    <col min="4339" max="4339" width="8.85546875" style="142" bestFit="1" customWidth="1"/>
    <col min="4340" max="4340" width="12.7109375" style="142" customWidth="1"/>
    <col min="4341" max="4342" width="17.85546875" style="142" customWidth="1"/>
    <col min="4343" max="4343" width="13.85546875" style="142" customWidth="1"/>
    <col min="4344" max="4344" width="12.7109375" style="142" customWidth="1"/>
    <col min="4345" max="4356" width="0" style="142" hidden="1" customWidth="1"/>
    <col min="4357" max="4589" width="0" style="142" hidden="1"/>
    <col min="4590" max="4590" width="9.5703125" style="142" customWidth="1"/>
    <col min="4591" max="4593" width="11.5703125" style="142" customWidth="1"/>
    <col min="4594" max="4594" width="12.140625" style="142" bestFit="1" customWidth="1"/>
    <col min="4595" max="4595" width="8.85546875" style="142" bestFit="1" customWidth="1"/>
    <col min="4596" max="4596" width="12.7109375" style="142" customWidth="1"/>
    <col min="4597" max="4598" width="17.85546875" style="142" customWidth="1"/>
    <col min="4599" max="4599" width="13.85546875" style="142" customWidth="1"/>
    <col min="4600" max="4600" width="12.7109375" style="142" customWidth="1"/>
    <col min="4601" max="4612" width="0" style="142" hidden="1" customWidth="1"/>
    <col min="4613" max="4845" width="0" style="142" hidden="1"/>
    <col min="4846" max="4846" width="9.5703125" style="142" customWidth="1"/>
    <col min="4847" max="4849" width="11.5703125" style="142" customWidth="1"/>
    <col min="4850" max="4850" width="12.140625" style="142" bestFit="1" customWidth="1"/>
    <col min="4851" max="4851" width="8.85546875" style="142" bestFit="1" customWidth="1"/>
    <col min="4852" max="4852" width="12.7109375" style="142" customWidth="1"/>
    <col min="4853" max="4854" width="17.85546875" style="142" customWidth="1"/>
    <col min="4855" max="4855" width="13.85546875" style="142" customWidth="1"/>
    <col min="4856" max="4856" width="12.7109375" style="142" customWidth="1"/>
    <col min="4857" max="4868" width="0" style="142" hidden="1" customWidth="1"/>
    <col min="4869" max="5101" width="0" style="142" hidden="1"/>
    <col min="5102" max="5102" width="9.5703125" style="142" customWidth="1"/>
    <col min="5103" max="5105" width="11.5703125" style="142" customWidth="1"/>
    <col min="5106" max="5106" width="12.140625" style="142" bestFit="1" customWidth="1"/>
    <col min="5107" max="5107" width="8.85546875" style="142" bestFit="1" customWidth="1"/>
    <col min="5108" max="5108" width="12.7109375" style="142" customWidth="1"/>
    <col min="5109" max="5110" width="17.85546875" style="142" customWidth="1"/>
    <col min="5111" max="5111" width="13.85546875" style="142" customWidth="1"/>
    <col min="5112" max="5112" width="12.7109375" style="142" customWidth="1"/>
    <col min="5113" max="5124" width="0" style="142" hidden="1" customWidth="1"/>
    <col min="5125" max="5357" width="0" style="142" hidden="1"/>
    <col min="5358" max="5358" width="9.5703125" style="142" customWidth="1"/>
    <col min="5359" max="5361" width="11.5703125" style="142" customWidth="1"/>
    <col min="5362" max="5362" width="12.140625" style="142" bestFit="1" customWidth="1"/>
    <col min="5363" max="5363" width="8.85546875" style="142" bestFit="1" customWidth="1"/>
    <col min="5364" max="5364" width="12.7109375" style="142" customWidth="1"/>
    <col min="5365" max="5366" width="17.85546875" style="142" customWidth="1"/>
    <col min="5367" max="5367" width="13.85546875" style="142" customWidth="1"/>
    <col min="5368" max="5368" width="12.7109375" style="142" customWidth="1"/>
    <col min="5369" max="5380" width="0" style="142" hidden="1" customWidth="1"/>
    <col min="5381" max="5613" width="0" style="142" hidden="1"/>
    <col min="5614" max="5614" width="9.5703125" style="142" customWidth="1"/>
    <col min="5615" max="5617" width="11.5703125" style="142" customWidth="1"/>
    <col min="5618" max="5618" width="12.140625" style="142" bestFit="1" customWidth="1"/>
    <col min="5619" max="5619" width="8.85546875" style="142" bestFit="1" customWidth="1"/>
    <col min="5620" max="5620" width="12.7109375" style="142" customWidth="1"/>
    <col min="5621" max="5622" width="17.85546875" style="142" customWidth="1"/>
    <col min="5623" max="5623" width="13.85546875" style="142" customWidth="1"/>
    <col min="5624" max="5624" width="12.7109375" style="142" customWidth="1"/>
    <col min="5625" max="5636" width="0" style="142" hidden="1" customWidth="1"/>
    <col min="5637" max="5869" width="0" style="142" hidden="1"/>
    <col min="5870" max="5870" width="9.5703125" style="142" customWidth="1"/>
    <col min="5871" max="5873" width="11.5703125" style="142" customWidth="1"/>
    <col min="5874" max="5874" width="12.140625" style="142" bestFit="1" customWidth="1"/>
    <col min="5875" max="5875" width="8.85546875" style="142" bestFit="1" customWidth="1"/>
    <col min="5876" max="5876" width="12.7109375" style="142" customWidth="1"/>
    <col min="5877" max="5878" width="17.85546875" style="142" customWidth="1"/>
    <col min="5879" max="5879" width="13.85546875" style="142" customWidth="1"/>
    <col min="5880" max="5880" width="12.7109375" style="142" customWidth="1"/>
    <col min="5881" max="5892" width="0" style="142" hidden="1" customWidth="1"/>
    <col min="5893" max="6125" width="0" style="142" hidden="1"/>
    <col min="6126" max="6126" width="9.5703125" style="142" customWidth="1"/>
    <col min="6127" max="6129" width="11.5703125" style="142" customWidth="1"/>
    <col min="6130" max="6130" width="12.140625" style="142" bestFit="1" customWidth="1"/>
    <col min="6131" max="6131" width="8.85546875" style="142" bestFit="1" customWidth="1"/>
    <col min="6132" max="6132" width="12.7109375" style="142" customWidth="1"/>
    <col min="6133" max="6134" width="17.85546875" style="142" customWidth="1"/>
    <col min="6135" max="6135" width="13.85546875" style="142" customWidth="1"/>
    <col min="6136" max="6136" width="12.7109375" style="142" customWidth="1"/>
    <col min="6137" max="6148" width="0" style="142" hidden="1" customWidth="1"/>
    <col min="6149" max="6381" width="0" style="142" hidden="1"/>
    <col min="6382" max="6382" width="9.5703125" style="142" customWidth="1"/>
    <col min="6383" max="6385" width="11.5703125" style="142" customWidth="1"/>
    <col min="6386" max="6386" width="12.140625" style="142" bestFit="1" customWidth="1"/>
    <col min="6387" max="6387" width="8.85546875" style="142" bestFit="1" customWidth="1"/>
    <col min="6388" max="6388" width="12.7109375" style="142" customWidth="1"/>
    <col min="6389" max="6390" width="17.85546875" style="142" customWidth="1"/>
    <col min="6391" max="6391" width="13.85546875" style="142" customWidth="1"/>
    <col min="6392" max="6392" width="12.7109375" style="142" customWidth="1"/>
    <col min="6393" max="6404" width="0" style="142" hidden="1" customWidth="1"/>
    <col min="6405" max="6637" width="0" style="142" hidden="1"/>
    <col min="6638" max="6638" width="9.5703125" style="142" customWidth="1"/>
    <col min="6639" max="6641" width="11.5703125" style="142" customWidth="1"/>
    <col min="6642" max="6642" width="12.140625" style="142" bestFit="1" customWidth="1"/>
    <col min="6643" max="6643" width="8.85546875" style="142" bestFit="1" customWidth="1"/>
    <col min="6644" max="6644" width="12.7109375" style="142" customWidth="1"/>
    <col min="6645" max="6646" width="17.85546875" style="142" customWidth="1"/>
    <col min="6647" max="6647" width="13.85546875" style="142" customWidth="1"/>
    <col min="6648" max="6648" width="12.7109375" style="142" customWidth="1"/>
    <col min="6649" max="6660" width="0" style="142" hidden="1" customWidth="1"/>
    <col min="6661" max="6893" width="0" style="142" hidden="1"/>
    <col min="6894" max="6894" width="9.5703125" style="142" customWidth="1"/>
    <col min="6895" max="6897" width="11.5703125" style="142" customWidth="1"/>
    <col min="6898" max="6898" width="12.140625" style="142" bestFit="1" customWidth="1"/>
    <col min="6899" max="6899" width="8.85546875" style="142" bestFit="1" customWidth="1"/>
    <col min="6900" max="6900" width="12.7109375" style="142" customWidth="1"/>
    <col min="6901" max="6902" width="17.85546875" style="142" customWidth="1"/>
    <col min="6903" max="6903" width="13.85546875" style="142" customWidth="1"/>
    <col min="6904" max="6904" width="12.7109375" style="142" customWidth="1"/>
    <col min="6905" max="6916" width="0" style="142" hidden="1" customWidth="1"/>
    <col min="6917" max="7149" width="0" style="142" hidden="1"/>
    <col min="7150" max="7150" width="9.5703125" style="142" customWidth="1"/>
    <col min="7151" max="7153" width="11.5703125" style="142" customWidth="1"/>
    <col min="7154" max="7154" width="12.140625" style="142" bestFit="1" customWidth="1"/>
    <col min="7155" max="7155" width="8.85546875" style="142" bestFit="1" customWidth="1"/>
    <col min="7156" max="7156" width="12.7109375" style="142" customWidth="1"/>
    <col min="7157" max="7158" width="17.85546875" style="142" customWidth="1"/>
    <col min="7159" max="7159" width="13.85546875" style="142" customWidth="1"/>
    <col min="7160" max="7160" width="12.7109375" style="142" customWidth="1"/>
    <col min="7161" max="7172" width="0" style="142" hidden="1" customWidth="1"/>
    <col min="7173" max="7405" width="0" style="142" hidden="1"/>
    <col min="7406" max="7406" width="9.5703125" style="142" customWidth="1"/>
    <col min="7407" max="7409" width="11.5703125" style="142" customWidth="1"/>
    <col min="7410" max="7410" width="12.140625" style="142" bestFit="1" customWidth="1"/>
    <col min="7411" max="7411" width="8.85546875" style="142" bestFit="1" customWidth="1"/>
    <col min="7412" max="7412" width="12.7109375" style="142" customWidth="1"/>
    <col min="7413" max="7414" width="17.85546875" style="142" customWidth="1"/>
    <col min="7415" max="7415" width="13.85546875" style="142" customWidth="1"/>
    <col min="7416" max="7416" width="12.7109375" style="142" customWidth="1"/>
    <col min="7417" max="7428" width="0" style="142" hidden="1" customWidth="1"/>
    <col min="7429" max="7661" width="0" style="142" hidden="1"/>
    <col min="7662" max="7662" width="9.5703125" style="142" customWidth="1"/>
    <col min="7663" max="7665" width="11.5703125" style="142" customWidth="1"/>
    <col min="7666" max="7666" width="12.140625" style="142" bestFit="1" customWidth="1"/>
    <col min="7667" max="7667" width="8.85546875" style="142" bestFit="1" customWidth="1"/>
    <col min="7668" max="7668" width="12.7109375" style="142" customWidth="1"/>
    <col min="7669" max="7670" width="17.85546875" style="142" customWidth="1"/>
    <col min="7671" max="7671" width="13.85546875" style="142" customWidth="1"/>
    <col min="7672" max="7672" width="12.7109375" style="142" customWidth="1"/>
    <col min="7673" max="7684" width="0" style="142" hidden="1" customWidth="1"/>
    <col min="7685" max="7917" width="0" style="142" hidden="1"/>
    <col min="7918" max="7918" width="9.5703125" style="142" customWidth="1"/>
    <col min="7919" max="7921" width="11.5703125" style="142" customWidth="1"/>
    <col min="7922" max="7922" width="12.140625" style="142" bestFit="1" customWidth="1"/>
    <col min="7923" max="7923" width="8.85546875" style="142" bestFit="1" customWidth="1"/>
    <col min="7924" max="7924" width="12.7109375" style="142" customWidth="1"/>
    <col min="7925" max="7926" width="17.85546875" style="142" customWidth="1"/>
    <col min="7927" max="7927" width="13.85546875" style="142" customWidth="1"/>
    <col min="7928" max="7928" width="12.7109375" style="142" customWidth="1"/>
    <col min="7929" max="7940" width="0" style="142" hidden="1" customWidth="1"/>
    <col min="7941" max="8173" width="0" style="142" hidden="1"/>
    <col min="8174" max="8174" width="9.5703125" style="142" customWidth="1"/>
    <col min="8175" max="8177" width="11.5703125" style="142" customWidth="1"/>
    <col min="8178" max="8178" width="12.140625" style="142" bestFit="1" customWidth="1"/>
    <col min="8179" max="8179" width="8.85546875" style="142" bestFit="1" customWidth="1"/>
    <col min="8180" max="8180" width="12.7109375" style="142" customWidth="1"/>
    <col min="8181" max="8182" width="17.85546875" style="142" customWidth="1"/>
    <col min="8183" max="8183" width="13.85546875" style="142" customWidth="1"/>
    <col min="8184" max="8184" width="12.7109375" style="142" customWidth="1"/>
    <col min="8185" max="8196" width="0" style="142" hidden="1" customWidth="1"/>
    <col min="8197" max="8429" width="0" style="142" hidden="1"/>
    <col min="8430" max="8430" width="9.5703125" style="142" customWidth="1"/>
    <col min="8431" max="8433" width="11.5703125" style="142" customWidth="1"/>
    <col min="8434" max="8434" width="12.140625" style="142" bestFit="1" customWidth="1"/>
    <col min="8435" max="8435" width="8.85546875" style="142" bestFit="1" customWidth="1"/>
    <col min="8436" max="8436" width="12.7109375" style="142" customWidth="1"/>
    <col min="8437" max="8438" width="17.85546875" style="142" customWidth="1"/>
    <col min="8439" max="8439" width="13.85546875" style="142" customWidth="1"/>
    <col min="8440" max="8440" width="12.7109375" style="142" customWidth="1"/>
    <col min="8441" max="8452" width="0" style="142" hidden="1" customWidth="1"/>
    <col min="8453" max="8685" width="0" style="142" hidden="1"/>
    <col min="8686" max="8686" width="9.5703125" style="142" customWidth="1"/>
    <col min="8687" max="8689" width="11.5703125" style="142" customWidth="1"/>
    <col min="8690" max="8690" width="12.140625" style="142" bestFit="1" customWidth="1"/>
    <col min="8691" max="8691" width="8.85546875" style="142" bestFit="1" customWidth="1"/>
    <col min="8692" max="8692" width="12.7109375" style="142" customWidth="1"/>
    <col min="8693" max="8694" width="17.85546875" style="142" customWidth="1"/>
    <col min="8695" max="8695" width="13.85546875" style="142" customWidth="1"/>
    <col min="8696" max="8696" width="12.7109375" style="142" customWidth="1"/>
    <col min="8697" max="8708" width="0" style="142" hidden="1" customWidth="1"/>
    <col min="8709" max="8941" width="0" style="142" hidden="1"/>
    <col min="8942" max="8942" width="9.5703125" style="142" customWidth="1"/>
    <col min="8943" max="8945" width="11.5703125" style="142" customWidth="1"/>
    <col min="8946" max="8946" width="12.140625" style="142" bestFit="1" customWidth="1"/>
    <col min="8947" max="8947" width="8.85546875" style="142" bestFit="1" customWidth="1"/>
    <col min="8948" max="8948" width="12.7109375" style="142" customWidth="1"/>
    <col min="8949" max="8950" width="17.85546875" style="142" customWidth="1"/>
    <col min="8951" max="8951" width="13.85546875" style="142" customWidth="1"/>
    <col min="8952" max="8952" width="12.7109375" style="142" customWidth="1"/>
    <col min="8953" max="8964" width="0" style="142" hidden="1" customWidth="1"/>
    <col min="8965" max="9197" width="0" style="142" hidden="1"/>
    <col min="9198" max="9198" width="9.5703125" style="142" customWidth="1"/>
    <col min="9199" max="9201" width="11.5703125" style="142" customWidth="1"/>
    <col min="9202" max="9202" width="12.140625" style="142" bestFit="1" customWidth="1"/>
    <col min="9203" max="9203" width="8.85546875" style="142" bestFit="1" customWidth="1"/>
    <col min="9204" max="9204" width="12.7109375" style="142" customWidth="1"/>
    <col min="9205" max="9206" width="17.85546875" style="142" customWidth="1"/>
    <col min="9207" max="9207" width="13.85546875" style="142" customWidth="1"/>
    <col min="9208" max="9208" width="12.7109375" style="142" customWidth="1"/>
    <col min="9209" max="9220" width="0" style="142" hidden="1" customWidth="1"/>
    <col min="9221" max="9453" width="0" style="142" hidden="1"/>
    <col min="9454" max="9454" width="9.5703125" style="142" customWidth="1"/>
    <col min="9455" max="9457" width="11.5703125" style="142" customWidth="1"/>
    <col min="9458" max="9458" width="12.140625" style="142" bestFit="1" customWidth="1"/>
    <col min="9459" max="9459" width="8.85546875" style="142" bestFit="1" customWidth="1"/>
    <col min="9460" max="9460" width="12.7109375" style="142" customWidth="1"/>
    <col min="9461" max="9462" width="17.85546875" style="142" customWidth="1"/>
    <col min="9463" max="9463" width="13.85546875" style="142" customWidth="1"/>
    <col min="9464" max="9464" width="12.7109375" style="142" customWidth="1"/>
    <col min="9465" max="9476" width="0" style="142" hidden="1" customWidth="1"/>
    <col min="9477" max="9709" width="0" style="142" hidden="1"/>
    <col min="9710" max="9710" width="9.5703125" style="142" customWidth="1"/>
    <col min="9711" max="9713" width="11.5703125" style="142" customWidth="1"/>
    <col min="9714" max="9714" width="12.140625" style="142" bestFit="1" customWidth="1"/>
    <col min="9715" max="9715" width="8.85546875" style="142" bestFit="1" customWidth="1"/>
    <col min="9716" max="9716" width="12.7109375" style="142" customWidth="1"/>
    <col min="9717" max="9718" width="17.85546875" style="142" customWidth="1"/>
    <col min="9719" max="9719" width="13.85546875" style="142" customWidth="1"/>
    <col min="9720" max="9720" width="12.7109375" style="142" customWidth="1"/>
    <col min="9721" max="9732" width="0" style="142" hidden="1" customWidth="1"/>
    <col min="9733" max="9965" width="0" style="142" hidden="1"/>
    <col min="9966" max="9966" width="9.5703125" style="142" customWidth="1"/>
    <col min="9967" max="9969" width="11.5703125" style="142" customWidth="1"/>
    <col min="9970" max="9970" width="12.140625" style="142" bestFit="1" customWidth="1"/>
    <col min="9971" max="9971" width="8.85546875" style="142" bestFit="1" customWidth="1"/>
    <col min="9972" max="9972" width="12.7109375" style="142" customWidth="1"/>
    <col min="9973" max="9974" width="17.85546875" style="142" customWidth="1"/>
    <col min="9975" max="9975" width="13.85546875" style="142" customWidth="1"/>
    <col min="9976" max="9976" width="12.7109375" style="142" customWidth="1"/>
    <col min="9977" max="9988" width="0" style="142" hidden="1" customWidth="1"/>
    <col min="9989" max="10221" width="0" style="142" hidden="1"/>
    <col min="10222" max="10222" width="9.5703125" style="142" customWidth="1"/>
    <col min="10223" max="10225" width="11.5703125" style="142" customWidth="1"/>
    <col min="10226" max="10226" width="12.140625" style="142" bestFit="1" customWidth="1"/>
    <col min="10227" max="10227" width="8.85546875" style="142" bestFit="1" customWidth="1"/>
    <col min="10228" max="10228" width="12.7109375" style="142" customWidth="1"/>
    <col min="10229" max="10230" width="17.85546875" style="142" customWidth="1"/>
    <col min="10231" max="10231" width="13.85546875" style="142" customWidth="1"/>
    <col min="10232" max="10232" width="12.7109375" style="142" customWidth="1"/>
    <col min="10233" max="10244" width="0" style="142" hidden="1" customWidth="1"/>
    <col min="10245" max="10477" width="0" style="142" hidden="1"/>
    <col min="10478" max="10478" width="9.5703125" style="142" customWidth="1"/>
    <col min="10479" max="10481" width="11.5703125" style="142" customWidth="1"/>
    <col min="10482" max="10482" width="12.140625" style="142" bestFit="1" customWidth="1"/>
    <col min="10483" max="10483" width="8.85546875" style="142" bestFit="1" customWidth="1"/>
    <col min="10484" max="10484" width="12.7109375" style="142" customWidth="1"/>
    <col min="10485" max="10486" width="17.85546875" style="142" customWidth="1"/>
    <col min="10487" max="10487" width="13.85546875" style="142" customWidth="1"/>
    <col min="10488" max="10488" width="12.7109375" style="142" customWidth="1"/>
    <col min="10489" max="10500" width="0" style="142" hidden="1" customWidth="1"/>
    <col min="10501" max="10733" width="0" style="142" hidden="1"/>
    <col min="10734" max="10734" width="9.5703125" style="142" customWidth="1"/>
    <col min="10735" max="10737" width="11.5703125" style="142" customWidth="1"/>
    <col min="10738" max="10738" width="12.140625" style="142" bestFit="1" customWidth="1"/>
    <col min="10739" max="10739" width="8.85546875" style="142" bestFit="1" customWidth="1"/>
    <col min="10740" max="10740" width="12.7109375" style="142" customWidth="1"/>
    <col min="10741" max="10742" width="17.85546875" style="142" customWidth="1"/>
    <col min="10743" max="10743" width="13.85546875" style="142" customWidth="1"/>
    <col min="10744" max="10744" width="12.7109375" style="142" customWidth="1"/>
    <col min="10745" max="10756" width="0" style="142" hidden="1" customWidth="1"/>
    <col min="10757" max="10989" width="0" style="142" hidden="1"/>
    <col min="10990" max="10990" width="9.5703125" style="142" customWidth="1"/>
    <col min="10991" max="10993" width="11.5703125" style="142" customWidth="1"/>
    <col min="10994" max="10994" width="12.140625" style="142" bestFit="1" customWidth="1"/>
    <col min="10995" max="10995" width="8.85546875" style="142" bestFit="1" customWidth="1"/>
    <col min="10996" max="10996" width="12.7109375" style="142" customWidth="1"/>
    <col min="10997" max="10998" width="17.85546875" style="142" customWidth="1"/>
    <col min="10999" max="10999" width="13.85546875" style="142" customWidth="1"/>
    <col min="11000" max="11000" width="12.7109375" style="142" customWidth="1"/>
    <col min="11001" max="11012" width="0" style="142" hidden="1" customWidth="1"/>
    <col min="11013" max="11245" width="0" style="142" hidden="1"/>
    <col min="11246" max="11246" width="9.5703125" style="142" customWidth="1"/>
    <col min="11247" max="11249" width="11.5703125" style="142" customWidth="1"/>
    <col min="11250" max="11250" width="12.140625" style="142" bestFit="1" customWidth="1"/>
    <col min="11251" max="11251" width="8.85546875" style="142" bestFit="1" customWidth="1"/>
    <col min="11252" max="11252" width="12.7109375" style="142" customWidth="1"/>
    <col min="11253" max="11254" width="17.85546875" style="142" customWidth="1"/>
    <col min="11255" max="11255" width="13.85546875" style="142" customWidth="1"/>
    <col min="11256" max="11256" width="12.7109375" style="142" customWidth="1"/>
    <col min="11257" max="11268" width="0" style="142" hidden="1" customWidth="1"/>
    <col min="11269" max="11501" width="0" style="142" hidden="1"/>
    <col min="11502" max="11502" width="9.5703125" style="142" customWidth="1"/>
    <col min="11503" max="11505" width="11.5703125" style="142" customWidth="1"/>
    <col min="11506" max="11506" width="12.140625" style="142" bestFit="1" customWidth="1"/>
    <col min="11507" max="11507" width="8.85546875" style="142" bestFit="1" customWidth="1"/>
    <col min="11508" max="11508" width="12.7109375" style="142" customWidth="1"/>
    <col min="11509" max="11510" width="17.85546875" style="142" customWidth="1"/>
    <col min="11511" max="11511" width="13.85546875" style="142" customWidth="1"/>
    <col min="11512" max="11512" width="12.7109375" style="142" customWidth="1"/>
    <col min="11513" max="11524" width="0" style="142" hidden="1" customWidth="1"/>
    <col min="11525" max="11757" width="0" style="142" hidden="1"/>
    <col min="11758" max="11758" width="9.5703125" style="142" customWidth="1"/>
    <col min="11759" max="11761" width="11.5703125" style="142" customWidth="1"/>
    <col min="11762" max="11762" width="12.140625" style="142" bestFit="1" customWidth="1"/>
    <col min="11763" max="11763" width="8.85546875" style="142" bestFit="1" customWidth="1"/>
    <col min="11764" max="11764" width="12.7109375" style="142" customWidth="1"/>
    <col min="11765" max="11766" width="17.85546875" style="142" customWidth="1"/>
    <col min="11767" max="11767" width="13.85546875" style="142" customWidth="1"/>
    <col min="11768" max="11768" width="12.7109375" style="142" customWidth="1"/>
    <col min="11769" max="11780" width="0" style="142" hidden="1" customWidth="1"/>
    <col min="11781" max="12013" width="0" style="142" hidden="1"/>
    <col min="12014" max="12014" width="9.5703125" style="142" customWidth="1"/>
    <col min="12015" max="12017" width="11.5703125" style="142" customWidth="1"/>
    <col min="12018" max="12018" width="12.140625" style="142" bestFit="1" customWidth="1"/>
    <col min="12019" max="12019" width="8.85546875" style="142" bestFit="1" customWidth="1"/>
    <col min="12020" max="12020" width="12.7109375" style="142" customWidth="1"/>
    <col min="12021" max="12022" width="17.85546875" style="142" customWidth="1"/>
    <col min="12023" max="12023" width="13.85546875" style="142" customWidth="1"/>
    <col min="12024" max="12024" width="12.7109375" style="142" customWidth="1"/>
    <col min="12025" max="12036" width="0" style="142" hidden="1" customWidth="1"/>
    <col min="12037" max="12269" width="0" style="142" hidden="1"/>
    <col min="12270" max="12270" width="9.5703125" style="142" customWidth="1"/>
    <col min="12271" max="12273" width="11.5703125" style="142" customWidth="1"/>
    <col min="12274" max="12274" width="12.140625" style="142" bestFit="1" customWidth="1"/>
    <col min="12275" max="12275" width="8.85546875" style="142" bestFit="1" customWidth="1"/>
    <col min="12276" max="12276" width="12.7109375" style="142" customWidth="1"/>
    <col min="12277" max="12278" width="17.85546875" style="142" customWidth="1"/>
    <col min="12279" max="12279" width="13.85546875" style="142" customWidth="1"/>
    <col min="12280" max="12280" width="12.7109375" style="142" customWidth="1"/>
    <col min="12281" max="12292" width="0" style="142" hidden="1" customWidth="1"/>
    <col min="12293" max="12525" width="0" style="142" hidden="1"/>
    <col min="12526" max="12526" width="9.5703125" style="142" customWidth="1"/>
    <col min="12527" max="12529" width="11.5703125" style="142" customWidth="1"/>
    <col min="12530" max="12530" width="12.140625" style="142" bestFit="1" customWidth="1"/>
    <col min="12531" max="12531" width="8.85546875" style="142" bestFit="1" customWidth="1"/>
    <col min="12532" max="12532" width="12.7109375" style="142" customWidth="1"/>
    <col min="12533" max="12534" width="17.85546875" style="142" customWidth="1"/>
    <col min="12535" max="12535" width="13.85546875" style="142" customWidth="1"/>
    <col min="12536" max="12536" width="12.7109375" style="142" customWidth="1"/>
    <col min="12537" max="12548" width="0" style="142" hidden="1" customWidth="1"/>
    <col min="12549" max="12781" width="0" style="142" hidden="1"/>
    <col min="12782" max="12782" width="9.5703125" style="142" customWidth="1"/>
    <col min="12783" max="12785" width="11.5703125" style="142" customWidth="1"/>
    <col min="12786" max="12786" width="12.140625" style="142" bestFit="1" customWidth="1"/>
    <col min="12787" max="12787" width="8.85546875" style="142" bestFit="1" customWidth="1"/>
    <col min="12788" max="12788" width="12.7109375" style="142" customWidth="1"/>
    <col min="12789" max="12790" width="17.85546875" style="142" customWidth="1"/>
    <col min="12791" max="12791" width="13.85546875" style="142" customWidth="1"/>
    <col min="12792" max="12792" width="12.7109375" style="142" customWidth="1"/>
    <col min="12793" max="12804" width="0" style="142" hidden="1" customWidth="1"/>
    <col min="12805" max="13037" width="0" style="142" hidden="1"/>
    <col min="13038" max="13038" width="9.5703125" style="142" customWidth="1"/>
    <col min="13039" max="13041" width="11.5703125" style="142" customWidth="1"/>
    <col min="13042" max="13042" width="12.140625" style="142" bestFit="1" customWidth="1"/>
    <col min="13043" max="13043" width="8.85546875" style="142" bestFit="1" customWidth="1"/>
    <col min="13044" max="13044" width="12.7109375" style="142" customWidth="1"/>
    <col min="13045" max="13046" width="17.85546875" style="142" customWidth="1"/>
    <col min="13047" max="13047" width="13.85546875" style="142" customWidth="1"/>
    <col min="13048" max="13048" width="12.7109375" style="142" customWidth="1"/>
    <col min="13049" max="13060" width="0" style="142" hidden="1" customWidth="1"/>
    <col min="13061" max="13293" width="0" style="142" hidden="1"/>
    <col min="13294" max="13294" width="9.5703125" style="142" customWidth="1"/>
    <col min="13295" max="13297" width="11.5703125" style="142" customWidth="1"/>
    <col min="13298" max="13298" width="12.140625" style="142" bestFit="1" customWidth="1"/>
    <col min="13299" max="13299" width="8.85546875" style="142" bestFit="1" customWidth="1"/>
    <col min="13300" max="13300" width="12.7109375" style="142" customWidth="1"/>
    <col min="13301" max="13302" width="17.85546875" style="142" customWidth="1"/>
    <col min="13303" max="13303" width="13.85546875" style="142" customWidth="1"/>
    <col min="13304" max="13304" width="12.7109375" style="142" customWidth="1"/>
    <col min="13305" max="13316" width="0" style="142" hidden="1" customWidth="1"/>
    <col min="13317" max="13549" width="0" style="142" hidden="1"/>
    <col min="13550" max="13550" width="9.5703125" style="142" customWidth="1"/>
    <col min="13551" max="13553" width="11.5703125" style="142" customWidth="1"/>
    <col min="13554" max="13554" width="12.140625" style="142" bestFit="1" customWidth="1"/>
    <col min="13555" max="13555" width="8.85546875" style="142" bestFit="1" customWidth="1"/>
    <col min="13556" max="13556" width="12.7109375" style="142" customWidth="1"/>
    <col min="13557" max="13558" width="17.85546875" style="142" customWidth="1"/>
    <col min="13559" max="13559" width="13.85546875" style="142" customWidth="1"/>
    <col min="13560" max="13560" width="12.7109375" style="142" customWidth="1"/>
    <col min="13561" max="13572" width="0" style="142" hidden="1" customWidth="1"/>
    <col min="13573" max="13805" width="0" style="142" hidden="1"/>
    <col min="13806" max="13806" width="9.5703125" style="142" customWidth="1"/>
    <col min="13807" max="13809" width="11.5703125" style="142" customWidth="1"/>
    <col min="13810" max="13810" width="12.140625" style="142" bestFit="1" customWidth="1"/>
    <col min="13811" max="13811" width="8.85546875" style="142" bestFit="1" customWidth="1"/>
    <col min="13812" max="13812" width="12.7109375" style="142" customWidth="1"/>
    <col min="13813" max="13814" width="17.85546875" style="142" customWidth="1"/>
    <col min="13815" max="13815" width="13.85546875" style="142" customWidth="1"/>
    <col min="13816" max="13816" width="12.7109375" style="142" customWidth="1"/>
    <col min="13817" max="13828" width="0" style="142" hidden="1" customWidth="1"/>
    <col min="13829" max="14061" width="0" style="142" hidden="1"/>
    <col min="14062" max="14062" width="9.5703125" style="142" customWidth="1"/>
    <col min="14063" max="14065" width="11.5703125" style="142" customWidth="1"/>
    <col min="14066" max="14066" width="12.140625" style="142" bestFit="1" customWidth="1"/>
    <col min="14067" max="14067" width="8.85546875" style="142" bestFit="1" customWidth="1"/>
    <col min="14068" max="14068" width="12.7109375" style="142" customWidth="1"/>
    <col min="14069" max="14070" width="17.85546875" style="142" customWidth="1"/>
    <col min="14071" max="14071" width="13.85546875" style="142" customWidth="1"/>
    <col min="14072" max="14072" width="12.7109375" style="142" customWidth="1"/>
    <col min="14073" max="14084" width="0" style="142" hidden="1" customWidth="1"/>
    <col min="14085" max="14317" width="0" style="142" hidden="1"/>
    <col min="14318" max="14318" width="9.5703125" style="142" customWidth="1"/>
    <col min="14319" max="14321" width="11.5703125" style="142" customWidth="1"/>
    <col min="14322" max="14322" width="12.140625" style="142" bestFit="1" customWidth="1"/>
    <col min="14323" max="14323" width="8.85546875" style="142" bestFit="1" customWidth="1"/>
    <col min="14324" max="14324" width="12.7109375" style="142" customWidth="1"/>
    <col min="14325" max="14326" width="17.85546875" style="142" customWidth="1"/>
    <col min="14327" max="14327" width="13.85546875" style="142" customWidth="1"/>
    <col min="14328" max="14328" width="12.7109375" style="142" customWidth="1"/>
    <col min="14329" max="14340" width="0" style="142" hidden="1" customWidth="1"/>
    <col min="14341" max="14573" width="0" style="142" hidden="1"/>
    <col min="14574" max="14574" width="9.5703125" style="142" customWidth="1"/>
    <col min="14575" max="14577" width="11.5703125" style="142" customWidth="1"/>
    <col min="14578" max="14578" width="12.140625" style="142" bestFit="1" customWidth="1"/>
    <col min="14579" max="14579" width="8.85546875" style="142" bestFit="1" customWidth="1"/>
    <col min="14580" max="14580" width="12.7109375" style="142" customWidth="1"/>
    <col min="14581" max="14582" width="17.85546875" style="142" customWidth="1"/>
    <col min="14583" max="14583" width="13.85546875" style="142" customWidth="1"/>
    <col min="14584" max="14584" width="12.7109375" style="142" customWidth="1"/>
    <col min="14585" max="14596" width="0" style="142" hidden="1" customWidth="1"/>
    <col min="14597" max="14829" width="0" style="142" hidden="1"/>
    <col min="14830" max="14830" width="9.5703125" style="142" customWidth="1"/>
    <col min="14831" max="14833" width="11.5703125" style="142" customWidth="1"/>
    <col min="14834" max="14834" width="12.140625" style="142" bestFit="1" customWidth="1"/>
    <col min="14835" max="14835" width="8.85546875" style="142" bestFit="1" customWidth="1"/>
    <col min="14836" max="14836" width="12.7109375" style="142" customWidth="1"/>
    <col min="14837" max="14838" width="17.85546875" style="142" customWidth="1"/>
    <col min="14839" max="14839" width="13.85546875" style="142" customWidth="1"/>
    <col min="14840" max="14840" width="12.7109375" style="142" customWidth="1"/>
    <col min="14841" max="14852" width="0" style="142" hidden="1" customWidth="1"/>
    <col min="14853" max="15085" width="0" style="142" hidden="1"/>
    <col min="15086" max="15086" width="9.5703125" style="142" customWidth="1"/>
    <col min="15087" max="15089" width="11.5703125" style="142" customWidth="1"/>
    <col min="15090" max="15090" width="12.140625" style="142" bestFit="1" customWidth="1"/>
    <col min="15091" max="15091" width="8.85546875" style="142" bestFit="1" customWidth="1"/>
    <col min="15092" max="15092" width="12.7109375" style="142" customWidth="1"/>
    <col min="15093" max="15094" width="17.85546875" style="142" customWidth="1"/>
    <col min="15095" max="15095" width="13.85546875" style="142" customWidth="1"/>
    <col min="15096" max="15096" width="12.7109375" style="142" customWidth="1"/>
    <col min="15097" max="15108" width="0" style="142" hidden="1" customWidth="1"/>
    <col min="15109" max="15341" width="0" style="142" hidden="1"/>
    <col min="15342" max="15342" width="9.5703125" style="142" customWidth="1"/>
    <col min="15343" max="15345" width="11.5703125" style="142" customWidth="1"/>
    <col min="15346" max="15346" width="12.140625" style="142" bestFit="1" customWidth="1"/>
    <col min="15347" max="15347" width="8.85546875" style="142" bestFit="1" customWidth="1"/>
    <col min="15348" max="15348" width="12.7109375" style="142" customWidth="1"/>
    <col min="15349" max="15350" width="17.85546875" style="142" customWidth="1"/>
    <col min="15351" max="15351" width="13.85546875" style="142" customWidth="1"/>
    <col min="15352" max="15352" width="12.7109375" style="142" customWidth="1"/>
    <col min="15353" max="15364" width="0" style="142" hidden="1" customWidth="1"/>
    <col min="15365" max="15597" width="0" style="142" hidden="1"/>
    <col min="15598" max="15598" width="9.5703125" style="142" customWidth="1"/>
    <col min="15599" max="15601" width="11.5703125" style="142" customWidth="1"/>
    <col min="15602" max="15602" width="12.140625" style="142" bestFit="1" customWidth="1"/>
    <col min="15603" max="15603" width="8.85546875" style="142" bestFit="1" customWidth="1"/>
    <col min="15604" max="15604" width="12.7109375" style="142" customWidth="1"/>
    <col min="15605" max="15606" width="17.85546875" style="142" customWidth="1"/>
    <col min="15607" max="15607" width="13.85546875" style="142" customWidth="1"/>
    <col min="15608" max="15608" width="12.7109375" style="142" customWidth="1"/>
    <col min="15609" max="15620" width="0" style="142" hidden="1" customWidth="1"/>
    <col min="15621" max="15853" width="0" style="142" hidden="1"/>
    <col min="15854" max="15854" width="9.5703125" style="142" customWidth="1"/>
    <col min="15855" max="15857" width="11.5703125" style="142" customWidth="1"/>
    <col min="15858" max="15858" width="12.140625" style="142" bestFit="1" customWidth="1"/>
    <col min="15859" max="15859" width="8.85546875" style="142" bestFit="1" customWidth="1"/>
    <col min="15860" max="15860" width="12.7109375" style="142" customWidth="1"/>
    <col min="15861" max="15862" width="17.85546875" style="142" customWidth="1"/>
    <col min="15863" max="15863" width="13.85546875" style="142" customWidth="1"/>
    <col min="15864" max="15864" width="12.7109375" style="142" customWidth="1"/>
    <col min="15865" max="15876" width="0" style="142" hidden="1" customWidth="1"/>
    <col min="15877" max="16109" width="0" style="142" hidden="1"/>
    <col min="16110" max="16110" width="9.5703125" style="142" customWidth="1"/>
    <col min="16111" max="16113" width="11.5703125" style="142" customWidth="1"/>
    <col min="16114" max="16114" width="12.140625" style="142" bestFit="1" customWidth="1"/>
    <col min="16115" max="16115" width="8.85546875" style="142" bestFit="1" customWidth="1"/>
    <col min="16116" max="16116" width="12.7109375" style="142" customWidth="1"/>
    <col min="16117" max="16118" width="17.85546875" style="142" customWidth="1"/>
    <col min="16119" max="16119" width="13.85546875" style="142" customWidth="1"/>
    <col min="16120" max="16120" width="12.7109375" style="142" customWidth="1"/>
    <col min="16121" max="16132" width="0" style="142" hidden="1" customWidth="1"/>
    <col min="16133" max="16384" width="0" style="142" hidden="1"/>
  </cols>
  <sheetData>
    <row r="1" spans="1:37" ht="15.75">
      <c r="A1" s="169" t="s">
        <v>16</v>
      </c>
      <c r="B1" s="169"/>
      <c r="C1" s="169"/>
      <c r="D1" s="169"/>
    </row>
    <row r="3" spans="1:37" ht="15.75">
      <c r="A3" s="170" t="s">
        <v>430</v>
      </c>
      <c r="B3" s="170"/>
      <c r="C3" s="170"/>
      <c r="D3" s="170"/>
      <c r="E3" s="170"/>
      <c r="F3" s="170"/>
    </row>
    <row r="4" spans="1:37" ht="13.5" thickBot="1">
      <c r="A4" s="171"/>
      <c r="B4" s="172"/>
      <c r="C4" s="173"/>
      <c r="D4" s="173"/>
      <c r="E4" s="173"/>
      <c r="F4" s="173"/>
    </row>
    <row r="5" spans="1:37" s="91" customFormat="1" ht="26.25" thickBot="1">
      <c r="A5" s="83" t="s">
        <v>8</v>
      </c>
      <c r="B5" s="84" t="s">
        <v>17</v>
      </c>
      <c r="C5" s="85" t="s">
        <v>10</v>
      </c>
      <c r="D5" s="86" t="s">
        <v>11</v>
      </c>
      <c r="E5" s="87" t="s">
        <v>18</v>
      </c>
      <c r="F5" s="88" t="s">
        <v>19</v>
      </c>
      <c r="G5" s="89"/>
      <c r="H5" s="90"/>
    </row>
    <row r="6" spans="1:37" s="99" customFormat="1" ht="33.75" thickBot="1">
      <c r="A6" s="92"/>
      <c r="B6" s="93" t="s">
        <v>20</v>
      </c>
      <c r="C6" s="94"/>
      <c r="D6" s="17"/>
      <c r="E6" s="18"/>
      <c r="F6" s="95"/>
      <c r="G6" s="32"/>
      <c r="H6" s="96"/>
      <c r="I6" s="34"/>
      <c r="J6" s="34"/>
      <c r="K6" s="34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8"/>
    </row>
    <row r="7" spans="1:37" s="105" customFormat="1">
      <c r="A7" s="100">
        <v>1</v>
      </c>
      <c r="B7" s="19" t="s">
        <v>21</v>
      </c>
      <c r="C7" s="20" t="s">
        <v>22</v>
      </c>
      <c r="D7" s="21">
        <v>70</v>
      </c>
      <c r="E7" s="143">
        <v>1.23</v>
      </c>
      <c r="F7" s="101">
        <f>ROUND(D7*E7,2)</f>
        <v>86.1</v>
      </c>
      <c r="G7" s="22"/>
      <c r="H7" s="102"/>
      <c r="I7" s="35"/>
      <c r="J7" s="35"/>
      <c r="K7" s="35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4"/>
    </row>
    <row r="8" spans="1:37" s="105" customFormat="1">
      <c r="A8" s="75">
        <v>2</v>
      </c>
      <c r="B8" s="23" t="s">
        <v>21</v>
      </c>
      <c r="C8" s="73" t="s">
        <v>22</v>
      </c>
      <c r="D8" s="74">
        <v>150</v>
      </c>
      <c r="E8" s="144">
        <v>1.23</v>
      </c>
      <c r="F8" s="101">
        <f t="shared" ref="F8:F71" si="0">ROUND(D8*E8,2)</f>
        <v>184.5</v>
      </c>
      <c r="G8" s="22"/>
      <c r="H8" s="102"/>
      <c r="I8" s="35"/>
      <c r="J8" s="35"/>
      <c r="K8" s="35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</row>
    <row r="9" spans="1:37" s="105" customFormat="1" ht="38.25">
      <c r="A9" s="75">
        <v>3</v>
      </c>
      <c r="B9" s="43" t="s">
        <v>23</v>
      </c>
      <c r="C9" s="73" t="s">
        <v>22</v>
      </c>
      <c r="D9" s="74">
        <v>70</v>
      </c>
      <c r="E9" s="144">
        <v>14.62</v>
      </c>
      <c r="F9" s="101">
        <f t="shared" si="0"/>
        <v>1023.4</v>
      </c>
      <c r="G9" s="106"/>
      <c r="H9" s="33"/>
      <c r="I9" s="35"/>
      <c r="J9" s="35"/>
      <c r="K9" s="35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4"/>
    </row>
    <row r="10" spans="1:37" s="105" customFormat="1" ht="25.5">
      <c r="A10" s="75">
        <v>4</v>
      </c>
      <c r="B10" s="23" t="s">
        <v>24</v>
      </c>
      <c r="C10" s="73" t="s">
        <v>22</v>
      </c>
      <c r="D10" s="74">
        <v>150</v>
      </c>
      <c r="E10" s="144">
        <v>14.62</v>
      </c>
      <c r="F10" s="101">
        <f t="shared" si="0"/>
        <v>2193</v>
      </c>
      <c r="G10" s="22"/>
      <c r="H10" s="33"/>
      <c r="I10" s="35"/>
      <c r="J10" s="35"/>
      <c r="K10" s="35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</row>
    <row r="11" spans="1:37" s="105" customFormat="1">
      <c r="A11" s="75">
        <v>5</v>
      </c>
      <c r="B11" s="23" t="s">
        <v>175</v>
      </c>
      <c r="C11" s="73" t="s">
        <v>22</v>
      </c>
      <c r="D11" s="74">
        <v>6</v>
      </c>
      <c r="E11" s="144">
        <v>3.44</v>
      </c>
      <c r="F11" s="101">
        <f t="shared" si="0"/>
        <v>20.64</v>
      </c>
      <c r="G11" s="22"/>
      <c r="H11" s="33"/>
      <c r="I11" s="35"/>
      <c r="J11" s="35"/>
      <c r="K11" s="35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4"/>
    </row>
    <row r="12" spans="1:37" s="105" customFormat="1">
      <c r="A12" s="75">
        <v>6</v>
      </c>
      <c r="B12" s="23" t="s">
        <v>176</v>
      </c>
      <c r="C12" s="73" t="s">
        <v>22</v>
      </c>
      <c r="D12" s="74">
        <v>12</v>
      </c>
      <c r="E12" s="144">
        <v>3.68</v>
      </c>
      <c r="F12" s="101">
        <f t="shared" si="0"/>
        <v>44.16</v>
      </c>
      <c r="G12" s="22"/>
      <c r="H12" s="33"/>
      <c r="I12" s="35"/>
      <c r="J12" s="35"/>
      <c r="K12" s="35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4"/>
    </row>
    <row r="13" spans="1:37" s="105" customFormat="1">
      <c r="A13" s="75">
        <v>7</v>
      </c>
      <c r="B13" s="23" t="s">
        <v>177</v>
      </c>
      <c r="C13" s="73" t="s">
        <v>22</v>
      </c>
      <c r="D13" s="74">
        <v>6</v>
      </c>
      <c r="E13" s="144">
        <v>5.96</v>
      </c>
      <c r="F13" s="101">
        <f t="shared" si="0"/>
        <v>35.76</v>
      </c>
      <c r="G13" s="22"/>
      <c r="H13" s="33"/>
      <c r="I13" s="35"/>
      <c r="J13" s="35"/>
      <c r="K13" s="35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4"/>
    </row>
    <row r="14" spans="1:37" s="105" customFormat="1">
      <c r="A14" s="75">
        <v>8</v>
      </c>
      <c r="B14" s="23" t="s">
        <v>429</v>
      </c>
      <c r="C14" s="73" t="s">
        <v>22</v>
      </c>
      <c r="D14" s="74">
        <v>132</v>
      </c>
      <c r="E14" s="144">
        <v>3.28</v>
      </c>
      <c r="F14" s="101">
        <f t="shared" si="0"/>
        <v>432.96</v>
      </c>
      <c r="G14" s="22"/>
      <c r="H14" s="33"/>
      <c r="I14" s="35"/>
      <c r="J14" s="35"/>
      <c r="K14" s="35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4"/>
    </row>
    <row r="15" spans="1:37" s="105" customFormat="1" ht="25.5">
      <c r="A15" s="75">
        <v>9</v>
      </c>
      <c r="B15" s="23" t="s">
        <v>25</v>
      </c>
      <c r="C15" s="73" t="s">
        <v>26</v>
      </c>
      <c r="D15" s="74">
        <v>4</v>
      </c>
      <c r="E15" s="144">
        <v>214.73</v>
      </c>
      <c r="F15" s="101">
        <f t="shared" si="0"/>
        <v>858.92</v>
      </c>
      <c r="G15" s="22"/>
      <c r="H15" s="33"/>
      <c r="I15" s="35"/>
      <c r="J15" s="35"/>
      <c r="K15" s="35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4"/>
    </row>
    <row r="16" spans="1:37" s="105" customFormat="1" ht="25.5">
      <c r="A16" s="75">
        <v>10</v>
      </c>
      <c r="B16" s="23" t="s">
        <v>27</v>
      </c>
      <c r="C16" s="73" t="s">
        <v>26</v>
      </c>
      <c r="D16" s="74">
        <v>8</v>
      </c>
      <c r="E16" s="144">
        <v>181.6</v>
      </c>
      <c r="F16" s="101">
        <f t="shared" si="0"/>
        <v>1452.8</v>
      </c>
      <c r="G16" s="22"/>
      <c r="H16" s="33"/>
      <c r="I16" s="35"/>
      <c r="J16" s="35"/>
      <c r="K16" s="3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4"/>
    </row>
    <row r="17" spans="1:37" s="105" customFormat="1" ht="27" customHeight="1">
      <c r="A17" s="75">
        <v>11</v>
      </c>
      <c r="B17" s="23" t="s">
        <v>28</v>
      </c>
      <c r="C17" s="73" t="s">
        <v>26</v>
      </c>
      <c r="D17" s="74">
        <v>4</v>
      </c>
      <c r="E17" s="144">
        <v>274.85000000000002</v>
      </c>
      <c r="F17" s="101">
        <f t="shared" si="0"/>
        <v>1099.4000000000001</v>
      </c>
      <c r="G17" s="22"/>
      <c r="H17" s="33"/>
      <c r="I17" s="35"/>
      <c r="J17" s="35"/>
      <c r="K17" s="35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4"/>
    </row>
    <row r="18" spans="1:37" s="105" customFormat="1" ht="25.5">
      <c r="A18" s="75">
        <v>12</v>
      </c>
      <c r="B18" s="23" t="s">
        <v>428</v>
      </c>
      <c r="C18" s="73" t="s">
        <v>22</v>
      </c>
      <c r="D18" s="74">
        <v>132</v>
      </c>
      <c r="E18" s="144">
        <v>8.4</v>
      </c>
      <c r="F18" s="101">
        <f t="shared" si="0"/>
        <v>1108.8</v>
      </c>
      <c r="G18" s="22"/>
      <c r="H18" s="33"/>
      <c r="I18" s="35"/>
      <c r="J18" s="35"/>
      <c r="K18" s="3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4"/>
    </row>
    <row r="19" spans="1:37" s="105" customFormat="1" ht="25.5">
      <c r="A19" s="75">
        <v>13</v>
      </c>
      <c r="B19" s="23" t="s">
        <v>29</v>
      </c>
      <c r="C19" s="73" t="s">
        <v>26</v>
      </c>
      <c r="D19" s="74">
        <v>6</v>
      </c>
      <c r="E19" s="144">
        <v>30.49</v>
      </c>
      <c r="F19" s="101">
        <f t="shared" si="0"/>
        <v>182.94</v>
      </c>
      <c r="G19" s="22"/>
      <c r="H19" s="33"/>
      <c r="I19" s="35"/>
      <c r="J19" s="35"/>
      <c r="K19" s="35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4"/>
    </row>
    <row r="20" spans="1:37" s="105" customFormat="1" ht="25.5">
      <c r="A20" s="75">
        <v>14</v>
      </c>
      <c r="B20" s="23" t="s">
        <v>30</v>
      </c>
      <c r="C20" s="73" t="s">
        <v>26</v>
      </c>
      <c r="D20" s="74">
        <v>12</v>
      </c>
      <c r="E20" s="144">
        <v>50.92</v>
      </c>
      <c r="F20" s="101">
        <f t="shared" si="0"/>
        <v>611.04</v>
      </c>
      <c r="G20" s="22"/>
      <c r="H20" s="33"/>
      <c r="I20" s="35"/>
      <c r="J20" s="35"/>
      <c r="K20" s="3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4"/>
    </row>
    <row r="21" spans="1:37" s="105" customFormat="1" ht="25.5">
      <c r="A21" s="75">
        <v>15</v>
      </c>
      <c r="B21" s="23" t="s">
        <v>31</v>
      </c>
      <c r="C21" s="73" t="s">
        <v>26</v>
      </c>
      <c r="D21" s="74">
        <v>6</v>
      </c>
      <c r="E21" s="144">
        <v>68.22</v>
      </c>
      <c r="F21" s="101">
        <f t="shared" si="0"/>
        <v>409.32</v>
      </c>
      <c r="G21" s="22"/>
      <c r="H21" s="33"/>
      <c r="I21" s="35"/>
      <c r="J21" s="35"/>
      <c r="K21" s="35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4"/>
    </row>
    <row r="22" spans="1:37" s="105" customFormat="1">
      <c r="A22" s="75">
        <v>16</v>
      </c>
      <c r="B22" s="23" t="s">
        <v>178</v>
      </c>
      <c r="C22" s="73" t="s">
        <v>26</v>
      </c>
      <c r="D22" s="74">
        <v>2</v>
      </c>
      <c r="E22" s="144">
        <v>15.73</v>
      </c>
      <c r="F22" s="101">
        <f t="shared" si="0"/>
        <v>31.46</v>
      </c>
      <c r="G22" s="22"/>
      <c r="H22" s="33"/>
      <c r="I22" s="35"/>
      <c r="J22" s="35"/>
      <c r="K22" s="3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4"/>
    </row>
    <row r="23" spans="1:37" s="105" customFormat="1">
      <c r="A23" s="75">
        <v>17</v>
      </c>
      <c r="B23" s="23" t="s">
        <v>179</v>
      </c>
      <c r="C23" s="73" t="s">
        <v>26</v>
      </c>
      <c r="D23" s="74">
        <v>2</v>
      </c>
      <c r="E23" s="144">
        <v>22.58</v>
      </c>
      <c r="F23" s="101">
        <f t="shared" si="0"/>
        <v>45.16</v>
      </c>
      <c r="G23" s="22"/>
      <c r="H23" s="33"/>
      <c r="I23" s="35"/>
      <c r="J23" s="35"/>
      <c r="K23" s="35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</row>
    <row r="24" spans="1:37" s="105" customFormat="1">
      <c r="A24" s="75">
        <v>18</v>
      </c>
      <c r="B24" s="23" t="s">
        <v>178</v>
      </c>
      <c r="C24" s="73" t="s">
        <v>26</v>
      </c>
      <c r="D24" s="74">
        <v>2</v>
      </c>
      <c r="E24" s="144">
        <v>15.73</v>
      </c>
      <c r="F24" s="101">
        <f t="shared" si="0"/>
        <v>31.46</v>
      </c>
      <c r="G24" s="22"/>
      <c r="H24" s="33"/>
      <c r="I24" s="35"/>
      <c r="J24" s="35"/>
      <c r="K24" s="35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4"/>
    </row>
    <row r="25" spans="1:37" s="105" customFormat="1">
      <c r="A25" s="75">
        <v>19</v>
      </c>
      <c r="B25" s="23" t="s">
        <v>32</v>
      </c>
      <c r="C25" s="73" t="s">
        <v>26</v>
      </c>
      <c r="D25" s="74">
        <v>2</v>
      </c>
      <c r="E25" s="144">
        <v>29.27</v>
      </c>
      <c r="F25" s="101">
        <f t="shared" si="0"/>
        <v>58.54</v>
      </c>
      <c r="G25" s="22"/>
      <c r="H25" s="33"/>
      <c r="I25" s="35"/>
      <c r="J25" s="35"/>
      <c r="K25" s="35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4"/>
    </row>
    <row r="26" spans="1:37" s="105" customFormat="1" ht="38.25">
      <c r="A26" s="75">
        <v>20</v>
      </c>
      <c r="B26" s="23" t="s">
        <v>388</v>
      </c>
      <c r="C26" s="73" t="s">
        <v>26</v>
      </c>
      <c r="D26" s="74">
        <v>2</v>
      </c>
      <c r="E26" s="144">
        <v>1552.31</v>
      </c>
      <c r="F26" s="101">
        <f t="shared" si="0"/>
        <v>3104.62</v>
      </c>
      <c r="G26" s="22"/>
      <c r="H26" s="33"/>
      <c r="I26" s="35"/>
      <c r="J26" s="35"/>
      <c r="K26" s="35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</row>
    <row r="27" spans="1:37" s="105" customFormat="1" ht="38.25">
      <c r="A27" s="75">
        <v>21</v>
      </c>
      <c r="B27" s="23" t="s">
        <v>33</v>
      </c>
      <c r="C27" s="73" t="s">
        <v>26</v>
      </c>
      <c r="D27" s="74">
        <v>2</v>
      </c>
      <c r="E27" s="144">
        <v>1115.48</v>
      </c>
      <c r="F27" s="101">
        <f t="shared" si="0"/>
        <v>2230.96</v>
      </c>
      <c r="G27" s="22"/>
      <c r="H27" s="33"/>
      <c r="I27" s="35"/>
      <c r="J27" s="35"/>
      <c r="K27" s="35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4"/>
    </row>
    <row r="28" spans="1:37" s="105" customFormat="1" ht="38.25">
      <c r="A28" s="75">
        <v>22</v>
      </c>
      <c r="B28" s="23" t="s">
        <v>34</v>
      </c>
      <c r="C28" s="73" t="s">
        <v>26</v>
      </c>
      <c r="D28" s="74">
        <v>2</v>
      </c>
      <c r="E28" s="144">
        <v>1547.4</v>
      </c>
      <c r="F28" s="101">
        <f t="shared" si="0"/>
        <v>3094.8</v>
      </c>
      <c r="G28" s="22"/>
      <c r="H28" s="33"/>
      <c r="I28" s="35"/>
      <c r="J28" s="35"/>
      <c r="K28" s="35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4"/>
    </row>
    <row r="29" spans="1:37" s="105" customFormat="1" ht="38.25">
      <c r="A29" s="75">
        <v>23</v>
      </c>
      <c r="B29" s="23" t="s">
        <v>35</v>
      </c>
      <c r="C29" s="73" t="s">
        <v>26</v>
      </c>
      <c r="D29" s="74">
        <v>2</v>
      </c>
      <c r="E29" s="144">
        <v>2205.1</v>
      </c>
      <c r="F29" s="101">
        <f t="shared" si="0"/>
        <v>4410.2</v>
      </c>
      <c r="G29" s="22"/>
      <c r="H29" s="33"/>
      <c r="I29" s="35"/>
      <c r="J29" s="35"/>
      <c r="K29" s="35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4"/>
    </row>
    <row r="30" spans="1:37" s="105" customFormat="1">
      <c r="A30" s="75">
        <v>24</v>
      </c>
      <c r="B30" s="23" t="s">
        <v>180</v>
      </c>
      <c r="C30" s="73" t="s">
        <v>26</v>
      </c>
      <c r="D30" s="74">
        <v>4</v>
      </c>
      <c r="E30" s="144">
        <v>8</v>
      </c>
      <c r="F30" s="101">
        <f t="shared" si="0"/>
        <v>32</v>
      </c>
      <c r="G30" s="22"/>
      <c r="H30" s="33"/>
      <c r="I30" s="35"/>
      <c r="J30" s="35"/>
      <c r="K30" s="35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4"/>
    </row>
    <row r="31" spans="1:37" s="105" customFormat="1">
      <c r="A31" s="75">
        <v>25</v>
      </c>
      <c r="B31" s="23" t="s">
        <v>181</v>
      </c>
      <c r="C31" s="73" t="s">
        <v>26</v>
      </c>
      <c r="D31" s="74">
        <v>4</v>
      </c>
      <c r="E31" s="144">
        <v>14.51</v>
      </c>
      <c r="F31" s="101">
        <f t="shared" si="0"/>
        <v>58.04</v>
      </c>
      <c r="G31" s="22"/>
      <c r="H31" s="33"/>
      <c r="I31" s="35"/>
      <c r="J31" s="35"/>
      <c r="K31" s="35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4"/>
    </row>
    <row r="32" spans="1:37" s="105" customFormat="1">
      <c r="A32" s="75">
        <v>26</v>
      </c>
      <c r="B32" s="23" t="s">
        <v>182</v>
      </c>
      <c r="C32" s="73" t="s">
        <v>26</v>
      </c>
      <c r="D32" s="74">
        <v>8</v>
      </c>
      <c r="E32" s="144">
        <v>17.79</v>
      </c>
      <c r="F32" s="101">
        <f t="shared" si="0"/>
        <v>142.32</v>
      </c>
      <c r="G32" s="22"/>
      <c r="H32" s="33"/>
      <c r="I32" s="35"/>
      <c r="J32" s="35"/>
      <c r="K32" s="35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4"/>
    </row>
    <row r="33" spans="1:37" s="105" customFormat="1">
      <c r="A33" s="75">
        <v>27</v>
      </c>
      <c r="B33" s="23" t="s">
        <v>183</v>
      </c>
      <c r="C33" s="73" t="s">
        <v>26</v>
      </c>
      <c r="D33" s="74">
        <v>12</v>
      </c>
      <c r="E33" s="144">
        <v>22.58</v>
      </c>
      <c r="F33" s="101">
        <f t="shared" si="0"/>
        <v>270.95999999999998</v>
      </c>
      <c r="G33" s="22"/>
      <c r="H33" s="33"/>
      <c r="I33" s="35"/>
      <c r="J33" s="35"/>
      <c r="K33" s="35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4"/>
    </row>
    <row r="34" spans="1:37" s="105" customFormat="1">
      <c r="A34" s="75">
        <v>28</v>
      </c>
      <c r="B34" s="23" t="s">
        <v>184</v>
      </c>
      <c r="C34" s="73" t="s">
        <v>26</v>
      </c>
      <c r="D34" s="74">
        <v>8</v>
      </c>
      <c r="E34" s="144">
        <v>29.27</v>
      </c>
      <c r="F34" s="101">
        <f t="shared" si="0"/>
        <v>234.16</v>
      </c>
      <c r="G34" s="22"/>
      <c r="H34" s="33"/>
      <c r="I34" s="35"/>
      <c r="J34" s="35"/>
      <c r="K34" s="35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4"/>
    </row>
    <row r="35" spans="1:37" s="105" customFormat="1">
      <c r="A35" s="75">
        <v>29</v>
      </c>
      <c r="B35" s="23" t="s">
        <v>185</v>
      </c>
      <c r="C35" s="73" t="s">
        <v>26</v>
      </c>
      <c r="D35" s="74">
        <v>8</v>
      </c>
      <c r="E35" s="144">
        <v>2.74</v>
      </c>
      <c r="F35" s="101">
        <f t="shared" si="0"/>
        <v>21.92</v>
      </c>
      <c r="G35" s="22"/>
      <c r="H35" s="33"/>
      <c r="I35" s="35"/>
      <c r="J35" s="35"/>
      <c r="K35" s="35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4"/>
    </row>
    <row r="36" spans="1:37" s="105" customFormat="1">
      <c r="A36" s="75">
        <v>30</v>
      </c>
      <c r="B36" s="23" t="s">
        <v>186</v>
      </c>
      <c r="C36" s="73" t="s">
        <v>26</v>
      </c>
      <c r="D36" s="74">
        <v>12</v>
      </c>
      <c r="E36" s="144">
        <v>2.98</v>
      </c>
      <c r="F36" s="101">
        <f t="shared" si="0"/>
        <v>35.76</v>
      </c>
      <c r="G36" s="22"/>
      <c r="H36" s="33"/>
      <c r="I36" s="35"/>
      <c r="J36" s="35"/>
      <c r="K36" s="35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4"/>
    </row>
    <row r="37" spans="1:37" s="105" customFormat="1">
      <c r="A37" s="75">
        <v>31</v>
      </c>
      <c r="B37" s="23" t="s">
        <v>187</v>
      </c>
      <c r="C37" s="73" t="s">
        <v>26</v>
      </c>
      <c r="D37" s="74">
        <v>8</v>
      </c>
      <c r="E37" s="144">
        <v>2.98</v>
      </c>
      <c r="F37" s="101">
        <f t="shared" si="0"/>
        <v>23.84</v>
      </c>
      <c r="G37" s="22"/>
      <c r="H37" s="33"/>
      <c r="I37" s="35"/>
      <c r="J37" s="35"/>
      <c r="K37" s="35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4"/>
    </row>
    <row r="38" spans="1:37" s="105" customFormat="1">
      <c r="A38" s="75">
        <v>32</v>
      </c>
      <c r="B38" s="23" t="s">
        <v>188</v>
      </c>
      <c r="C38" s="73" t="s">
        <v>26</v>
      </c>
      <c r="D38" s="74">
        <v>4</v>
      </c>
      <c r="E38" s="144">
        <v>20.100000000000001</v>
      </c>
      <c r="F38" s="101">
        <f t="shared" si="0"/>
        <v>80.400000000000006</v>
      </c>
      <c r="G38" s="22"/>
      <c r="H38" s="33"/>
      <c r="I38" s="35"/>
      <c r="J38" s="35"/>
      <c r="K38" s="35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4"/>
    </row>
    <row r="39" spans="1:37" s="105" customFormat="1">
      <c r="A39" s="75">
        <v>33</v>
      </c>
      <c r="B39" s="23" t="s">
        <v>189</v>
      </c>
      <c r="C39" s="73" t="s">
        <v>26</v>
      </c>
      <c r="D39" s="74">
        <v>2</v>
      </c>
      <c r="E39" s="144">
        <v>26.81</v>
      </c>
      <c r="F39" s="101">
        <f t="shared" si="0"/>
        <v>53.62</v>
      </c>
      <c r="G39" s="22"/>
      <c r="H39" s="33"/>
      <c r="I39" s="35"/>
      <c r="J39" s="35"/>
      <c r="K39" s="35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4"/>
    </row>
    <row r="40" spans="1:37" s="105" customFormat="1">
      <c r="A40" s="75">
        <v>34</v>
      </c>
      <c r="B40" s="23" t="s">
        <v>190</v>
      </c>
      <c r="C40" s="73" t="s">
        <v>26</v>
      </c>
      <c r="D40" s="74">
        <v>2</v>
      </c>
      <c r="E40" s="144">
        <v>29.74</v>
      </c>
      <c r="F40" s="101">
        <f t="shared" si="0"/>
        <v>59.48</v>
      </c>
      <c r="G40" s="22"/>
      <c r="H40" s="33"/>
      <c r="I40" s="35"/>
      <c r="J40" s="35"/>
      <c r="K40" s="35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4"/>
    </row>
    <row r="41" spans="1:37" s="105" customFormat="1">
      <c r="A41" s="75">
        <v>35</v>
      </c>
      <c r="B41" s="23" t="s">
        <v>191</v>
      </c>
      <c r="C41" s="73" t="s">
        <v>26</v>
      </c>
      <c r="D41" s="74">
        <v>10</v>
      </c>
      <c r="E41" s="144">
        <v>42.5</v>
      </c>
      <c r="F41" s="101">
        <f t="shared" si="0"/>
        <v>425</v>
      </c>
      <c r="G41" s="22"/>
      <c r="H41" s="33"/>
      <c r="I41" s="35"/>
      <c r="J41" s="35"/>
      <c r="K41" s="35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4"/>
    </row>
    <row r="42" spans="1:37" s="105" customFormat="1">
      <c r="A42" s="75">
        <v>36</v>
      </c>
      <c r="B42" s="23" t="s">
        <v>192</v>
      </c>
      <c r="C42" s="73" t="s">
        <v>26</v>
      </c>
      <c r="D42" s="74">
        <v>4</v>
      </c>
      <c r="E42" s="144">
        <v>39.729999999999997</v>
      </c>
      <c r="F42" s="101">
        <f t="shared" si="0"/>
        <v>158.91999999999999</v>
      </c>
      <c r="G42" s="22"/>
      <c r="H42" s="33"/>
      <c r="I42" s="35"/>
      <c r="J42" s="35"/>
      <c r="K42" s="35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4"/>
    </row>
    <row r="43" spans="1:37" s="105" customFormat="1">
      <c r="A43" s="75">
        <v>37</v>
      </c>
      <c r="B43" s="23" t="s">
        <v>193</v>
      </c>
      <c r="C43" s="73" t="s">
        <v>26</v>
      </c>
      <c r="D43" s="74">
        <v>2</v>
      </c>
      <c r="E43" s="144">
        <v>55.47</v>
      </c>
      <c r="F43" s="101">
        <f t="shared" si="0"/>
        <v>110.94</v>
      </c>
      <c r="G43" s="22"/>
      <c r="H43" s="33"/>
      <c r="I43" s="35"/>
      <c r="J43" s="35"/>
      <c r="K43" s="35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4"/>
    </row>
    <row r="44" spans="1:37" s="105" customFormat="1">
      <c r="A44" s="75">
        <v>38</v>
      </c>
      <c r="B44" s="23" t="s">
        <v>194</v>
      </c>
      <c r="C44" s="73" t="s">
        <v>26</v>
      </c>
      <c r="D44" s="74">
        <v>2</v>
      </c>
      <c r="E44" s="144">
        <v>61.78</v>
      </c>
      <c r="F44" s="101">
        <f t="shared" si="0"/>
        <v>123.56</v>
      </c>
      <c r="G44" s="22"/>
      <c r="H44" s="33"/>
      <c r="I44" s="35"/>
      <c r="J44" s="35"/>
      <c r="K44" s="35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4"/>
    </row>
    <row r="45" spans="1:37" s="105" customFormat="1">
      <c r="A45" s="75">
        <v>39</v>
      </c>
      <c r="B45" s="23" t="s">
        <v>195</v>
      </c>
      <c r="C45" s="73" t="s">
        <v>26</v>
      </c>
      <c r="D45" s="74">
        <v>8</v>
      </c>
      <c r="E45" s="144">
        <v>50.35</v>
      </c>
      <c r="F45" s="101">
        <f t="shared" si="0"/>
        <v>402.8</v>
      </c>
      <c r="G45" s="22"/>
      <c r="H45" s="33"/>
      <c r="I45" s="35"/>
      <c r="J45" s="35"/>
      <c r="K45" s="35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4"/>
    </row>
    <row r="46" spans="1:37" s="105" customFormat="1">
      <c r="A46" s="75">
        <v>40</v>
      </c>
      <c r="B46" s="23" t="s">
        <v>196</v>
      </c>
      <c r="C46" s="73" t="s">
        <v>26</v>
      </c>
      <c r="D46" s="74">
        <v>4</v>
      </c>
      <c r="E46" s="144">
        <v>17.84</v>
      </c>
      <c r="F46" s="101">
        <f t="shared" si="0"/>
        <v>71.36</v>
      </c>
      <c r="G46" s="22"/>
      <c r="H46" s="33"/>
      <c r="I46" s="35"/>
      <c r="J46" s="35"/>
      <c r="K46" s="35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4"/>
    </row>
    <row r="47" spans="1:37" s="105" customFormat="1">
      <c r="A47" s="75">
        <v>41</v>
      </c>
      <c r="B47" s="23" t="s">
        <v>197</v>
      </c>
      <c r="C47" s="73" t="s">
        <v>26</v>
      </c>
      <c r="D47" s="74">
        <v>2</v>
      </c>
      <c r="E47" s="144">
        <v>22.65</v>
      </c>
      <c r="F47" s="101">
        <f t="shared" si="0"/>
        <v>45.3</v>
      </c>
      <c r="G47" s="22"/>
      <c r="H47" s="33"/>
      <c r="I47" s="35"/>
      <c r="J47" s="35"/>
      <c r="K47" s="35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4"/>
    </row>
    <row r="48" spans="1:37" s="105" customFormat="1">
      <c r="A48" s="75">
        <v>42</v>
      </c>
      <c r="B48" s="23" t="s">
        <v>198</v>
      </c>
      <c r="C48" s="73" t="s">
        <v>26</v>
      </c>
      <c r="D48" s="74">
        <v>2</v>
      </c>
      <c r="E48" s="144">
        <v>29.35</v>
      </c>
      <c r="F48" s="101">
        <f t="shared" si="0"/>
        <v>58.7</v>
      </c>
      <c r="G48" s="22"/>
      <c r="H48" s="33"/>
      <c r="I48" s="35"/>
      <c r="J48" s="35"/>
      <c r="K48" s="35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4"/>
    </row>
    <row r="49" spans="1:37" s="105" customFormat="1">
      <c r="A49" s="75">
        <v>43</v>
      </c>
      <c r="B49" s="23" t="s">
        <v>199</v>
      </c>
      <c r="C49" s="73" t="s">
        <v>26</v>
      </c>
      <c r="D49" s="74">
        <v>2</v>
      </c>
      <c r="E49" s="144">
        <v>101.13</v>
      </c>
      <c r="F49" s="101">
        <f t="shared" si="0"/>
        <v>202.26</v>
      </c>
      <c r="G49" s="22"/>
      <c r="H49" s="33"/>
      <c r="I49" s="35"/>
      <c r="J49" s="35"/>
      <c r="K49" s="35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4"/>
    </row>
    <row r="50" spans="1:37" s="105" customFormat="1">
      <c r="A50" s="75">
        <v>44</v>
      </c>
      <c r="B50" s="23" t="s">
        <v>200</v>
      </c>
      <c r="C50" s="73" t="s">
        <v>26</v>
      </c>
      <c r="D50" s="74">
        <v>2</v>
      </c>
      <c r="E50" s="144">
        <v>101.13</v>
      </c>
      <c r="F50" s="101">
        <f t="shared" si="0"/>
        <v>202.26</v>
      </c>
      <c r="G50" s="22"/>
      <c r="H50" s="33"/>
      <c r="I50" s="35"/>
      <c r="J50" s="35"/>
      <c r="K50" s="35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4"/>
    </row>
    <row r="51" spans="1:37" s="105" customFormat="1">
      <c r="A51" s="75">
        <v>45</v>
      </c>
      <c r="B51" s="23" t="s">
        <v>201</v>
      </c>
      <c r="C51" s="73" t="s">
        <v>26</v>
      </c>
      <c r="D51" s="74">
        <v>2</v>
      </c>
      <c r="E51" s="144">
        <v>50.35</v>
      </c>
      <c r="F51" s="101">
        <f t="shared" si="0"/>
        <v>100.7</v>
      </c>
      <c r="G51" s="22"/>
      <c r="H51" s="33"/>
      <c r="I51" s="35"/>
      <c r="J51" s="35"/>
      <c r="K51" s="35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4"/>
    </row>
    <row r="52" spans="1:37" s="105" customFormat="1">
      <c r="A52" s="75">
        <v>46</v>
      </c>
      <c r="B52" s="23" t="s">
        <v>202</v>
      </c>
      <c r="C52" s="73" t="s">
        <v>26</v>
      </c>
      <c r="D52" s="74">
        <v>4</v>
      </c>
      <c r="E52" s="144">
        <v>43.66</v>
      </c>
      <c r="F52" s="101">
        <f t="shared" si="0"/>
        <v>174.64</v>
      </c>
      <c r="G52" s="22"/>
      <c r="H52" s="33"/>
      <c r="I52" s="35"/>
      <c r="J52" s="35"/>
      <c r="K52" s="35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4"/>
    </row>
    <row r="53" spans="1:37" s="105" customFormat="1">
      <c r="A53" s="75">
        <v>47</v>
      </c>
      <c r="B53" s="23" t="s">
        <v>203</v>
      </c>
      <c r="C53" s="73" t="s">
        <v>26</v>
      </c>
      <c r="D53" s="74">
        <v>4</v>
      </c>
      <c r="E53" s="144">
        <v>53.11</v>
      </c>
      <c r="F53" s="101">
        <f t="shared" si="0"/>
        <v>212.44</v>
      </c>
      <c r="G53" s="22"/>
      <c r="H53" s="33"/>
      <c r="I53" s="35"/>
      <c r="J53" s="35"/>
      <c r="K53" s="35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4"/>
    </row>
    <row r="54" spans="1:37" s="105" customFormat="1">
      <c r="A54" s="75">
        <v>48</v>
      </c>
      <c r="B54" s="23" t="s">
        <v>204</v>
      </c>
      <c r="C54" s="73" t="s">
        <v>26</v>
      </c>
      <c r="D54" s="74">
        <v>1</v>
      </c>
      <c r="E54" s="144">
        <v>35.15</v>
      </c>
      <c r="F54" s="101">
        <f t="shared" si="0"/>
        <v>35.15</v>
      </c>
      <c r="G54" s="22"/>
      <c r="H54" s="33"/>
      <c r="I54" s="35"/>
      <c r="J54" s="35"/>
      <c r="K54" s="35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4"/>
    </row>
    <row r="55" spans="1:37" s="105" customFormat="1">
      <c r="A55" s="75">
        <v>49</v>
      </c>
      <c r="B55" s="23" t="s">
        <v>205</v>
      </c>
      <c r="C55" s="73" t="s">
        <v>26</v>
      </c>
      <c r="D55" s="74">
        <v>1</v>
      </c>
      <c r="E55" s="144">
        <v>42.39</v>
      </c>
      <c r="F55" s="101">
        <f t="shared" si="0"/>
        <v>42.39</v>
      </c>
      <c r="G55" s="22"/>
      <c r="H55" s="33"/>
      <c r="I55" s="35"/>
      <c r="J55" s="35"/>
      <c r="K55" s="35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4"/>
    </row>
    <row r="56" spans="1:37" s="105" customFormat="1">
      <c r="A56" s="75">
        <v>50</v>
      </c>
      <c r="B56" s="23" t="s">
        <v>36</v>
      </c>
      <c r="C56" s="73" t="s">
        <v>26</v>
      </c>
      <c r="D56" s="74">
        <v>2</v>
      </c>
      <c r="E56" s="144">
        <v>66.540000000000006</v>
      </c>
      <c r="F56" s="101">
        <f t="shared" si="0"/>
        <v>133.08000000000001</v>
      </c>
      <c r="G56" s="22"/>
      <c r="H56" s="33"/>
      <c r="I56" s="35"/>
      <c r="J56" s="35"/>
      <c r="K56" s="35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4"/>
    </row>
    <row r="57" spans="1:37" s="105" customFormat="1">
      <c r="A57" s="75">
        <v>51</v>
      </c>
      <c r="B57" s="23" t="s">
        <v>37</v>
      </c>
      <c r="C57" s="73" t="s">
        <v>26</v>
      </c>
      <c r="D57" s="74">
        <v>2</v>
      </c>
      <c r="E57" s="144">
        <v>206.14</v>
      </c>
      <c r="F57" s="101">
        <f t="shared" si="0"/>
        <v>412.28</v>
      </c>
      <c r="G57" s="22"/>
      <c r="H57" s="33"/>
      <c r="I57" s="35"/>
      <c r="J57" s="35"/>
      <c r="K57" s="35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4"/>
    </row>
    <row r="58" spans="1:37" s="105" customFormat="1" ht="38.25">
      <c r="A58" s="75">
        <v>52</v>
      </c>
      <c r="B58" s="23" t="s">
        <v>38</v>
      </c>
      <c r="C58" s="73" t="s">
        <v>39</v>
      </c>
      <c r="D58" s="74">
        <v>40</v>
      </c>
      <c r="E58" s="144">
        <v>79.77</v>
      </c>
      <c r="F58" s="101">
        <f t="shared" si="0"/>
        <v>3190.8</v>
      </c>
      <c r="G58" s="22"/>
      <c r="H58" s="33"/>
      <c r="I58" s="35"/>
      <c r="J58" s="35"/>
      <c r="K58" s="35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4"/>
    </row>
    <row r="59" spans="1:37" s="105" customFormat="1" ht="38.25">
      <c r="A59" s="75">
        <v>53</v>
      </c>
      <c r="B59" s="23" t="s">
        <v>40</v>
      </c>
      <c r="C59" s="73" t="s">
        <v>39</v>
      </c>
      <c r="D59" s="74">
        <v>25</v>
      </c>
      <c r="E59" s="144">
        <v>89.05</v>
      </c>
      <c r="F59" s="101">
        <f t="shared" si="0"/>
        <v>2226.25</v>
      </c>
      <c r="G59" s="22"/>
      <c r="H59" s="33"/>
      <c r="I59" s="35"/>
      <c r="J59" s="35"/>
      <c r="K59" s="35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4"/>
    </row>
    <row r="60" spans="1:37" s="105" customFormat="1" ht="38.25">
      <c r="A60" s="75">
        <v>54</v>
      </c>
      <c r="B60" s="23" t="s">
        <v>41</v>
      </c>
      <c r="C60" s="73" t="s">
        <v>39</v>
      </c>
      <c r="D60" s="74">
        <v>14</v>
      </c>
      <c r="E60" s="144">
        <v>112.55</v>
      </c>
      <c r="F60" s="101">
        <f t="shared" si="0"/>
        <v>1575.7</v>
      </c>
      <c r="G60" s="22"/>
      <c r="H60" s="33"/>
      <c r="I60" s="35"/>
      <c r="J60" s="35"/>
      <c r="K60" s="35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4"/>
    </row>
    <row r="61" spans="1:37" s="105" customFormat="1" ht="38.25">
      <c r="A61" s="75">
        <v>55</v>
      </c>
      <c r="B61" s="23" t="s">
        <v>42</v>
      </c>
      <c r="C61" s="73" t="s">
        <v>39</v>
      </c>
      <c r="D61" s="74">
        <v>14</v>
      </c>
      <c r="E61" s="144">
        <v>94</v>
      </c>
      <c r="F61" s="101">
        <f t="shared" si="0"/>
        <v>1316</v>
      </c>
      <c r="G61" s="22"/>
      <c r="H61" s="33"/>
      <c r="I61" s="35"/>
      <c r="J61" s="35"/>
      <c r="K61" s="35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4"/>
    </row>
    <row r="62" spans="1:37" s="105" customFormat="1">
      <c r="A62" s="75">
        <v>56</v>
      </c>
      <c r="B62" s="23" t="s">
        <v>43</v>
      </c>
      <c r="C62" s="73" t="s">
        <v>26</v>
      </c>
      <c r="D62" s="74">
        <v>2</v>
      </c>
      <c r="E62" s="144">
        <v>225.2</v>
      </c>
      <c r="F62" s="101">
        <f t="shared" si="0"/>
        <v>450.4</v>
      </c>
      <c r="G62" s="22"/>
      <c r="H62" s="33"/>
      <c r="I62" s="35"/>
      <c r="J62" s="35"/>
      <c r="K62" s="35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4"/>
    </row>
    <row r="63" spans="1:37" s="105" customFormat="1" ht="25.5">
      <c r="A63" s="75">
        <v>57</v>
      </c>
      <c r="B63" s="23" t="s">
        <v>44</v>
      </c>
      <c r="C63" s="73" t="s">
        <v>26</v>
      </c>
      <c r="D63" s="74">
        <v>4</v>
      </c>
      <c r="E63" s="144">
        <v>109.24</v>
      </c>
      <c r="F63" s="101">
        <f t="shared" si="0"/>
        <v>436.96</v>
      </c>
      <c r="G63" s="22"/>
      <c r="H63" s="33"/>
      <c r="I63" s="35"/>
      <c r="J63" s="35"/>
      <c r="K63" s="35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4"/>
    </row>
    <row r="64" spans="1:37" s="105" customFormat="1">
      <c r="A64" s="75">
        <v>58</v>
      </c>
      <c r="B64" s="23" t="s">
        <v>45</v>
      </c>
      <c r="C64" s="73" t="s">
        <v>26</v>
      </c>
      <c r="D64" s="74">
        <v>2</v>
      </c>
      <c r="E64" s="144">
        <v>209.95</v>
      </c>
      <c r="F64" s="101">
        <f t="shared" si="0"/>
        <v>419.9</v>
      </c>
      <c r="G64" s="22"/>
      <c r="H64" s="33"/>
      <c r="I64" s="35"/>
      <c r="J64" s="35"/>
      <c r="K64" s="35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4"/>
    </row>
    <row r="65" spans="1:37" s="105" customFormat="1">
      <c r="A65" s="75">
        <v>59</v>
      </c>
      <c r="B65" s="23" t="s">
        <v>46</v>
      </c>
      <c r="C65" s="73" t="s">
        <v>26</v>
      </c>
      <c r="D65" s="74">
        <v>10</v>
      </c>
      <c r="E65" s="144">
        <v>54.54</v>
      </c>
      <c r="F65" s="101">
        <f t="shared" si="0"/>
        <v>545.4</v>
      </c>
      <c r="G65" s="22"/>
      <c r="H65" s="33"/>
      <c r="I65" s="35"/>
      <c r="J65" s="35"/>
      <c r="K65" s="35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4"/>
    </row>
    <row r="66" spans="1:37" s="105" customFormat="1">
      <c r="A66" s="75">
        <v>60</v>
      </c>
      <c r="B66" s="23" t="s">
        <v>47</v>
      </c>
      <c r="C66" s="73" t="s">
        <v>26</v>
      </c>
      <c r="D66" s="74">
        <v>8</v>
      </c>
      <c r="E66" s="144">
        <v>59.54</v>
      </c>
      <c r="F66" s="101">
        <f t="shared" si="0"/>
        <v>476.32</v>
      </c>
      <c r="G66" s="22"/>
      <c r="H66" s="33"/>
      <c r="I66" s="35"/>
      <c r="J66" s="35"/>
      <c r="K66" s="35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4"/>
    </row>
    <row r="67" spans="1:37" s="105" customFormat="1">
      <c r="A67" s="75">
        <v>61</v>
      </c>
      <c r="B67" s="23" t="s">
        <v>48</v>
      </c>
      <c r="C67" s="73" t="s">
        <v>26</v>
      </c>
      <c r="D67" s="74">
        <v>4</v>
      </c>
      <c r="E67" s="144">
        <v>128.32</v>
      </c>
      <c r="F67" s="101">
        <f t="shared" si="0"/>
        <v>513.28</v>
      </c>
      <c r="G67" s="22"/>
      <c r="H67" s="33"/>
      <c r="I67" s="35"/>
      <c r="J67" s="35"/>
      <c r="K67" s="35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4"/>
    </row>
    <row r="68" spans="1:37" s="105" customFormat="1">
      <c r="A68" s="75">
        <v>62</v>
      </c>
      <c r="B68" s="23" t="s">
        <v>49</v>
      </c>
      <c r="C68" s="73" t="s">
        <v>26</v>
      </c>
      <c r="D68" s="74">
        <v>2</v>
      </c>
      <c r="E68" s="144">
        <v>122.14</v>
      </c>
      <c r="F68" s="101">
        <f t="shared" si="0"/>
        <v>244.28</v>
      </c>
      <c r="G68" s="22"/>
      <c r="H68" s="33"/>
      <c r="I68" s="35"/>
      <c r="J68" s="35"/>
      <c r="K68" s="35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4"/>
    </row>
    <row r="69" spans="1:37" s="105" customFormat="1">
      <c r="A69" s="75">
        <v>63</v>
      </c>
      <c r="B69" s="23" t="s">
        <v>50</v>
      </c>
      <c r="C69" s="73" t="s">
        <v>26</v>
      </c>
      <c r="D69" s="74">
        <v>2</v>
      </c>
      <c r="E69" s="144">
        <v>109.73</v>
      </c>
      <c r="F69" s="101">
        <f t="shared" si="0"/>
        <v>219.46</v>
      </c>
      <c r="G69" s="22"/>
      <c r="H69" s="33"/>
      <c r="I69" s="35"/>
      <c r="J69" s="35"/>
      <c r="K69" s="35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4"/>
    </row>
    <row r="70" spans="1:37" s="105" customFormat="1">
      <c r="A70" s="75">
        <v>64</v>
      </c>
      <c r="B70" s="23" t="s">
        <v>51</v>
      </c>
      <c r="C70" s="73" t="s">
        <v>26</v>
      </c>
      <c r="D70" s="74">
        <v>2</v>
      </c>
      <c r="E70" s="144">
        <v>155.94999999999999</v>
      </c>
      <c r="F70" s="101">
        <f t="shared" si="0"/>
        <v>311.89999999999998</v>
      </c>
      <c r="G70" s="22"/>
      <c r="H70" s="33"/>
      <c r="I70" s="35"/>
      <c r="J70" s="35"/>
      <c r="K70" s="35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4"/>
    </row>
    <row r="71" spans="1:37" s="105" customFormat="1">
      <c r="A71" s="75">
        <v>65</v>
      </c>
      <c r="B71" s="23" t="s">
        <v>52</v>
      </c>
      <c r="C71" s="73" t="s">
        <v>26</v>
      </c>
      <c r="D71" s="74">
        <v>4</v>
      </c>
      <c r="E71" s="144">
        <v>122.87</v>
      </c>
      <c r="F71" s="101">
        <f t="shared" si="0"/>
        <v>491.48</v>
      </c>
      <c r="G71" s="22"/>
      <c r="H71" s="33"/>
      <c r="I71" s="35"/>
      <c r="J71" s="35"/>
      <c r="K71" s="35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4"/>
    </row>
    <row r="72" spans="1:37" s="105" customFormat="1">
      <c r="A72" s="75">
        <v>66</v>
      </c>
      <c r="B72" s="23" t="s">
        <v>53</v>
      </c>
      <c r="C72" s="73" t="s">
        <v>26</v>
      </c>
      <c r="D72" s="74">
        <v>8</v>
      </c>
      <c r="E72" s="144">
        <v>8.4</v>
      </c>
      <c r="F72" s="101">
        <f t="shared" ref="F72:F107" si="1">ROUND(D72*E72,2)</f>
        <v>67.2</v>
      </c>
      <c r="G72" s="22"/>
      <c r="H72" s="33"/>
      <c r="I72" s="35"/>
      <c r="J72" s="35"/>
      <c r="K72" s="35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4"/>
    </row>
    <row r="73" spans="1:37" s="105" customFormat="1">
      <c r="A73" s="75">
        <v>67</v>
      </c>
      <c r="B73" s="23" t="s">
        <v>54</v>
      </c>
      <c r="C73" s="73" t="s">
        <v>26</v>
      </c>
      <c r="D73" s="74">
        <v>12</v>
      </c>
      <c r="E73" s="144">
        <v>22.25</v>
      </c>
      <c r="F73" s="101">
        <f t="shared" si="1"/>
        <v>267</v>
      </c>
      <c r="G73" s="22"/>
      <c r="H73" s="33"/>
      <c r="I73" s="35"/>
      <c r="J73" s="35"/>
      <c r="K73" s="35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4"/>
    </row>
    <row r="74" spans="1:37" s="105" customFormat="1">
      <c r="A74" s="75">
        <v>68</v>
      </c>
      <c r="B74" s="23" t="s">
        <v>55</v>
      </c>
      <c r="C74" s="73" t="s">
        <v>26</v>
      </c>
      <c r="D74" s="74">
        <v>8</v>
      </c>
      <c r="E74" s="144">
        <v>24.86</v>
      </c>
      <c r="F74" s="101">
        <f t="shared" si="1"/>
        <v>198.88</v>
      </c>
      <c r="G74" s="22"/>
      <c r="H74" s="33"/>
      <c r="I74" s="35"/>
      <c r="J74" s="35"/>
      <c r="K74" s="35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4"/>
    </row>
    <row r="75" spans="1:37" s="105" customFormat="1">
      <c r="A75" s="75">
        <v>69</v>
      </c>
      <c r="B75" s="23" t="s">
        <v>56</v>
      </c>
      <c r="C75" s="73" t="s">
        <v>26</v>
      </c>
      <c r="D75" s="74">
        <v>8</v>
      </c>
      <c r="E75" s="144">
        <v>12.69</v>
      </c>
      <c r="F75" s="101">
        <f t="shared" si="1"/>
        <v>101.52</v>
      </c>
      <c r="G75" s="22"/>
      <c r="H75" s="33"/>
      <c r="I75" s="35"/>
      <c r="J75" s="35"/>
      <c r="K75" s="35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4"/>
    </row>
    <row r="76" spans="1:37" s="105" customFormat="1">
      <c r="A76" s="75">
        <v>70</v>
      </c>
      <c r="B76" s="23" t="s">
        <v>57</v>
      </c>
      <c r="C76" s="73" t="s">
        <v>26</v>
      </c>
      <c r="D76" s="74">
        <v>12</v>
      </c>
      <c r="E76" s="144">
        <v>13.14</v>
      </c>
      <c r="F76" s="101">
        <f t="shared" si="1"/>
        <v>157.68</v>
      </c>
      <c r="G76" s="22"/>
      <c r="H76" s="33"/>
      <c r="I76" s="35"/>
      <c r="J76" s="35"/>
      <c r="K76" s="35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4"/>
    </row>
    <row r="77" spans="1:37" s="105" customFormat="1">
      <c r="A77" s="75">
        <v>71</v>
      </c>
      <c r="B77" s="23" t="s">
        <v>58</v>
      </c>
      <c r="C77" s="73" t="s">
        <v>26</v>
      </c>
      <c r="D77" s="74">
        <v>8</v>
      </c>
      <c r="E77" s="144">
        <v>13.9</v>
      </c>
      <c r="F77" s="101">
        <f t="shared" si="1"/>
        <v>111.2</v>
      </c>
      <c r="G77" s="22"/>
      <c r="H77" s="33"/>
      <c r="I77" s="35"/>
      <c r="J77" s="35"/>
      <c r="K77" s="35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4"/>
    </row>
    <row r="78" spans="1:37" s="105" customFormat="1" ht="25.5">
      <c r="A78" s="75">
        <v>72</v>
      </c>
      <c r="B78" s="23" t="s">
        <v>59</v>
      </c>
      <c r="C78" s="73" t="s">
        <v>26</v>
      </c>
      <c r="D78" s="74">
        <v>2</v>
      </c>
      <c r="E78" s="144">
        <v>66.3</v>
      </c>
      <c r="F78" s="101">
        <f t="shared" si="1"/>
        <v>132.6</v>
      </c>
      <c r="G78" s="22"/>
      <c r="H78" s="33"/>
      <c r="I78" s="35"/>
      <c r="J78" s="35"/>
      <c r="K78" s="35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4"/>
    </row>
    <row r="79" spans="1:37" s="105" customFormat="1" ht="25.5">
      <c r="A79" s="75">
        <v>73</v>
      </c>
      <c r="B79" s="23" t="s">
        <v>60</v>
      </c>
      <c r="C79" s="73" t="s">
        <v>26</v>
      </c>
      <c r="D79" s="74">
        <v>4</v>
      </c>
      <c r="E79" s="144">
        <v>299.51</v>
      </c>
      <c r="F79" s="101">
        <f t="shared" si="1"/>
        <v>1198.04</v>
      </c>
      <c r="G79" s="22"/>
      <c r="H79" s="33"/>
      <c r="I79" s="35"/>
      <c r="J79" s="35"/>
      <c r="K79" s="35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4"/>
    </row>
    <row r="80" spans="1:37" s="105" customFormat="1">
      <c r="A80" s="75">
        <v>74</v>
      </c>
      <c r="B80" s="23" t="s">
        <v>61</v>
      </c>
      <c r="C80" s="73" t="s">
        <v>26</v>
      </c>
      <c r="D80" s="74">
        <v>4</v>
      </c>
      <c r="E80" s="144">
        <v>59.54</v>
      </c>
      <c r="F80" s="101">
        <f t="shared" si="1"/>
        <v>238.16</v>
      </c>
      <c r="G80" s="22"/>
      <c r="H80" s="33"/>
      <c r="I80" s="35"/>
      <c r="J80" s="35"/>
      <c r="K80" s="35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4"/>
    </row>
    <row r="81" spans="1:37" s="105" customFormat="1">
      <c r="A81" s="75">
        <v>75</v>
      </c>
      <c r="B81" s="23" t="s">
        <v>62</v>
      </c>
      <c r="C81" s="73" t="s">
        <v>26</v>
      </c>
      <c r="D81" s="74">
        <v>4</v>
      </c>
      <c r="E81" s="144">
        <v>133.15</v>
      </c>
      <c r="F81" s="101">
        <f t="shared" si="1"/>
        <v>532.6</v>
      </c>
      <c r="G81" s="22"/>
      <c r="H81" s="33"/>
      <c r="I81" s="35"/>
      <c r="J81" s="35"/>
      <c r="K81" s="35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4"/>
    </row>
    <row r="82" spans="1:37" s="105" customFormat="1" ht="25.5">
      <c r="A82" s="75">
        <v>76</v>
      </c>
      <c r="B82" s="23" t="s">
        <v>63</v>
      </c>
      <c r="C82" s="73" t="s">
        <v>26</v>
      </c>
      <c r="D82" s="74">
        <v>2</v>
      </c>
      <c r="E82" s="144">
        <v>101.86</v>
      </c>
      <c r="F82" s="101">
        <f t="shared" si="1"/>
        <v>203.72</v>
      </c>
      <c r="G82" s="22"/>
      <c r="H82" s="33"/>
      <c r="I82" s="35"/>
      <c r="J82" s="35"/>
      <c r="K82" s="35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4"/>
    </row>
    <row r="83" spans="1:37" s="105" customFormat="1" ht="25.5">
      <c r="A83" s="75">
        <v>77</v>
      </c>
      <c r="B83" s="23" t="s">
        <v>64</v>
      </c>
      <c r="C83" s="73" t="s">
        <v>26</v>
      </c>
      <c r="D83" s="74">
        <v>1</v>
      </c>
      <c r="E83" s="144">
        <v>80.459999999999994</v>
      </c>
      <c r="F83" s="101">
        <f t="shared" si="1"/>
        <v>80.459999999999994</v>
      </c>
      <c r="G83" s="22"/>
      <c r="H83" s="33"/>
      <c r="I83" s="35"/>
      <c r="J83" s="35"/>
      <c r="K83" s="35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4"/>
    </row>
    <row r="84" spans="1:37" s="105" customFormat="1" ht="25.5">
      <c r="A84" s="75">
        <v>78</v>
      </c>
      <c r="B84" s="23" t="s">
        <v>65</v>
      </c>
      <c r="C84" s="73" t="s">
        <v>26</v>
      </c>
      <c r="D84" s="74">
        <v>1</v>
      </c>
      <c r="E84" s="144">
        <v>73.430000000000007</v>
      </c>
      <c r="F84" s="101">
        <f t="shared" si="1"/>
        <v>73.430000000000007</v>
      </c>
      <c r="G84" s="22"/>
      <c r="H84" s="33"/>
      <c r="I84" s="35"/>
      <c r="J84" s="35"/>
      <c r="K84" s="35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4"/>
    </row>
    <row r="85" spans="1:37" s="105" customFormat="1">
      <c r="A85" s="75">
        <v>79</v>
      </c>
      <c r="B85" s="23" t="s">
        <v>66</v>
      </c>
      <c r="C85" s="73" t="s">
        <v>26</v>
      </c>
      <c r="D85" s="74">
        <v>4</v>
      </c>
      <c r="E85" s="144">
        <v>94.73</v>
      </c>
      <c r="F85" s="101">
        <f t="shared" si="1"/>
        <v>378.92</v>
      </c>
      <c r="G85" s="22"/>
      <c r="H85" s="33"/>
      <c r="I85" s="35"/>
      <c r="J85" s="35"/>
      <c r="K85" s="35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4"/>
    </row>
    <row r="86" spans="1:37" s="105" customFormat="1">
      <c r="A86" s="75">
        <v>80</v>
      </c>
      <c r="B86" s="23" t="s">
        <v>67</v>
      </c>
      <c r="C86" s="73" t="s">
        <v>26</v>
      </c>
      <c r="D86" s="74">
        <v>2</v>
      </c>
      <c r="E86" s="144">
        <v>110.84</v>
      </c>
      <c r="F86" s="101">
        <f t="shared" si="1"/>
        <v>221.68</v>
      </c>
      <c r="G86" s="22"/>
      <c r="H86" s="33"/>
      <c r="I86" s="35"/>
      <c r="J86" s="35"/>
      <c r="K86" s="35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4"/>
    </row>
    <row r="87" spans="1:37" s="105" customFormat="1">
      <c r="A87" s="75">
        <v>81</v>
      </c>
      <c r="B87" s="23" t="s">
        <v>68</v>
      </c>
      <c r="C87" s="73" t="s">
        <v>26</v>
      </c>
      <c r="D87" s="74">
        <v>2</v>
      </c>
      <c r="E87" s="144">
        <v>133.07</v>
      </c>
      <c r="F87" s="101">
        <f t="shared" si="1"/>
        <v>266.14</v>
      </c>
      <c r="G87" s="22"/>
      <c r="H87" s="33"/>
      <c r="I87" s="35"/>
      <c r="J87" s="35"/>
      <c r="K87" s="35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4"/>
    </row>
    <row r="88" spans="1:37" s="105" customFormat="1">
      <c r="A88" s="75">
        <v>82</v>
      </c>
      <c r="B88" s="23" t="s">
        <v>69</v>
      </c>
      <c r="C88" s="73" t="s">
        <v>26</v>
      </c>
      <c r="D88" s="74">
        <v>4</v>
      </c>
      <c r="E88" s="144">
        <v>352.76</v>
      </c>
      <c r="F88" s="101">
        <f t="shared" si="1"/>
        <v>1411.04</v>
      </c>
      <c r="G88" s="22"/>
      <c r="H88" s="33"/>
      <c r="I88" s="35"/>
      <c r="J88" s="35"/>
      <c r="K88" s="35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4"/>
    </row>
    <row r="89" spans="1:37" s="105" customFormat="1" ht="42.75" customHeight="1">
      <c r="A89" s="75">
        <v>83</v>
      </c>
      <c r="B89" s="23" t="s">
        <v>70</v>
      </c>
      <c r="C89" s="73" t="s">
        <v>26</v>
      </c>
      <c r="D89" s="74">
        <v>4</v>
      </c>
      <c r="E89" s="144">
        <v>2208.6</v>
      </c>
      <c r="F89" s="101">
        <f t="shared" si="1"/>
        <v>8834.4</v>
      </c>
      <c r="G89" s="22"/>
      <c r="H89" s="33"/>
      <c r="I89" s="35"/>
      <c r="J89" s="35"/>
      <c r="K89" s="35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4"/>
    </row>
    <row r="90" spans="1:37" s="105" customFormat="1">
      <c r="A90" s="75">
        <v>84</v>
      </c>
      <c r="B90" s="23" t="s">
        <v>206</v>
      </c>
      <c r="C90" s="73" t="s">
        <v>26</v>
      </c>
      <c r="D90" s="74">
        <v>2</v>
      </c>
      <c r="E90" s="144">
        <v>1227</v>
      </c>
      <c r="F90" s="101">
        <f t="shared" si="1"/>
        <v>2454</v>
      </c>
      <c r="G90" s="22"/>
      <c r="H90" s="33"/>
      <c r="I90" s="35"/>
      <c r="J90" s="35"/>
      <c r="K90" s="35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4"/>
    </row>
    <row r="91" spans="1:37" s="105" customFormat="1">
      <c r="A91" s="75">
        <v>85</v>
      </c>
      <c r="B91" s="23" t="s">
        <v>71</v>
      </c>
      <c r="C91" s="73" t="s">
        <v>26</v>
      </c>
      <c r="D91" s="74">
        <v>1</v>
      </c>
      <c r="E91" s="144">
        <v>613.5</v>
      </c>
      <c r="F91" s="101">
        <f t="shared" si="1"/>
        <v>613.5</v>
      </c>
      <c r="G91" s="22"/>
      <c r="H91" s="33"/>
      <c r="I91" s="35"/>
      <c r="J91" s="35"/>
      <c r="K91" s="35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4"/>
    </row>
    <row r="92" spans="1:37" s="105" customFormat="1">
      <c r="A92" s="75">
        <v>86</v>
      </c>
      <c r="B92" s="23" t="s">
        <v>206</v>
      </c>
      <c r="C92" s="73" t="s">
        <v>26</v>
      </c>
      <c r="D92" s="74">
        <v>2</v>
      </c>
      <c r="E92" s="144">
        <v>1227</v>
      </c>
      <c r="F92" s="101">
        <f t="shared" si="1"/>
        <v>2454</v>
      </c>
      <c r="G92" s="22"/>
      <c r="H92" s="33"/>
      <c r="I92" s="35"/>
      <c r="J92" s="35"/>
      <c r="K92" s="35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4"/>
    </row>
    <row r="93" spans="1:37" s="105" customFormat="1">
      <c r="A93" s="75">
        <v>87</v>
      </c>
      <c r="B93" s="23" t="s">
        <v>71</v>
      </c>
      <c r="C93" s="73" t="s">
        <v>26</v>
      </c>
      <c r="D93" s="74">
        <v>1</v>
      </c>
      <c r="E93" s="144">
        <v>613.5</v>
      </c>
      <c r="F93" s="101">
        <f t="shared" si="1"/>
        <v>613.5</v>
      </c>
      <c r="G93" s="22"/>
      <c r="H93" s="33"/>
      <c r="I93" s="35"/>
      <c r="J93" s="35"/>
      <c r="K93" s="35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4"/>
    </row>
    <row r="94" spans="1:37" s="105" customFormat="1">
      <c r="A94" s="75">
        <v>88</v>
      </c>
      <c r="B94" s="23" t="s">
        <v>206</v>
      </c>
      <c r="C94" s="73" t="s">
        <v>26</v>
      </c>
      <c r="D94" s="74">
        <v>2</v>
      </c>
      <c r="E94" s="144">
        <v>1227</v>
      </c>
      <c r="F94" s="101">
        <f t="shared" si="1"/>
        <v>2454</v>
      </c>
      <c r="G94" s="22"/>
      <c r="H94" s="33"/>
      <c r="I94" s="35"/>
      <c r="J94" s="35"/>
      <c r="K94" s="35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4"/>
    </row>
    <row r="95" spans="1:37" s="105" customFormat="1">
      <c r="A95" s="75">
        <v>89</v>
      </c>
      <c r="B95" s="23" t="s">
        <v>71</v>
      </c>
      <c r="C95" s="73" t="s">
        <v>26</v>
      </c>
      <c r="D95" s="74">
        <v>1</v>
      </c>
      <c r="E95" s="144">
        <v>613.5</v>
      </c>
      <c r="F95" s="101">
        <f t="shared" si="1"/>
        <v>613.5</v>
      </c>
      <c r="G95" s="22"/>
      <c r="H95" s="33"/>
      <c r="I95" s="35"/>
      <c r="J95" s="35"/>
      <c r="K95" s="35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4"/>
    </row>
    <row r="96" spans="1:37" s="105" customFormat="1">
      <c r="A96" s="75">
        <v>90</v>
      </c>
      <c r="B96" s="23" t="s">
        <v>206</v>
      </c>
      <c r="C96" s="73" t="s">
        <v>26</v>
      </c>
      <c r="D96" s="74">
        <v>2</v>
      </c>
      <c r="E96" s="144">
        <v>1227</v>
      </c>
      <c r="F96" s="101">
        <f t="shared" si="1"/>
        <v>2454</v>
      </c>
      <c r="G96" s="22"/>
      <c r="H96" s="33"/>
      <c r="I96" s="35"/>
      <c r="J96" s="35"/>
      <c r="K96" s="35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4"/>
    </row>
    <row r="97" spans="1:37" s="105" customFormat="1">
      <c r="A97" s="75">
        <v>91</v>
      </c>
      <c r="B97" s="23" t="s">
        <v>71</v>
      </c>
      <c r="C97" s="73" t="s">
        <v>26</v>
      </c>
      <c r="D97" s="74">
        <v>1</v>
      </c>
      <c r="E97" s="144">
        <v>613.5</v>
      </c>
      <c r="F97" s="101">
        <f t="shared" si="1"/>
        <v>613.5</v>
      </c>
      <c r="G97" s="22"/>
      <c r="H97" s="33"/>
      <c r="I97" s="35"/>
      <c r="J97" s="35"/>
      <c r="K97" s="35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4"/>
    </row>
    <row r="98" spans="1:37" s="105" customFormat="1" ht="72.75" customHeight="1">
      <c r="A98" s="75">
        <v>92</v>
      </c>
      <c r="B98" s="23" t="s">
        <v>72</v>
      </c>
      <c r="C98" s="73" t="s">
        <v>26</v>
      </c>
      <c r="D98" s="74">
        <v>2</v>
      </c>
      <c r="E98" s="144">
        <v>11754.66</v>
      </c>
      <c r="F98" s="101">
        <f t="shared" si="1"/>
        <v>23509.32</v>
      </c>
      <c r="G98" s="22"/>
      <c r="H98" s="33"/>
      <c r="I98" s="35"/>
      <c r="J98" s="35"/>
      <c r="K98" s="35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4"/>
    </row>
    <row r="99" spans="1:37" s="105" customFormat="1" ht="42.75" customHeight="1">
      <c r="A99" s="75">
        <v>93</v>
      </c>
      <c r="B99" s="23" t="s">
        <v>73</v>
      </c>
      <c r="C99" s="73" t="s">
        <v>26</v>
      </c>
      <c r="D99" s="74">
        <v>1</v>
      </c>
      <c r="E99" s="144">
        <v>5958.31</v>
      </c>
      <c r="F99" s="101">
        <f t="shared" si="1"/>
        <v>5958.31</v>
      </c>
      <c r="G99" s="22"/>
      <c r="H99" s="33"/>
      <c r="I99" s="35"/>
      <c r="J99" s="35"/>
      <c r="K99" s="35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4"/>
    </row>
    <row r="100" spans="1:37" s="105" customFormat="1" ht="63.75">
      <c r="A100" s="75">
        <v>94</v>
      </c>
      <c r="B100" s="23" t="s">
        <v>72</v>
      </c>
      <c r="C100" s="73" t="s">
        <v>26</v>
      </c>
      <c r="D100" s="74">
        <v>2</v>
      </c>
      <c r="E100" s="144">
        <v>8527.65</v>
      </c>
      <c r="F100" s="101">
        <f t="shared" si="1"/>
        <v>17055.3</v>
      </c>
      <c r="G100" s="22"/>
      <c r="H100" s="33"/>
      <c r="I100" s="35"/>
      <c r="J100" s="35"/>
      <c r="K100" s="35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4"/>
    </row>
    <row r="101" spans="1:37" s="105" customFormat="1" ht="38.25">
      <c r="A101" s="75">
        <v>95</v>
      </c>
      <c r="B101" s="23" t="s">
        <v>73</v>
      </c>
      <c r="C101" s="73" t="s">
        <v>26</v>
      </c>
      <c r="D101" s="74">
        <v>1</v>
      </c>
      <c r="E101" s="144">
        <v>5958.31</v>
      </c>
      <c r="F101" s="101">
        <f t="shared" si="1"/>
        <v>5958.31</v>
      </c>
      <c r="G101" s="22"/>
      <c r="H101" s="33"/>
      <c r="I101" s="35"/>
      <c r="J101" s="35"/>
      <c r="K101" s="35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4"/>
    </row>
    <row r="102" spans="1:37" s="105" customFormat="1" ht="63.75">
      <c r="A102" s="75">
        <v>96</v>
      </c>
      <c r="B102" s="23" t="s">
        <v>72</v>
      </c>
      <c r="C102" s="73" t="s">
        <v>26</v>
      </c>
      <c r="D102" s="74">
        <v>2</v>
      </c>
      <c r="E102" s="144">
        <v>8527.65</v>
      </c>
      <c r="F102" s="101">
        <f t="shared" si="1"/>
        <v>17055.3</v>
      </c>
      <c r="G102" s="22"/>
      <c r="H102" s="33"/>
      <c r="I102" s="35"/>
      <c r="J102" s="35"/>
      <c r="K102" s="35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4"/>
    </row>
    <row r="103" spans="1:37" s="105" customFormat="1" ht="38.25">
      <c r="A103" s="75">
        <v>97</v>
      </c>
      <c r="B103" s="23" t="s">
        <v>73</v>
      </c>
      <c r="C103" s="73" t="s">
        <v>26</v>
      </c>
      <c r="D103" s="74">
        <v>1</v>
      </c>
      <c r="E103" s="144">
        <v>5958.31</v>
      </c>
      <c r="F103" s="101">
        <f t="shared" si="1"/>
        <v>5958.31</v>
      </c>
      <c r="G103" s="22"/>
      <c r="H103" s="33"/>
      <c r="I103" s="35"/>
      <c r="J103" s="35"/>
      <c r="K103" s="35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4"/>
    </row>
    <row r="104" spans="1:37" s="105" customFormat="1" ht="63.75">
      <c r="A104" s="75">
        <v>98</v>
      </c>
      <c r="B104" s="23" t="s">
        <v>72</v>
      </c>
      <c r="C104" s="73" t="s">
        <v>26</v>
      </c>
      <c r="D104" s="74">
        <v>2</v>
      </c>
      <c r="E104" s="144">
        <v>14795.17</v>
      </c>
      <c r="F104" s="101">
        <f t="shared" si="1"/>
        <v>29590.34</v>
      </c>
      <c r="G104" s="22"/>
      <c r="H104" s="33"/>
      <c r="I104" s="35"/>
      <c r="J104" s="35"/>
      <c r="K104" s="35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4"/>
    </row>
    <row r="105" spans="1:37" s="105" customFormat="1" ht="38.25">
      <c r="A105" s="75">
        <v>99</v>
      </c>
      <c r="B105" s="23" t="s">
        <v>73</v>
      </c>
      <c r="C105" s="73" t="s">
        <v>26</v>
      </c>
      <c r="D105" s="74">
        <v>1</v>
      </c>
      <c r="E105" s="144">
        <v>5958.31</v>
      </c>
      <c r="F105" s="101">
        <f t="shared" si="1"/>
        <v>5958.31</v>
      </c>
      <c r="G105" s="22"/>
      <c r="H105" s="33"/>
      <c r="I105" s="35"/>
      <c r="J105" s="35"/>
      <c r="K105" s="35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4"/>
    </row>
    <row r="106" spans="1:37" s="105" customFormat="1">
      <c r="A106" s="75">
        <v>100</v>
      </c>
      <c r="B106" s="23" t="s">
        <v>74</v>
      </c>
      <c r="C106" s="73" t="s">
        <v>26</v>
      </c>
      <c r="D106" s="74">
        <v>4</v>
      </c>
      <c r="E106" s="144">
        <v>280.37</v>
      </c>
      <c r="F106" s="101">
        <f t="shared" si="1"/>
        <v>1121.48</v>
      </c>
      <c r="G106" s="22"/>
      <c r="H106" s="33"/>
      <c r="I106" s="35"/>
      <c r="J106" s="35"/>
      <c r="K106" s="35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4"/>
    </row>
    <row r="107" spans="1:37" s="105" customFormat="1" ht="39" thickBot="1">
      <c r="A107" s="107">
        <v>101</v>
      </c>
      <c r="B107" s="24" t="s">
        <v>75</v>
      </c>
      <c r="C107" s="25" t="s">
        <v>26</v>
      </c>
      <c r="D107" s="26">
        <v>4</v>
      </c>
      <c r="E107" s="144">
        <v>762.27</v>
      </c>
      <c r="F107" s="101">
        <f t="shared" si="1"/>
        <v>3049.08</v>
      </c>
      <c r="G107" s="108">
        <f>SUM(F7:F107)</f>
        <v>181052.08</v>
      </c>
      <c r="H107" s="33"/>
      <c r="I107" s="35"/>
      <c r="J107" s="35"/>
      <c r="K107" s="35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4"/>
    </row>
    <row r="108" spans="1:37" s="105" customFormat="1" ht="33" customHeight="1" thickBot="1">
      <c r="A108" s="109"/>
      <c r="B108" s="93" t="s">
        <v>76</v>
      </c>
      <c r="C108" s="110"/>
      <c r="D108" s="27"/>
      <c r="E108" s="145"/>
      <c r="F108" s="111"/>
      <c r="G108" s="22"/>
      <c r="H108" s="33"/>
      <c r="I108" s="35"/>
      <c r="J108" s="35"/>
      <c r="K108" s="35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4"/>
    </row>
    <row r="109" spans="1:37" s="105" customFormat="1">
      <c r="A109" s="100">
        <v>102</v>
      </c>
      <c r="B109" s="19" t="s">
        <v>77</v>
      </c>
      <c r="C109" s="20" t="s">
        <v>78</v>
      </c>
      <c r="D109" s="21">
        <v>4</v>
      </c>
      <c r="E109" s="143">
        <v>312.89</v>
      </c>
      <c r="F109" s="101">
        <f t="shared" ref="F109:F149" si="2">ROUND(D109*E109,2)</f>
        <v>1251.56</v>
      </c>
      <c r="G109" s="22"/>
      <c r="H109" s="33"/>
      <c r="I109" s="35"/>
      <c r="J109" s="35"/>
      <c r="K109" s="35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4"/>
    </row>
    <row r="110" spans="1:37" s="105" customFormat="1" ht="25.5">
      <c r="A110" s="75">
        <v>103</v>
      </c>
      <c r="B110" s="23" t="s">
        <v>79</v>
      </c>
      <c r="C110" s="73" t="s">
        <v>78</v>
      </c>
      <c r="D110" s="74">
        <v>240</v>
      </c>
      <c r="E110" s="143">
        <v>0.15</v>
      </c>
      <c r="F110" s="112">
        <f t="shared" si="2"/>
        <v>36</v>
      </c>
      <c r="G110" s="22"/>
      <c r="H110" s="33"/>
      <c r="I110" s="35"/>
      <c r="J110" s="35"/>
      <c r="K110" s="35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4"/>
    </row>
    <row r="111" spans="1:37" s="105" customFormat="1">
      <c r="A111" s="75">
        <v>104</v>
      </c>
      <c r="B111" s="23" t="s">
        <v>80</v>
      </c>
      <c r="C111" s="73" t="s">
        <v>39</v>
      </c>
      <c r="D111" s="74">
        <v>60</v>
      </c>
      <c r="E111" s="143">
        <v>3.5</v>
      </c>
      <c r="F111" s="112">
        <f t="shared" si="2"/>
        <v>210</v>
      </c>
      <c r="G111" s="22"/>
      <c r="H111" s="33"/>
      <c r="I111" s="35"/>
      <c r="J111" s="35"/>
      <c r="K111" s="35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4"/>
    </row>
    <row r="112" spans="1:37" s="105" customFormat="1">
      <c r="A112" s="75">
        <v>105</v>
      </c>
      <c r="B112" s="23" t="s">
        <v>81</v>
      </c>
      <c r="C112" s="73" t="s">
        <v>39</v>
      </c>
      <c r="D112" s="74">
        <v>116</v>
      </c>
      <c r="E112" s="143">
        <v>1.21</v>
      </c>
      <c r="F112" s="112">
        <f t="shared" si="2"/>
        <v>140.36000000000001</v>
      </c>
      <c r="G112" s="22"/>
      <c r="H112" s="33"/>
      <c r="I112" s="35"/>
      <c r="J112" s="35"/>
      <c r="K112" s="35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4"/>
    </row>
    <row r="113" spans="1:37" s="105" customFormat="1">
      <c r="A113" s="75">
        <v>106</v>
      </c>
      <c r="B113" s="23" t="s">
        <v>82</v>
      </c>
      <c r="C113" s="73" t="s">
        <v>39</v>
      </c>
      <c r="D113" s="74">
        <v>64</v>
      </c>
      <c r="E113" s="143">
        <v>1.25</v>
      </c>
      <c r="F113" s="112">
        <f t="shared" si="2"/>
        <v>80</v>
      </c>
      <c r="G113" s="22"/>
      <c r="H113" s="33"/>
      <c r="I113" s="35"/>
      <c r="J113" s="35"/>
      <c r="K113" s="35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4"/>
    </row>
    <row r="114" spans="1:37" s="105" customFormat="1">
      <c r="A114" s="75">
        <v>107</v>
      </c>
      <c r="B114" s="23" t="s">
        <v>83</v>
      </c>
      <c r="C114" s="73" t="s">
        <v>39</v>
      </c>
      <c r="D114" s="74">
        <v>64</v>
      </c>
      <c r="E114" s="143">
        <v>0.55000000000000004</v>
      </c>
      <c r="F114" s="112">
        <f t="shared" si="2"/>
        <v>35.200000000000003</v>
      </c>
      <c r="G114" s="22"/>
      <c r="H114" s="33"/>
      <c r="I114" s="35"/>
      <c r="J114" s="35"/>
      <c r="K114" s="35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4"/>
    </row>
    <row r="115" spans="1:37" s="105" customFormat="1" ht="25.5">
      <c r="A115" s="75">
        <v>108</v>
      </c>
      <c r="B115" s="23" t="s">
        <v>84</v>
      </c>
      <c r="C115" s="73" t="s">
        <v>78</v>
      </c>
      <c r="D115" s="74">
        <v>2</v>
      </c>
      <c r="E115" s="143">
        <v>12092.8</v>
      </c>
      <c r="F115" s="112">
        <f t="shared" si="2"/>
        <v>24185.599999999999</v>
      </c>
      <c r="G115" s="22"/>
      <c r="H115" s="33"/>
      <c r="I115" s="35"/>
      <c r="J115" s="35"/>
      <c r="K115" s="35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4"/>
    </row>
    <row r="116" spans="1:37" s="105" customFormat="1" ht="25.5">
      <c r="A116" s="75">
        <v>109</v>
      </c>
      <c r="B116" s="23" t="s">
        <v>207</v>
      </c>
      <c r="C116" s="73" t="s">
        <v>78</v>
      </c>
      <c r="D116" s="74">
        <v>2</v>
      </c>
      <c r="E116" s="143">
        <v>8660.17</v>
      </c>
      <c r="F116" s="112">
        <f t="shared" si="2"/>
        <v>17320.34</v>
      </c>
      <c r="G116" s="22"/>
      <c r="H116" s="33"/>
      <c r="I116" s="35"/>
      <c r="J116" s="35"/>
      <c r="K116" s="35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4"/>
    </row>
    <row r="117" spans="1:37" s="105" customFormat="1" ht="25.5">
      <c r="A117" s="75">
        <v>110</v>
      </c>
      <c r="B117" s="23" t="s">
        <v>85</v>
      </c>
      <c r="C117" s="73" t="s">
        <v>78</v>
      </c>
      <c r="D117" s="74">
        <v>4</v>
      </c>
      <c r="E117" s="143">
        <v>349.7</v>
      </c>
      <c r="F117" s="112">
        <f t="shared" si="2"/>
        <v>1398.8</v>
      </c>
      <c r="G117" s="22"/>
      <c r="H117" s="33"/>
      <c r="I117" s="35"/>
      <c r="J117" s="35"/>
      <c r="K117" s="35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4"/>
    </row>
    <row r="118" spans="1:37" s="105" customFormat="1">
      <c r="A118" s="75">
        <v>111</v>
      </c>
      <c r="B118" s="23" t="s">
        <v>86</v>
      </c>
      <c r="C118" s="73" t="s">
        <v>78</v>
      </c>
      <c r="D118" s="74">
        <v>12</v>
      </c>
      <c r="E118" s="143">
        <v>227.67</v>
      </c>
      <c r="F118" s="112">
        <f t="shared" si="2"/>
        <v>2732.04</v>
      </c>
      <c r="G118" s="22"/>
      <c r="H118" s="33"/>
      <c r="I118" s="35"/>
      <c r="J118" s="35"/>
      <c r="K118" s="35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4"/>
    </row>
    <row r="119" spans="1:37" s="105" customFormat="1">
      <c r="A119" s="75">
        <v>112</v>
      </c>
      <c r="B119" s="23" t="s">
        <v>87</v>
      </c>
      <c r="C119" s="73" t="s">
        <v>39</v>
      </c>
      <c r="D119" s="74">
        <v>60</v>
      </c>
      <c r="E119" s="143">
        <v>2.56</v>
      </c>
      <c r="F119" s="112">
        <f t="shared" si="2"/>
        <v>153.6</v>
      </c>
      <c r="G119" s="22"/>
      <c r="H119" s="33"/>
      <c r="I119" s="35"/>
      <c r="J119" s="35"/>
      <c r="K119" s="35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4"/>
    </row>
    <row r="120" spans="1:37" s="105" customFormat="1" ht="25.5">
      <c r="A120" s="75">
        <v>113</v>
      </c>
      <c r="B120" s="23" t="s">
        <v>88</v>
      </c>
      <c r="C120" s="73" t="s">
        <v>78</v>
      </c>
      <c r="D120" s="74">
        <v>240</v>
      </c>
      <c r="E120" s="143">
        <v>0.1</v>
      </c>
      <c r="F120" s="112">
        <f t="shared" si="2"/>
        <v>24</v>
      </c>
      <c r="G120" s="22"/>
      <c r="H120" s="33"/>
      <c r="I120" s="35"/>
      <c r="J120" s="35"/>
      <c r="K120" s="35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4"/>
    </row>
    <row r="121" spans="1:37" s="105" customFormat="1">
      <c r="A121" s="75">
        <v>114</v>
      </c>
      <c r="B121" s="23" t="s">
        <v>89</v>
      </c>
      <c r="C121" s="73" t="s">
        <v>78</v>
      </c>
      <c r="D121" s="74">
        <v>32</v>
      </c>
      <c r="E121" s="143">
        <v>3.05</v>
      </c>
      <c r="F121" s="112">
        <f t="shared" si="2"/>
        <v>97.6</v>
      </c>
      <c r="G121" s="22"/>
      <c r="H121" s="33"/>
      <c r="I121" s="35"/>
      <c r="J121" s="35"/>
      <c r="K121" s="35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4"/>
    </row>
    <row r="122" spans="1:37" s="105" customFormat="1">
      <c r="A122" s="75">
        <v>115</v>
      </c>
      <c r="B122" s="23" t="s">
        <v>90</v>
      </c>
      <c r="C122" s="73" t="s">
        <v>78</v>
      </c>
      <c r="D122" s="74">
        <v>16</v>
      </c>
      <c r="E122" s="143">
        <v>29.64</v>
      </c>
      <c r="F122" s="112">
        <f t="shared" si="2"/>
        <v>474.24</v>
      </c>
      <c r="G122" s="22"/>
      <c r="H122" s="33"/>
      <c r="I122" s="35"/>
      <c r="J122" s="35"/>
      <c r="K122" s="35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4"/>
    </row>
    <row r="123" spans="1:37" s="105" customFormat="1">
      <c r="A123" s="75">
        <v>116</v>
      </c>
      <c r="B123" s="23" t="s">
        <v>91</v>
      </c>
      <c r="C123" s="73" t="s">
        <v>39</v>
      </c>
      <c r="D123" s="74">
        <v>64</v>
      </c>
      <c r="E123" s="143">
        <v>3.05</v>
      </c>
      <c r="F123" s="112">
        <f t="shared" si="2"/>
        <v>195.2</v>
      </c>
      <c r="G123" s="22"/>
      <c r="H123" s="33"/>
      <c r="I123" s="35"/>
      <c r="J123" s="35"/>
      <c r="K123" s="35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4"/>
    </row>
    <row r="124" spans="1:37" s="105" customFormat="1" ht="25.5">
      <c r="A124" s="75">
        <v>117</v>
      </c>
      <c r="B124" s="23" t="s">
        <v>92</v>
      </c>
      <c r="C124" s="73" t="s">
        <v>78</v>
      </c>
      <c r="D124" s="74">
        <v>12</v>
      </c>
      <c r="E124" s="143">
        <v>252.58</v>
      </c>
      <c r="F124" s="112">
        <f t="shared" si="2"/>
        <v>3030.96</v>
      </c>
      <c r="G124" s="22"/>
      <c r="H124" s="33"/>
      <c r="I124" s="35"/>
      <c r="J124" s="35"/>
      <c r="K124" s="35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4"/>
    </row>
    <row r="125" spans="1:37" s="105" customFormat="1" ht="25.5">
      <c r="A125" s="75">
        <v>118</v>
      </c>
      <c r="B125" s="23" t="s">
        <v>93</v>
      </c>
      <c r="C125" s="73" t="s">
        <v>78</v>
      </c>
      <c r="D125" s="74">
        <v>4</v>
      </c>
      <c r="E125" s="143">
        <v>5061.38</v>
      </c>
      <c r="F125" s="112">
        <f t="shared" si="2"/>
        <v>20245.52</v>
      </c>
      <c r="G125" s="22"/>
      <c r="H125" s="33"/>
      <c r="I125" s="35"/>
      <c r="J125" s="35"/>
      <c r="K125" s="35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4"/>
    </row>
    <row r="126" spans="1:37" s="105" customFormat="1" ht="67.5" customHeight="1">
      <c r="A126" s="75">
        <v>119</v>
      </c>
      <c r="B126" s="23" t="s">
        <v>385</v>
      </c>
      <c r="C126" s="73" t="s">
        <v>78</v>
      </c>
      <c r="D126" s="74">
        <v>4</v>
      </c>
      <c r="E126" s="143">
        <v>4954.63</v>
      </c>
      <c r="F126" s="112">
        <f t="shared" si="2"/>
        <v>19818.52</v>
      </c>
      <c r="G126" s="22"/>
      <c r="H126" s="33"/>
      <c r="I126" s="35"/>
      <c r="J126" s="35"/>
      <c r="K126" s="35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4"/>
    </row>
    <row r="127" spans="1:37" s="105" customFormat="1" ht="14.25" customHeight="1">
      <c r="A127" s="75">
        <v>120</v>
      </c>
      <c r="B127" s="23" t="s">
        <v>94</v>
      </c>
      <c r="C127" s="73" t="s">
        <v>78</v>
      </c>
      <c r="D127" s="74">
        <v>4</v>
      </c>
      <c r="E127" s="143">
        <v>1822.1</v>
      </c>
      <c r="F127" s="112">
        <f t="shared" si="2"/>
        <v>7288.4</v>
      </c>
      <c r="G127" s="22"/>
      <c r="H127" s="33"/>
      <c r="I127" s="35"/>
      <c r="J127" s="35"/>
      <c r="K127" s="35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4"/>
    </row>
    <row r="128" spans="1:37" s="105" customFormat="1" ht="25.5">
      <c r="A128" s="75">
        <v>121</v>
      </c>
      <c r="B128" s="23" t="s">
        <v>95</v>
      </c>
      <c r="C128" s="73" t="s">
        <v>39</v>
      </c>
      <c r="D128" s="74">
        <v>60</v>
      </c>
      <c r="E128" s="143">
        <v>2.59</v>
      </c>
      <c r="F128" s="112">
        <f t="shared" si="2"/>
        <v>155.4</v>
      </c>
      <c r="G128" s="22"/>
      <c r="H128" s="33"/>
      <c r="I128" s="35"/>
      <c r="J128" s="35"/>
      <c r="K128" s="35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4"/>
    </row>
    <row r="129" spans="1:37" s="105" customFormat="1" ht="25.5">
      <c r="A129" s="75">
        <v>122</v>
      </c>
      <c r="B129" s="23" t="s">
        <v>96</v>
      </c>
      <c r="C129" s="73" t="s">
        <v>39</v>
      </c>
      <c r="D129" s="74">
        <v>60</v>
      </c>
      <c r="E129" s="143">
        <v>3.01</v>
      </c>
      <c r="F129" s="112">
        <f t="shared" si="2"/>
        <v>180.6</v>
      </c>
      <c r="G129" s="22"/>
      <c r="H129" s="33"/>
      <c r="I129" s="35"/>
      <c r="J129" s="35"/>
      <c r="K129" s="35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4"/>
    </row>
    <row r="130" spans="1:37" s="105" customFormat="1" ht="25.5">
      <c r="A130" s="75">
        <v>123</v>
      </c>
      <c r="B130" s="23" t="s">
        <v>97</v>
      </c>
      <c r="C130" s="73" t="s">
        <v>78</v>
      </c>
      <c r="D130" s="74">
        <v>120</v>
      </c>
      <c r="E130" s="143">
        <v>2.27</v>
      </c>
      <c r="F130" s="112">
        <f t="shared" si="2"/>
        <v>272.39999999999998</v>
      </c>
      <c r="G130" s="22"/>
      <c r="H130" s="33"/>
      <c r="I130" s="35"/>
      <c r="J130" s="35"/>
      <c r="K130" s="35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4"/>
    </row>
    <row r="131" spans="1:37" s="105" customFormat="1" ht="25.5">
      <c r="A131" s="75">
        <v>124</v>
      </c>
      <c r="B131" s="23" t="s">
        <v>98</v>
      </c>
      <c r="C131" s="73" t="s">
        <v>78</v>
      </c>
      <c r="D131" s="74">
        <v>8</v>
      </c>
      <c r="E131" s="143">
        <v>2.4500000000000002</v>
      </c>
      <c r="F131" s="112">
        <f t="shared" si="2"/>
        <v>19.600000000000001</v>
      </c>
      <c r="G131" s="22"/>
      <c r="H131" s="33"/>
      <c r="I131" s="35"/>
      <c r="J131" s="35"/>
      <c r="K131" s="35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4"/>
    </row>
    <row r="132" spans="1:37" s="105" customFormat="1" ht="25.5">
      <c r="A132" s="75">
        <v>125</v>
      </c>
      <c r="B132" s="23" t="s">
        <v>99</v>
      </c>
      <c r="C132" s="73" t="s">
        <v>78</v>
      </c>
      <c r="D132" s="74">
        <v>16</v>
      </c>
      <c r="E132" s="143">
        <v>3.33</v>
      </c>
      <c r="F132" s="112">
        <f t="shared" si="2"/>
        <v>53.28</v>
      </c>
      <c r="G132" s="22"/>
      <c r="H132" s="33"/>
      <c r="I132" s="35"/>
      <c r="J132" s="35"/>
      <c r="K132" s="35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4"/>
    </row>
    <row r="133" spans="1:37" s="105" customFormat="1">
      <c r="A133" s="75">
        <v>126</v>
      </c>
      <c r="B133" s="23" t="s">
        <v>100</v>
      </c>
      <c r="C133" s="73" t="s">
        <v>78</v>
      </c>
      <c r="D133" s="74">
        <v>12</v>
      </c>
      <c r="E133" s="143">
        <v>14.29</v>
      </c>
      <c r="F133" s="112">
        <f t="shared" si="2"/>
        <v>171.48</v>
      </c>
      <c r="G133" s="22"/>
      <c r="H133" s="33"/>
      <c r="I133" s="35"/>
      <c r="J133" s="35"/>
      <c r="K133" s="35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4"/>
    </row>
    <row r="134" spans="1:37" s="105" customFormat="1">
      <c r="A134" s="75">
        <v>127</v>
      </c>
      <c r="B134" s="23" t="s">
        <v>101</v>
      </c>
      <c r="C134" s="73" t="s">
        <v>78</v>
      </c>
      <c r="D134" s="74">
        <v>4</v>
      </c>
      <c r="E134" s="143">
        <v>30.49</v>
      </c>
      <c r="F134" s="112">
        <f t="shared" si="2"/>
        <v>121.96</v>
      </c>
      <c r="G134" s="22"/>
      <c r="H134" s="33"/>
      <c r="I134" s="35"/>
      <c r="J134" s="35"/>
      <c r="K134" s="35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4"/>
    </row>
    <row r="135" spans="1:37" s="105" customFormat="1">
      <c r="A135" s="75">
        <v>128</v>
      </c>
      <c r="B135" s="23" t="s">
        <v>102</v>
      </c>
      <c r="C135" s="73" t="s">
        <v>39</v>
      </c>
      <c r="D135" s="74">
        <v>64</v>
      </c>
      <c r="E135" s="143">
        <v>3.36</v>
      </c>
      <c r="F135" s="112">
        <f t="shared" si="2"/>
        <v>215.04</v>
      </c>
      <c r="G135" s="22"/>
      <c r="H135" s="33"/>
      <c r="I135" s="35"/>
      <c r="J135" s="35"/>
      <c r="K135" s="35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4"/>
    </row>
    <row r="136" spans="1:37" s="105" customFormat="1">
      <c r="A136" s="75">
        <v>129</v>
      </c>
      <c r="B136" s="23" t="s">
        <v>103</v>
      </c>
      <c r="C136" s="73" t="s">
        <v>78</v>
      </c>
      <c r="D136" s="74">
        <v>32</v>
      </c>
      <c r="E136" s="143">
        <v>3.3</v>
      </c>
      <c r="F136" s="112">
        <f t="shared" si="2"/>
        <v>105.6</v>
      </c>
      <c r="G136" s="22"/>
      <c r="H136" s="33"/>
      <c r="I136" s="35"/>
      <c r="J136" s="35"/>
      <c r="K136" s="35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4"/>
    </row>
    <row r="137" spans="1:37" s="105" customFormat="1">
      <c r="A137" s="75">
        <v>130</v>
      </c>
      <c r="B137" s="23" t="s">
        <v>104</v>
      </c>
      <c r="C137" s="73" t="s">
        <v>78</v>
      </c>
      <c r="D137" s="74">
        <v>16</v>
      </c>
      <c r="E137" s="143">
        <v>18.8</v>
      </c>
      <c r="F137" s="112">
        <f t="shared" si="2"/>
        <v>300.8</v>
      </c>
      <c r="G137" s="22"/>
      <c r="H137" s="33"/>
      <c r="I137" s="35"/>
      <c r="J137" s="35"/>
      <c r="K137" s="35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4"/>
    </row>
    <row r="138" spans="1:37" s="105" customFormat="1" ht="25.5">
      <c r="A138" s="75">
        <v>131</v>
      </c>
      <c r="B138" s="23" t="s">
        <v>105</v>
      </c>
      <c r="C138" s="73" t="s">
        <v>39</v>
      </c>
      <c r="D138" s="74">
        <v>67.2</v>
      </c>
      <c r="E138" s="143">
        <v>14.85</v>
      </c>
      <c r="F138" s="112">
        <f t="shared" si="2"/>
        <v>997.92</v>
      </c>
      <c r="G138" s="22"/>
      <c r="H138" s="33"/>
      <c r="I138" s="35"/>
      <c r="J138" s="35"/>
      <c r="K138" s="35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4"/>
    </row>
    <row r="139" spans="1:37" s="105" customFormat="1" ht="25.5">
      <c r="A139" s="75">
        <v>132</v>
      </c>
      <c r="B139" s="23" t="s">
        <v>106</v>
      </c>
      <c r="C139" s="73" t="s">
        <v>78</v>
      </c>
      <c r="D139" s="74">
        <v>5</v>
      </c>
      <c r="E139" s="143">
        <v>33.42</v>
      </c>
      <c r="F139" s="112">
        <f t="shared" si="2"/>
        <v>167.1</v>
      </c>
      <c r="G139" s="22"/>
      <c r="H139" s="33"/>
      <c r="I139" s="35"/>
      <c r="J139" s="35"/>
      <c r="K139" s="35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4"/>
    </row>
    <row r="140" spans="1:37" s="105" customFormat="1" ht="25.5">
      <c r="A140" s="75">
        <v>133</v>
      </c>
      <c r="B140" s="23" t="s">
        <v>107</v>
      </c>
      <c r="C140" s="73" t="s">
        <v>78</v>
      </c>
      <c r="D140" s="74">
        <v>4</v>
      </c>
      <c r="E140" s="143">
        <v>41.11</v>
      </c>
      <c r="F140" s="112">
        <f t="shared" si="2"/>
        <v>164.44</v>
      </c>
      <c r="G140" s="22"/>
      <c r="H140" s="33"/>
      <c r="I140" s="35"/>
      <c r="J140" s="35"/>
      <c r="K140" s="35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4"/>
    </row>
    <row r="141" spans="1:37" s="105" customFormat="1">
      <c r="A141" s="75">
        <v>134</v>
      </c>
      <c r="B141" s="23" t="s">
        <v>108</v>
      </c>
      <c r="C141" s="73" t="s">
        <v>78</v>
      </c>
      <c r="D141" s="74">
        <v>12</v>
      </c>
      <c r="E141" s="143">
        <v>14.54</v>
      </c>
      <c r="F141" s="112">
        <f t="shared" si="2"/>
        <v>174.48</v>
      </c>
      <c r="G141" s="22"/>
      <c r="H141" s="33"/>
      <c r="I141" s="35"/>
      <c r="J141" s="35"/>
      <c r="K141" s="35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4"/>
    </row>
    <row r="142" spans="1:37" s="105" customFormat="1">
      <c r="A142" s="75">
        <v>135</v>
      </c>
      <c r="B142" s="23" t="s">
        <v>109</v>
      </c>
      <c r="C142" s="73" t="s">
        <v>78</v>
      </c>
      <c r="D142" s="74">
        <v>4</v>
      </c>
      <c r="E142" s="143">
        <v>504.91</v>
      </c>
      <c r="F142" s="112">
        <f t="shared" si="2"/>
        <v>2019.64</v>
      </c>
      <c r="G142" s="22"/>
      <c r="H142" s="33"/>
      <c r="I142" s="35"/>
      <c r="J142" s="35"/>
      <c r="K142" s="35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4"/>
    </row>
    <row r="143" spans="1:37" s="105" customFormat="1">
      <c r="A143" s="75">
        <v>136</v>
      </c>
      <c r="B143" s="23" t="s">
        <v>110</v>
      </c>
      <c r="C143" s="73" t="s">
        <v>39</v>
      </c>
      <c r="D143" s="74">
        <v>116</v>
      </c>
      <c r="E143" s="143">
        <v>0.95</v>
      </c>
      <c r="F143" s="112">
        <f t="shared" si="2"/>
        <v>110.2</v>
      </c>
      <c r="G143" s="22"/>
      <c r="H143" s="33"/>
      <c r="I143" s="35"/>
      <c r="J143" s="35"/>
      <c r="K143" s="35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4"/>
    </row>
    <row r="144" spans="1:37" s="105" customFormat="1">
      <c r="A144" s="75">
        <v>137</v>
      </c>
      <c r="B144" s="23" t="s">
        <v>111</v>
      </c>
      <c r="C144" s="73" t="s">
        <v>78</v>
      </c>
      <c r="D144" s="74">
        <v>240</v>
      </c>
      <c r="E144" s="143">
        <v>0.26</v>
      </c>
      <c r="F144" s="112">
        <f t="shared" si="2"/>
        <v>62.4</v>
      </c>
      <c r="G144" s="22"/>
      <c r="H144" s="33"/>
      <c r="I144" s="35"/>
      <c r="J144" s="35"/>
      <c r="K144" s="35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4"/>
    </row>
    <row r="145" spans="1:37" s="105" customFormat="1" ht="38.25">
      <c r="A145" s="75">
        <v>138</v>
      </c>
      <c r="B145" s="23" t="s">
        <v>384</v>
      </c>
      <c r="C145" s="72" t="s">
        <v>208</v>
      </c>
      <c r="D145" s="74">
        <v>4</v>
      </c>
      <c r="E145" s="143">
        <v>549.08000000000004</v>
      </c>
      <c r="F145" s="112">
        <f t="shared" si="2"/>
        <v>2196.3200000000002</v>
      </c>
      <c r="G145" s="22"/>
      <c r="H145" s="33"/>
      <c r="I145" s="35"/>
      <c r="J145" s="23"/>
      <c r="K145" s="35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4"/>
    </row>
    <row r="146" spans="1:37" s="105" customFormat="1" ht="30.75" customHeight="1">
      <c r="A146" s="75">
        <v>139</v>
      </c>
      <c r="B146" s="23" t="s">
        <v>112</v>
      </c>
      <c r="C146" s="73" t="s">
        <v>39</v>
      </c>
      <c r="D146" s="74">
        <v>24</v>
      </c>
      <c r="E146" s="143">
        <v>7.21</v>
      </c>
      <c r="F146" s="112">
        <f t="shared" si="2"/>
        <v>173.04</v>
      </c>
      <c r="G146" s="22"/>
      <c r="H146" s="33"/>
      <c r="I146" s="35"/>
      <c r="J146" s="23"/>
      <c r="K146" s="35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4"/>
    </row>
    <row r="147" spans="1:37" s="105" customFormat="1" ht="25.5">
      <c r="A147" s="75">
        <v>140</v>
      </c>
      <c r="B147" s="23" t="s">
        <v>113</v>
      </c>
      <c r="C147" s="73" t="s">
        <v>39</v>
      </c>
      <c r="D147" s="74">
        <v>24</v>
      </c>
      <c r="E147" s="143">
        <v>2.71</v>
      </c>
      <c r="F147" s="112">
        <f t="shared" si="2"/>
        <v>65.040000000000006</v>
      </c>
      <c r="G147" s="22"/>
      <c r="H147" s="33"/>
      <c r="I147" s="35"/>
      <c r="J147" s="35"/>
      <c r="K147" s="35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4"/>
    </row>
    <row r="148" spans="1:37" s="105" customFormat="1" ht="25.5">
      <c r="A148" s="75">
        <v>141</v>
      </c>
      <c r="B148" s="23" t="s">
        <v>114</v>
      </c>
      <c r="C148" s="73" t="s">
        <v>115</v>
      </c>
      <c r="D148" s="74">
        <v>24</v>
      </c>
      <c r="E148" s="143">
        <v>2.39</v>
      </c>
      <c r="F148" s="112">
        <f t="shared" si="2"/>
        <v>57.36</v>
      </c>
      <c r="G148" s="22"/>
      <c r="H148" s="33"/>
      <c r="I148" s="35"/>
      <c r="J148" s="35"/>
      <c r="K148" s="35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4"/>
    </row>
    <row r="149" spans="1:37" s="105" customFormat="1" ht="26.25" thickBot="1">
      <c r="A149" s="75">
        <v>142</v>
      </c>
      <c r="B149" s="24" t="s">
        <v>116</v>
      </c>
      <c r="C149" s="25" t="s">
        <v>78</v>
      </c>
      <c r="D149" s="26">
        <v>4</v>
      </c>
      <c r="E149" s="143">
        <v>5.95</v>
      </c>
      <c r="F149" s="113">
        <f t="shared" si="2"/>
        <v>23.8</v>
      </c>
      <c r="G149" s="108">
        <f>SUM(F109:F149)</f>
        <v>106525.84</v>
      </c>
      <c r="H149" s="33"/>
      <c r="I149" s="35"/>
      <c r="J149" s="35"/>
      <c r="K149" s="35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4"/>
    </row>
    <row r="150" spans="1:37" s="105" customFormat="1" ht="33" customHeight="1" thickBot="1">
      <c r="A150" s="109"/>
      <c r="B150" s="93" t="s">
        <v>117</v>
      </c>
      <c r="C150" s="110"/>
      <c r="D150" s="27"/>
      <c r="E150" s="145"/>
      <c r="F150" s="111"/>
      <c r="G150" s="22"/>
      <c r="H150" s="33"/>
      <c r="I150" s="35"/>
      <c r="J150" s="35"/>
      <c r="K150" s="35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4"/>
    </row>
    <row r="151" spans="1:37" s="105" customFormat="1">
      <c r="A151" s="100">
        <v>143</v>
      </c>
      <c r="B151" s="114" t="s">
        <v>251</v>
      </c>
      <c r="C151" s="115" t="s">
        <v>250</v>
      </c>
      <c r="D151" s="116">
        <v>4.9160000000000004</v>
      </c>
      <c r="E151" s="146">
        <v>409</v>
      </c>
      <c r="F151" s="101">
        <f>ROUND(D151*E151,2)</f>
        <v>2010.64</v>
      </c>
      <c r="G151" s="22"/>
      <c r="H151" s="33"/>
      <c r="I151" s="35"/>
      <c r="J151" s="35"/>
      <c r="K151" s="35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4"/>
    </row>
    <row r="152" spans="1:37" s="105" customFormat="1" ht="25.5">
      <c r="A152" s="75">
        <v>144</v>
      </c>
      <c r="B152" s="76" t="s">
        <v>406</v>
      </c>
      <c r="C152" s="78" t="s">
        <v>209</v>
      </c>
      <c r="D152" s="77">
        <v>2565</v>
      </c>
      <c r="E152" s="146">
        <v>1.58</v>
      </c>
      <c r="F152" s="112">
        <f t="shared" ref="F152" si="3">ROUND(D152*E152,2)</f>
        <v>4052.7</v>
      </c>
      <c r="G152" s="22"/>
      <c r="H152" s="33"/>
      <c r="I152" s="35"/>
      <c r="J152" s="35"/>
      <c r="K152" s="35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4"/>
    </row>
    <row r="153" spans="1:37" s="105" customFormat="1" ht="25.5">
      <c r="A153" s="100">
        <v>145</v>
      </c>
      <c r="B153" s="76" t="s">
        <v>333</v>
      </c>
      <c r="C153" s="78" t="s">
        <v>209</v>
      </c>
      <c r="D153" s="77">
        <v>866</v>
      </c>
      <c r="E153" s="146">
        <v>1.84</v>
      </c>
      <c r="F153" s="112">
        <f t="shared" ref="F153:F154" si="4">ROUND(D153*E153,2)</f>
        <v>1593.44</v>
      </c>
      <c r="G153" s="22"/>
      <c r="H153" s="33"/>
      <c r="I153" s="35"/>
      <c r="J153" s="35"/>
      <c r="K153" s="35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4"/>
    </row>
    <row r="154" spans="1:37" s="105" customFormat="1" ht="25.5">
      <c r="A154" s="75">
        <v>146</v>
      </c>
      <c r="B154" s="76" t="s">
        <v>334</v>
      </c>
      <c r="C154" s="78" t="s">
        <v>209</v>
      </c>
      <c r="D154" s="77">
        <v>866</v>
      </c>
      <c r="E154" s="146">
        <v>2.33</v>
      </c>
      <c r="F154" s="112">
        <f t="shared" si="4"/>
        <v>2017.78</v>
      </c>
      <c r="G154" s="22"/>
      <c r="H154" s="33"/>
      <c r="I154" s="35"/>
      <c r="J154" s="35"/>
      <c r="K154" s="35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4"/>
    </row>
    <row r="155" spans="1:37" s="105" customFormat="1" ht="25.5">
      <c r="A155" s="100">
        <v>147</v>
      </c>
      <c r="B155" s="79" t="s">
        <v>407</v>
      </c>
      <c r="C155" s="78" t="s">
        <v>209</v>
      </c>
      <c r="D155" s="77">
        <v>5157</v>
      </c>
      <c r="E155" s="146">
        <v>3.56</v>
      </c>
      <c r="F155" s="112">
        <f t="shared" ref="F155" si="5">ROUND(D155*E155,2)</f>
        <v>18358.919999999998</v>
      </c>
      <c r="G155" s="22"/>
      <c r="H155" s="33"/>
      <c r="I155" s="35"/>
      <c r="J155" s="35"/>
      <c r="K155" s="35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4"/>
    </row>
    <row r="156" spans="1:37" s="105" customFormat="1" ht="25.5">
      <c r="A156" s="75">
        <v>148</v>
      </c>
      <c r="B156" s="76" t="s">
        <v>335</v>
      </c>
      <c r="C156" s="78" t="s">
        <v>209</v>
      </c>
      <c r="D156" s="77">
        <v>5157</v>
      </c>
      <c r="E156" s="146">
        <v>1.28</v>
      </c>
      <c r="F156" s="112">
        <f t="shared" ref="F156" si="6">ROUND(D156*E156,2)</f>
        <v>6600.96</v>
      </c>
      <c r="G156" s="22"/>
      <c r="H156" s="33"/>
      <c r="I156" s="35"/>
      <c r="J156" s="35"/>
      <c r="K156" s="35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4"/>
    </row>
    <row r="157" spans="1:37" s="105" customFormat="1" ht="25.5">
      <c r="A157" s="100">
        <v>149</v>
      </c>
      <c r="B157" s="79" t="s">
        <v>389</v>
      </c>
      <c r="C157" s="78" t="s">
        <v>210</v>
      </c>
      <c r="D157" s="77">
        <v>150</v>
      </c>
      <c r="E157" s="146">
        <v>27.61</v>
      </c>
      <c r="F157" s="112">
        <f t="shared" ref="F157:F158" si="7">ROUND(D157*E157,2)</f>
        <v>4141.5</v>
      </c>
      <c r="G157" s="22"/>
      <c r="H157" s="33"/>
      <c r="I157" s="35"/>
      <c r="J157" s="35"/>
      <c r="K157" s="35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4"/>
    </row>
    <row r="158" spans="1:37" s="105" customFormat="1">
      <c r="A158" s="75">
        <v>150</v>
      </c>
      <c r="B158" s="79" t="s">
        <v>252</v>
      </c>
      <c r="C158" s="78" t="s">
        <v>230</v>
      </c>
      <c r="D158" s="77">
        <v>960</v>
      </c>
      <c r="E158" s="146">
        <v>4.79</v>
      </c>
      <c r="F158" s="112">
        <f t="shared" si="7"/>
        <v>4598.3999999999996</v>
      </c>
      <c r="G158" s="22"/>
      <c r="H158" s="33"/>
      <c r="I158" s="35"/>
      <c r="J158" s="35"/>
      <c r="K158" s="35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4"/>
    </row>
    <row r="159" spans="1:37" s="105" customFormat="1">
      <c r="A159" s="100">
        <v>151</v>
      </c>
      <c r="B159" s="79" t="s">
        <v>211</v>
      </c>
      <c r="C159" s="78" t="s">
        <v>210</v>
      </c>
      <c r="D159" s="77">
        <v>10.5</v>
      </c>
      <c r="E159" s="146">
        <v>20.78</v>
      </c>
      <c r="F159" s="112">
        <f t="shared" ref="F159" si="8">ROUND(D159*E159,2)</f>
        <v>218.19</v>
      </c>
      <c r="G159" s="22"/>
      <c r="H159" s="33"/>
      <c r="I159" s="35"/>
      <c r="J159" s="35"/>
      <c r="K159" s="35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4"/>
    </row>
    <row r="160" spans="1:37" s="105" customFormat="1">
      <c r="A160" s="75">
        <v>152</v>
      </c>
      <c r="B160" s="79" t="s">
        <v>253</v>
      </c>
      <c r="C160" s="78" t="s">
        <v>210</v>
      </c>
      <c r="D160" s="77">
        <v>10.5</v>
      </c>
      <c r="E160" s="146">
        <v>15.86</v>
      </c>
      <c r="F160" s="112">
        <f t="shared" ref="F160:F161" si="9">ROUND(D160*E160,2)</f>
        <v>166.53</v>
      </c>
      <c r="G160" s="22"/>
      <c r="H160" s="33"/>
      <c r="I160" s="35"/>
      <c r="J160" s="35"/>
      <c r="K160" s="35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4"/>
    </row>
    <row r="161" spans="1:37" s="105" customFormat="1" ht="25.5">
      <c r="A161" s="100">
        <v>153</v>
      </c>
      <c r="B161" s="79" t="s">
        <v>380</v>
      </c>
      <c r="C161" s="78" t="s">
        <v>212</v>
      </c>
      <c r="D161" s="77">
        <v>93</v>
      </c>
      <c r="E161" s="146">
        <v>14.13</v>
      </c>
      <c r="F161" s="112">
        <f t="shared" si="9"/>
        <v>1314.09</v>
      </c>
      <c r="G161" s="22"/>
      <c r="H161" s="33"/>
      <c r="I161" s="35"/>
      <c r="J161" s="35"/>
      <c r="K161" s="35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4"/>
    </row>
    <row r="162" spans="1:37" s="105" customFormat="1" ht="25.5">
      <c r="A162" s="75">
        <v>154</v>
      </c>
      <c r="B162" s="79" t="s">
        <v>254</v>
      </c>
      <c r="C162" s="78" t="s">
        <v>212</v>
      </c>
      <c r="D162" s="77">
        <v>10815.6</v>
      </c>
      <c r="E162" s="146">
        <v>5.62</v>
      </c>
      <c r="F162" s="112">
        <f t="shared" ref="F162:F168" si="10">ROUND(D162*E162,2)</f>
        <v>60783.67</v>
      </c>
      <c r="G162" s="22"/>
      <c r="H162" s="33"/>
      <c r="I162" s="35"/>
      <c r="J162" s="35"/>
      <c r="K162" s="35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4"/>
    </row>
    <row r="163" spans="1:37" s="105" customFormat="1" ht="25.5">
      <c r="A163" s="100">
        <v>155</v>
      </c>
      <c r="B163" s="79" t="s">
        <v>255</v>
      </c>
      <c r="C163" s="78" t="s">
        <v>212</v>
      </c>
      <c r="D163" s="77">
        <v>10815.6</v>
      </c>
      <c r="E163" s="146">
        <v>6.65</v>
      </c>
      <c r="F163" s="112">
        <f t="shared" si="10"/>
        <v>71923.740000000005</v>
      </c>
      <c r="G163" s="22"/>
      <c r="H163" s="33"/>
      <c r="I163" s="35"/>
      <c r="J163" s="35"/>
      <c r="K163" s="35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4"/>
    </row>
    <row r="164" spans="1:37" s="105" customFormat="1" ht="51">
      <c r="A164" s="75">
        <v>156</v>
      </c>
      <c r="B164" s="79" t="s">
        <v>390</v>
      </c>
      <c r="C164" s="78" t="s">
        <v>210</v>
      </c>
      <c r="D164" s="77">
        <v>44.5</v>
      </c>
      <c r="E164" s="146">
        <v>527.61</v>
      </c>
      <c r="F164" s="112">
        <f t="shared" si="10"/>
        <v>23478.65</v>
      </c>
      <c r="G164" s="22"/>
      <c r="H164" s="33"/>
      <c r="I164" s="35"/>
      <c r="J164" s="35"/>
      <c r="K164" s="139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4"/>
    </row>
    <row r="165" spans="1:37" s="105" customFormat="1" ht="25.5">
      <c r="A165" s="100">
        <v>157</v>
      </c>
      <c r="B165" s="79" t="s">
        <v>213</v>
      </c>
      <c r="C165" s="78" t="s">
        <v>210</v>
      </c>
      <c r="D165" s="77">
        <v>44.5</v>
      </c>
      <c r="E165" s="146">
        <v>263.81</v>
      </c>
      <c r="F165" s="112">
        <f t="shared" si="10"/>
        <v>11739.55</v>
      </c>
      <c r="G165" s="22"/>
      <c r="H165" s="33"/>
      <c r="I165" s="35"/>
      <c r="J165" s="35"/>
      <c r="K165" s="139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4"/>
    </row>
    <row r="166" spans="1:37" s="105" customFormat="1" ht="25.5">
      <c r="A166" s="75">
        <v>158</v>
      </c>
      <c r="B166" s="79" t="s">
        <v>256</v>
      </c>
      <c r="C166" s="78" t="s">
        <v>209</v>
      </c>
      <c r="D166" s="77">
        <v>39328</v>
      </c>
      <c r="E166" s="146">
        <v>2.4500000000000002</v>
      </c>
      <c r="F166" s="112">
        <f t="shared" si="10"/>
        <v>96353.600000000006</v>
      </c>
      <c r="G166" s="22"/>
      <c r="H166" s="33"/>
      <c r="I166" s="35"/>
      <c r="J166" s="35"/>
      <c r="K166" s="35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4"/>
    </row>
    <row r="167" spans="1:37" s="105" customFormat="1" ht="25.5">
      <c r="A167" s="100">
        <v>159</v>
      </c>
      <c r="B167" s="79" t="s">
        <v>214</v>
      </c>
      <c r="C167" s="78" t="s">
        <v>209</v>
      </c>
      <c r="D167" s="77">
        <v>39328</v>
      </c>
      <c r="E167" s="146">
        <v>1.47</v>
      </c>
      <c r="F167" s="112">
        <f t="shared" si="10"/>
        <v>57812.160000000003</v>
      </c>
      <c r="G167" s="22"/>
      <c r="H167" s="33"/>
      <c r="I167" s="35"/>
      <c r="J167" s="35"/>
      <c r="K167" s="35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4"/>
    </row>
    <row r="168" spans="1:37" s="105" customFormat="1" ht="25.5">
      <c r="A168" s="75">
        <v>160</v>
      </c>
      <c r="B168" s="79" t="s">
        <v>418</v>
      </c>
      <c r="C168" s="78" t="s">
        <v>212</v>
      </c>
      <c r="D168" s="77">
        <v>3827.8</v>
      </c>
      <c r="E168" s="146">
        <v>4.1900000000000004</v>
      </c>
      <c r="F168" s="112">
        <f t="shared" si="10"/>
        <v>16038.48</v>
      </c>
      <c r="G168" s="22"/>
      <c r="H168" s="33"/>
      <c r="I168" s="35"/>
      <c r="J168" s="35"/>
      <c r="K168" s="35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4"/>
    </row>
    <row r="169" spans="1:37" s="105" customFormat="1" ht="25.5">
      <c r="A169" s="100">
        <v>161</v>
      </c>
      <c r="B169" s="76" t="s">
        <v>408</v>
      </c>
      <c r="C169" s="78" t="s">
        <v>212</v>
      </c>
      <c r="D169" s="77">
        <v>3605</v>
      </c>
      <c r="E169" s="146">
        <v>2.71</v>
      </c>
      <c r="F169" s="112">
        <f t="shared" ref="F169" si="11">ROUND(D169*E169,2)</f>
        <v>9769.5499999999993</v>
      </c>
      <c r="G169" s="22"/>
      <c r="H169" s="33"/>
      <c r="I169" s="35"/>
      <c r="J169" s="35"/>
      <c r="K169" s="35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4"/>
    </row>
    <row r="170" spans="1:37" s="105" customFormat="1" ht="25.5">
      <c r="A170" s="75">
        <v>162</v>
      </c>
      <c r="B170" s="79" t="s">
        <v>427</v>
      </c>
      <c r="C170" s="78" t="s">
        <v>212</v>
      </c>
      <c r="D170" s="77">
        <v>3827.8</v>
      </c>
      <c r="E170" s="146">
        <v>12.52</v>
      </c>
      <c r="F170" s="112">
        <f t="shared" ref="F170" si="12">ROUND(D170*E170,2)</f>
        <v>47924.06</v>
      </c>
      <c r="G170" s="137"/>
      <c r="H170" s="33"/>
      <c r="I170" s="35"/>
      <c r="J170" s="35"/>
      <c r="K170" s="35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4"/>
    </row>
    <row r="171" spans="1:37" s="105" customFormat="1" ht="25.5">
      <c r="A171" s="100">
        <v>163</v>
      </c>
      <c r="B171" s="79" t="s">
        <v>257</v>
      </c>
      <c r="C171" s="78" t="s">
        <v>212</v>
      </c>
      <c r="D171" s="77">
        <v>17922.099999999999</v>
      </c>
      <c r="E171" s="146">
        <v>2.66</v>
      </c>
      <c r="F171" s="112">
        <f t="shared" ref="F171:F172" si="13">ROUND(D171*E171,2)</f>
        <v>47672.79</v>
      </c>
      <c r="G171" s="22"/>
      <c r="H171" s="33"/>
      <c r="I171" s="35"/>
      <c r="J171" s="35"/>
      <c r="K171" s="35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4"/>
    </row>
    <row r="172" spans="1:37" s="105" customFormat="1" ht="25.5">
      <c r="A172" s="75">
        <v>164</v>
      </c>
      <c r="B172" s="79" t="s">
        <v>218</v>
      </c>
      <c r="C172" s="78" t="s">
        <v>212</v>
      </c>
      <c r="D172" s="77">
        <v>2816</v>
      </c>
      <c r="E172" s="146">
        <v>15.34</v>
      </c>
      <c r="F172" s="112">
        <f t="shared" si="13"/>
        <v>43197.440000000002</v>
      </c>
      <c r="G172" s="22"/>
      <c r="H172" s="33"/>
      <c r="I172" s="35"/>
      <c r="J172" s="35"/>
      <c r="K172" s="35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4"/>
    </row>
    <row r="173" spans="1:37" s="105" customFormat="1">
      <c r="A173" s="100">
        <v>165</v>
      </c>
      <c r="B173" s="79" t="s">
        <v>336</v>
      </c>
      <c r="C173" s="78" t="s">
        <v>212</v>
      </c>
      <c r="D173" s="77">
        <v>2897</v>
      </c>
      <c r="E173" s="146">
        <v>1.84</v>
      </c>
      <c r="F173" s="112">
        <f t="shared" ref="F173" si="14">ROUND(D173*E173,2)</f>
        <v>5330.48</v>
      </c>
      <c r="G173" s="22"/>
      <c r="H173" s="33"/>
      <c r="I173" s="35"/>
      <c r="J173" s="35"/>
      <c r="K173" s="35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4"/>
    </row>
    <row r="174" spans="1:37" s="105" customFormat="1">
      <c r="A174" s="75">
        <v>166</v>
      </c>
      <c r="B174" s="79" t="s">
        <v>337</v>
      </c>
      <c r="C174" s="78" t="s">
        <v>219</v>
      </c>
      <c r="D174" s="77">
        <v>6195</v>
      </c>
      <c r="E174" s="146">
        <v>15.34</v>
      </c>
      <c r="F174" s="112">
        <f t="shared" ref="F174" si="15">ROUND(D174*E174,2)</f>
        <v>95031.3</v>
      </c>
      <c r="G174" s="22"/>
      <c r="H174" s="33"/>
      <c r="I174" s="35"/>
      <c r="J174" s="35"/>
      <c r="K174" s="35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4"/>
    </row>
    <row r="175" spans="1:37" s="105" customFormat="1">
      <c r="A175" s="100">
        <v>167</v>
      </c>
      <c r="B175" s="79" t="s">
        <v>338</v>
      </c>
      <c r="C175" s="78" t="s">
        <v>219</v>
      </c>
      <c r="D175" s="77">
        <v>1735</v>
      </c>
      <c r="E175" s="146">
        <v>15.34</v>
      </c>
      <c r="F175" s="112">
        <f t="shared" ref="F175" si="16">ROUND(D175*E175,2)</f>
        <v>26614.9</v>
      </c>
      <c r="G175" s="22"/>
      <c r="H175" s="33"/>
      <c r="I175" s="35"/>
      <c r="J175" s="35"/>
      <c r="K175" s="35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4"/>
    </row>
    <row r="176" spans="1:37" s="105" customFormat="1" ht="25.5">
      <c r="A176" s="75">
        <v>168</v>
      </c>
      <c r="B176" s="79" t="s">
        <v>339</v>
      </c>
      <c r="C176" s="78" t="s">
        <v>209</v>
      </c>
      <c r="D176" s="77">
        <v>1074.6600000000001</v>
      </c>
      <c r="E176" s="146">
        <v>20.43</v>
      </c>
      <c r="F176" s="112">
        <f t="shared" ref="F176" si="17">ROUND(D176*E176,2)</f>
        <v>21955.3</v>
      </c>
      <c r="G176" s="22"/>
      <c r="H176" s="33"/>
      <c r="I176" s="35"/>
      <c r="J176" s="35"/>
      <c r="K176" s="35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4"/>
    </row>
    <row r="177" spans="1:37" s="105" customFormat="1" ht="25.5">
      <c r="A177" s="100">
        <v>169</v>
      </c>
      <c r="B177" s="79" t="s">
        <v>222</v>
      </c>
      <c r="C177" s="78" t="s">
        <v>212</v>
      </c>
      <c r="D177" s="77">
        <v>811.8</v>
      </c>
      <c r="E177" s="146">
        <v>33.369999999999997</v>
      </c>
      <c r="F177" s="112">
        <f t="shared" ref="F177:F181" si="18">ROUND(D177*E177,2)</f>
        <v>27089.77</v>
      </c>
      <c r="G177" s="22"/>
      <c r="H177" s="33"/>
      <c r="I177" s="35"/>
      <c r="J177" s="35"/>
      <c r="K177" s="35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4"/>
    </row>
    <row r="178" spans="1:37" s="105" customFormat="1">
      <c r="A178" s="75">
        <v>170</v>
      </c>
      <c r="B178" s="79" t="s">
        <v>340</v>
      </c>
      <c r="C178" s="78" t="s">
        <v>212</v>
      </c>
      <c r="D178" s="77">
        <v>24.457999999999998</v>
      </c>
      <c r="E178" s="146">
        <v>120.86</v>
      </c>
      <c r="F178" s="112">
        <f t="shared" si="18"/>
        <v>2955.99</v>
      </c>
      <c r="G178" s="22"/>
      <c r="H178" s="33"/>
      <c r="I178" s="35"/>
      <c r="J178" s="35"/>
      <c r="K178" s="35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4"/>
    </row>
    <row r="179" spans="1:37" s="105" customFormat="1">
      <c r="A179" s="100">
        <v>171</v>
      </c>
      <c r="B179" s="79" t="s">
        <v>221</v>
      </c>
      <c r="C179" s="78" t="s">
        <v>209</v>
      </c>
      <c r="D179" s="77">
        <v>69.88</v>
      </c>
      <c r="E179" s="146">
        <v>19.79</v>
      </c>
      <c r="F179" s="112">
        <f t="shared" si="18"/>
        <v>1382.93</v>
      </c>
      <c r="G179" s="22"/>
      <c r="H179" s="33"/>
      <c r="I179" s="35"/>
      <c r="J179" s="35"/>
      <c r="K179" s="35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4"/>
    </row>
    <row r="180" spans="1:37" s="105" customFormat="1">
      <c r="A180" s="75">
        <v>172</v>
      </c>
      <c r="B180" s="79" t="s">
        <v>226</v>
      </c>
      <c r="C180" s="78" t="s">
        <v>209</v>
      </c>
      <c r="D180" s="77">
        <v>500</v>
      </c>
      <c r="E180" s="146">
        <v>13.94</v>
      </c>
      <c r="F180" s="112">
        <f t="shared" si="18"/>
        <v>6970</v>
      </c>
      <c r="G180" s="22"/>
      <c r="H180" s="33"/>
      <c r="I180" s="35"/>
      <c r="J180" s="35"/>
      <c r="K180" s="35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4"/>
    </row>
    <row r="181" spans="1:37" s="105" customFormat="1" ht="25.5">
      <c r="A181" s="100">
        <v>173</v>
      </c>
      <c r="B181" s="79" t="s">
        <v>391</v>
      </c>
      <c r="C181" s="78" t="s">
        <v>208</v>
      </c>
      <c r="D181" s="77">
        <v>2000</v>
      </c>
      <c r="E181" s="146">
        <v>3.56</v>
      </c>
      <c r="F181" s="112">
        <f t="shared" si="18"/>
        <v>7120</v>
      </c>
      <c r="G181" s="22"/>
      <c r="H181" s="33"/>
      <c r="I181" s="35"/>
      <c r="J181" s="35"/>
      <c r="K181" s="35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4"/>
    </row>
    <row r="182" spans="1:37" s="105" customFormat="1">
      <c r="A182" s="75">
        <v>174</v>
      </c>
      <c r="B182" s="76" t="s">
        <v>409</v>
      </c>
      <c r="C182" s="78" t="s">
        <v>209</v>
      </c>
      <c r="D182" s="77">
        <v>866</v>
      </c>
      <c r="E182" s="146">
        <v>7.61</v>
      </c>
      <c r="F182" s="112">
        <f t="shared" ref="F182:F189" si="19">ROUND(D182*E182,2)</f>
        <v>6590.26</v>
      </c>
      <c r="G182" s="22"/>
      <c r="H182" s="33"/>
      <c r="I182" s="35"/>
      <c r="J182" s="35"/>
      <c r="K182" s="35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4"/>
    </row>
    <row r="183" spans="1:37" s="105" customFormat="1">
      <c r="A183" s="100">
        <v>175</v>
      </c>
      <c r="B183" s="76" t="s">
        <v>410</v>
      </c>
      <c r="C183" s="78" t="s">
        <v>209</v>
      </c>
      <c r="D183" s="77">
        <v>866</v>
      </c>
      <c r="E183" s="146">
        <v>9.1999999999999993</v>
      </c>
      <c r="F183" s="112">
        <f t="shared" si="19"/>
        <v>7967.2</v>
      </c>
      <c r="G183" s="22"/>
      <c r="H183" s="33"/>
      <c r="I183" s="35"/>
      <c r="J183" s="35"/>
      <c r="K183" s="35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4"/>
    </row>
    <row r="184" spans="1:37" s="105" customFormat="1" ht="25.5">
      <c r="A184" s="75">
        <v>176</v>
      </c>
      <c r="B184" s="76" t="s">
        <v>411</v>
      </c>
      <c r="C184" s="78" t="s">
        <v>209</v>
      </c>
      <c r="D184" s="77">
        <v>2564</v>
      </c>
      <c r="E184" s="146">
        <v>6.99</v>
      </c>
      <c r="F184" s="112">
        <f t="shared" ref="F184" si="20">ROUND(D184*E184,2)</f>
        <v>17922.36</v>
      </c>
      <c r="G184" s="22"/>
      <c r="H184" s="33"/>
      <c r="I184" s="35"/>
      <c r="J184" s="35"/>
      <c r="K184" s="35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4"/>
    </row>
    <row r="185" spans="1:37" s="105" customFormat="1" ht="25.5">
      <c r="A185" s="100">
        <v>177</v>
      </c>
      <c r="B185" s="76" t="s">
        <v>343</v>
      </c>
      <c r="C185" s="78" t="s">
        <v>209</v>
      </c>
      <c r="D185" s="77">
        <v>2564</v>
      </c>
      <c r="E185" s="146">
        <v>7.24</v>
      </c>
      <c r="F185" s="112">
        <f t="shared" si="19"/>
        <v>18563.36</v>
      </c>
      <c r="G185" s="22"/>
      <c r="H185" s="33"/>
      <c r="I185" s="35"/>
      <c r="J185" s="35"/>
      <c r="K185" s="35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4"/>
    </row>
    <row r="186" spans="1:37" s="105" customFormat="1">
      <c r="A186" s="75">
        <v>178</v>
      </c>
      <c r="B186" s="76" t="s">
        <v>344</v>
      </c>
      <c r="C186" s="78" t="s">
        <v>219</v>
      </c>
      <c r="D186" s="77">
        <v>362</v>
      </c>
      <c r="E186" s="146">
        <v>184.08</v>
      </c>
      <c r="F186" s="112">
        <f t="shared" ref="F186" si="21">ROUND(D186*E186,2)</f>
        <v>66636.960000000006</v>
      </c>
      <c r="G186" s="22"/>
      <c r="H186" s="33"/>
      <c r="I186" s="35"/>
      <c r="J186" s="35"/>
      <c r="K186" s="35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4"/>
    </row>
    <row r="187" spans="1:37" s="105" customFormat="1">
      <c r="A187" s="100">
        <v>179</v>
      </c>
      <c r="B187" s="76" t="s">
        <v>412</v>
      </c>
      <c r="C187" s="78" t="s">
        <v>209</v>
      </c>
      <c r="D187" s="77">
        <v>866</v>
      </c>
      <c r="E187" s="146">
        <v>21.47</v>
      </c>
      <c r="F187" s="112">
        <f>ROUND(D187*E187,2)</f>
        <v>18593.02</v>
      </c>
      <c r="G187" s="22"/>
      <c r="H187" s="33"/>
      <c r="I187" s="35"/>
      <c r="J187" s="35"/>
      <c r="K187" s="35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4"/>
    </row>
    <row r="188" spans="1:37" s="105" customFormat="1" ht="25.5">
      <c r="A188" s="75">
        <v>180</v>
      </c>
      <c r="B188" s="76" t="s">
        <v>381</v>
      </c>
      <c r="C188" s="78" t="s">
        <v>209</v>
      </c>
      <c r="D188" s="77">
        <v>780</v>
      </c>
      <c r="E188" s="146">
        <v>4.29</v>
      </c>
      <c r="F188" s="112">
        <f t="shared" si="19"/>
        <v>3346.2</v>
      </c>
      <c r="G188" s="22"/>
      <c r="H188" s="33"/>
      <c r="I188" s="35"/>
      <c r="J188" s="35"/>
      <c r="K188" s="35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4"/>
    </row>
    <row r="189" spans="1:37" s="105" customFormat="1">
      <c r="A189" s="100">
        <v>181</v>
      </c>
      <c r="B189" s="76" t="s">
        <v>382</v>
      </c>
      <c r="C189" s="78" t="s">
        <v>209</v>
      </c>
      <c r="D189" s="77">
        <v>4659</v>
      </c>
      <c r="E189" s="146">
        <v>0.96</v>
      </c>
      <c r="F189" s="112">
        <f t="shared" si="19"/>
        <v>4472.6400000000003</v>
      </c>
      <c r="G189" s="22"/>
      <c r="H189" s="33"/>
      <c r="I189" s="35"/>
      <c r="J189" s="35"/>
      <c r="K189" s="35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4"/>
    </row>
    <row r="190" spans="1:37" s="105" customFormat="1" ht="25.5">
      <c r="A190" s="75">
        <v>182</v>
      </c>
      <c r="B190" s="79" t="s">
        <v>413</v>
      </c>
      <c r="C190" s="78" t="s">
        <v>209</v>
      </c>
      <c r="D190" s="77">
        <v>7323</v>
      </c>
      <c r="E190" s="146">
        <v>0.55000000000000004</v>
      </c>
      <c r="F190" s="112">
        <f t="shared" ref="F190" si="22">ROUND(D190*E190,2)</f>
        <v>4027.65</v>
      </c>
      <c r="G190" s="22"/>
      <c r="H190" s="33"/>
      <c r="I190" s="35"/>
      <c r="J190" s="35"/>
      <c r="K190" s="35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4"/>
    </row>
    <row r="191" spans="1:37" s="105" customFormat="1" ht="25.5">
      <c r="A191" s="100">
        <v>183</v>
      </c>
      <c r="B191" s="79" t="s">
        <v>414</v>
      </c>
      <c r="C191" s="78" t="s">
        <v>209</v>
      </c>
      <c r="D191" s="77">
        <v>5157</v>
      </c>
      <c r="E191" s="146">
        <v>18.11</v>
      </c>
      <c r="F191" s="112">
        <f t="shared" ref="F191:F194" si="23">ROUND(D191*E191,2)</f>
        <v>93393.27</v>
      </c>
      <c r="G191" s="22"/>
      <c r="H191" s="33"/>
      <c r="I191" s="35"/>
      <c r="J191" s="35"/>
      <c r="K191" s="35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4"/>
    </row>
    <row r="192" spans="1:37" s="105" customFormat="1" ht="25.5">
      <c r="A192" s="75">
        <v>184</v>
      </c>
      <c r="B192" s="79" t="s">
        <v>415</v>
      </c>
      <c r="C192" s="78" t="s">
        <v>209</v>
      </c>
      <c r="D192" s="77">
        <v>2166</v>
      </c>
      <c r="E192" s="146">
        <v>22.67</v>
      </c>
      <c r="F192" s="112">
        <f t="shared" si="23"/>
        <v>49103.22</v>
      </c>
      <c r="G192" s="22"/>
      <c r="H192" s="33"/>
      <c r="I192" s="35"/>
      <c r="J192" s="35"/>
      <c r="K192" s="35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4"/>
    </row>
    <row r="193" spans="1:37" s="105" customFormat="1" ht="25.5">
      <c r="A193" s="100">
        <v>185</v>
      </c>
      <c r="B193" s="79" t="s">
        <v>416</v>
      </c>
      <c r="C193" s="78" t="s">
        <v>209</v>
      </c>
      <c r="D193" s="77">
        <v>2166</v>
      </c>
      <c r="E193" s="146">
        <v>40.11</v>
      </c>
      <c r="F193" s="112">
        <f t="shared" si="23"/>
        <v>86878.26</v>
      </c>
      <c r="G193" s="22"/>
      <c r="H193" s="33"/>
      <c r="I193" s="35"/>
      <c r="J193" s="35"/>
      <c r="K193" s="35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4"/>
    </row>
    <row r="194" spans="1:37" s="105" customFormat="1" ht="38.25">
      <c r="A194" s="75">
        <v>186</v>
      </c>
      <c r="B194" s="79" t="s">
        <v>392</v>
      </c>
      <c r="C194" s="78" t="s">
        <v>210</v>
      </c>
      <c r="D194" s="77">
        <v>21</v>
      </c>
      <c r="E194" s="146">
        <v>439.68</v>
      </c>
      <c r="F194" s="112">
        <f t="shared" si="23"/>
        <v>9233.2800000000007</v>
      </c>
      <c r="G194" s="22"/>
      <c r="H194" s="33"/>
      <c r="I194" s="35"/>
      <c r="J194" s="139"/>
      <c r="K194" s="35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4"/>
    </row>
    <row r="195" spans="1:37" s="105" customFormat="1">
      <c r="A195" s="100">
        <v>187</v>
      </c>
      <c r="B195" s="79" t="s">
        <v>417</v>
      </c>
      <c r="C195" s="78" t="s">
        <v>210</v>
      </c>
      <c r="D195" s="77">
        <v>21</v>
      </c>
      <c r="E195" s="146">
        <v>227</v>
      </c>
      <c r="F195" s="112">
        <f t="shared" ref="F195:F202" si="24">ROUND(D195*E195,2)</f>
        <v>4767</v>
      </c>
      <c r="G195" s="22"/>
      <c r="H195" s="33"/>
      <c r="I195" s="35"/>
      <c r="J195" s="139"/>
      <c r="K195" s="35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4"/>
    </row>
    <row r="196" spans="1:37" s="105" customFormat="1" ht="25.5">
      <c r="A196" s="75">
        <v>188</v>
      </c>
      <c r="B196" s="79" t="s">
        <v>379</v>
      </c>
      <c r="C196" s="78" t="s">
        <v>210</v>
      </c>
      <c r="D196" s="77">
        <v>4916</v>
      </c>
      <c r="E196" s="146">
        <v>2.58</v>
      </c>
      <c r="F196" s="112">
        <f t="shared" si="24"/>
        <v>12683.28</v>
      </c>
      <c r="G196" s="22"/>
      <c r="H196" s="33"/>
      <c r="I196" s="35"/>
      <c r="J196" s="35"/>
      <c r="K196" s="35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4"/>
    </row>
    <row r="197" spans="1:37" s="105" customFormat="1" ht="25.5">
      <c r="A197" s="100">
        <v>189</v>
      </c>
      <c r="B197" s="153" t="s">
        <v>435</v>
      </c>
      <c r="C197" s="78" t="s">
        <v>210</v>
      </c>
      <c r="D197" s="77">
        <v>4916</v>
      </c>
      <c r="E197" s="146">
        <v>80.16</v>
      </c>
      <c r="F197" s="112">
        <f t="shared" si="24"/>
        <v>394066.56</v>
      </c>
      <c r="G197" s="22"/>
      <c r="H197" s="33"/>
      <c r="I197" s="35"/>
      <c r="J197" s="35"/>
      <c r="K197" s="35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4"/>
    </row>
    <row r="198" spans="1:37" s="105" customFormat="1">
      <c r="A198" s="75">
        <v>190</v>
      </c>
      <c r="B198" s="79" t="s">
        <v>258</v>
      </c>
      <c r="C198" s="78" t="s">
        <v>210</v>
      </c>
      <c r="D198" s="77">
        <v>4916</v>
      </c>
      <c r="E198" s="146">
        <v>1.84</v>
      </c>
      <c r="F198" s="112">
        <f t="shared" si="24"/>
        <v>9045.44</v>
      </c>
      <c r="G198" s="22"/>
      <c r="H198" s="33"/>
      <c r="I198" s="35"/>
      <c r="J198" s="35"/>
      <c r="K198" s="35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4"/>
    </row>
    <row r="199" spans="1:37" s="105" customFormat="1" ht="38.25">
      <c r="A199" s="100">
        <v>191</v>
      </c>
      <c r="B199" s="79" t="s">
        <v>262</v>
      </c>
      <c r="C199" s="78" t="s">
        <v>208</v>
      </c>
      <c r="D199" s="77">
        <v>136</v>
      </c>
      <c r="E199" s="146">
        <v>67.3</v>
      </c>
      <c r="F199" s="112">
        <f t="shared" si="24"/>
        <v>9152.7999999999993</v>
      </c>
      <c r="G199" s="22"/>
      <c r="H199" s="33"/>
      <c r="I199" s="35"/>
      <c r="J199" s="35"/>
      <c r="K199" s="35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4"/>
    </row>
    <row r="200" spans="1:37" s="105" customFormat="1" ht="25.5">
      <c r="A200" s="75">
        <v>192</v>
      </c>
      <c r="B200" s="153" t="s">
        <v>431</v>
      </c>
      <c r="C200" s="78" t="s">
        <v>208</v>
      </c>
      <c r="D200" s="77">
        <v>132</v>
      </c>
      <c r="E200" s="146">
        <v>1901.85</v>
      </c>
      <c r="F200" s="112">
        <f t="shared" si="24"/>
        <v>251044.2</v>
      </c>
      <c r="G200" s="22"/>
      <c r="H200" s="33"/>
      <c r="I200" s="35"/>
      <c r="J200" s="35"/>
      <c r="K200" s="35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4"/>
    </row>
    <row r="201" spans="1:37" s="105" customFormat="1" ht="25.5">
      <c r="A201" s="100">
        <v>193</v>
      </c>
      <c r="B201" s="153" t="s">
        <v>432</v>
      </c>
      <c r="C201" s="78" t="s">
        <v>208</v>
      </c>
      <c r="D201" s="77">
        <v>4</v>
      </c>
      <c r="E201" s="146">
        <v>2392.65</v>
      </c>
      <c r="F201" s="112">
        <f t="shared" ref="F201" si="25">ROUND(D201*E201,2)</f>
        <v>9570.6</v>
      </c>
      <c r="G201" s="22"/>
      <c r="H201" s="33"/>
      <c r="I201" s="35"/>
      <c r="J201" s="35"/>
      <c r="K201" s="35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4"/>
    </row>
    <row r="202" spans="1:37" s="105" customFormat="1">
      <c r="A202" s="75">
        <v>194</v>
      </c>
      <c r="B202" s="79" t="s">
        <v>259</v>
      </c>
      <c r="C202" s="78" t="s">
        <v>208</v>
      </c>
      <c r="D202" s="77">
        <v>136</v>
      </c>
      <c r="E202" s="146">
        <v>30.49</v>
      </c>
      <c r="F202" s="112">
        <f t="shared" si="24"/>
        <v>4146.6400000000003</v>
      </c>
      <c r="G202" s="22"/>
      <c r="H202" s="33"/>
      <c r="I202" s="35"/>
      <c r="J202" s="35"/>
      <c r="K202" s="35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4"/>
    </row>
    <row r="203" spans="1:37" s="105" customFormat="1">
      <c r="A203" s="100">
        <v>195</v>
      </c>
      <c r="B203" s="79" t="s">
        <v>261</v>
      </c>
      <c r="C203" s="78" t="s">
        <v>208</v>
      </c>
      <c r="D203" s="77">
        <v>84</v>
      </c>
      <c r="E203" s="146">
        <v>227</v>
      </c>
      <c r="F203" s="112">
        <f t="shared" ref="F203" si="26">ROUND(D203*E203,2)</f>
        <v>19068</v>
      </c>
      <c r="G203" s="22"/>
      <c r="H203" s="33"/>
      <c r="I203" s="35"/>
      <c r="J203" s="35"/>
      <c r="K203" s="35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4"/>
    </row>
    <row r="204" spans="1:37" s="105" customFormat="1">
      <c r="A204" s="75">
        <v>196</v>
      </c>
      <c r="B204" s="79" t="s">
        <v>260</v>
      </c>
      <c r="C204" s="78" t="s">
        <v>208</v>
      </c>
      <c r="D204" s="77">
        <v>52</v>
      </c>
      <c r="E204" s="146">
        <v>188.96</v>
      </c>
      <c r="F204" s="112">
        <f t="shared" ref="F204:F210" si="27">ROUND(D204*E204,2)</f>
        <v>9825.92</v>
      </c>
      <c r="G204" s="22"/>
      <c r="H204" s="33"/>
      <c r="I204" s="35"/>
      <c r="J204" s="35"/>
      <c r="K204" s="35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4"/>
    </row>
    <row r="205" spans="1:37" s="105" customFormat="1" ht="25.5">
      <c r="A205" s="100">
        <v>197</v>
      </c>
      <c r="B205" s="79" t="s">
        <v>224</v>
      </c>
      <c r="C205" s="78" t="s">
        <v>212</v>
      </c>
      <c r="D205" s="77">
        <v>26.5</v>
      </c>
      <c r="E205" s="146">
        <v>125.9</v>
      </c>
      <c r="F205" s="112">
        <f t="shared" si="27"/>
        <v>3336.35</v>
      </c>
      <c r="G205" s="22"/>
      <c r="H205" s="33"/>
      <c r="I205" s="35"/>
      <c r="J205" s="35"/>
      <c r="K205" s="35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4"/>
    </row>
    <row r="206" spans="1:37" s="105" customFormat="1">
      <c r="A206" s="75">
        <v>198</v>
      </c>
      <c r="B206" s="79" t="s">
        <v>225</v>
      </c>
      <c r="C206" s="78" t="s">
        <v>209</v>
      </c>
      <c r="D206" s="77">
        <v>48.67</v>
      </c>
      <c r="E206" s="146">
        <v>19.73</v>
      </c>
      <c r="F206" s="112">
        <f t="shared" si="27"/>
        <v>960.26</v>
      </c>
      <c r="G206" s="22"/>
      <c r="H206" s="33"/>
      <c r="I206" s="35"/>
      <c r="J206" s="35"/>
      <c r="K206" s="35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4"/>
    </row>
    <row r="207" spans="1:37" s="105" customFormat="1">
      <c r="A207" s="100">
        <v>199</v>
      </c>
      <c r="B207" s="79" t="s">
        <v>263</v>
      </c>
      <c r="C207" s="78" t="s">
        <v>14</v>
      </c>
      <c r="D207" s="77">
        <v>1</v>
      </c>
      <c r="E207" s="146">
        <v>6748.5</v>
      </c>
      <c r="F207" s="112">
        <f t="shared" si="27"/>
        <v>6748.5</v>
      </c>
      <c r="G207" s="22"/>
      <c r="H207" s="33"/>
      <c r="I207" s="35"/>
      <c r="J207" s="35"/>
      <c r="K207" s="35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4"/>
    </row>
    <row r="208" spans="1:37" s="105" customFormat="1" ht="38.25">
      <c r="A208" s="75">
        <v>200</v>
      </c>
      <c r="B208" s="79" t="s">
        <v>265</v>
      </c>
      <c r="C208" s="78" t="s">
        <v>210</v>
      </c>
      <c r="D208" s="77">
        <v>31</v>
      </c>
      <c r="E208" s="146">
        <v>70.14</v>
      </c>
      <c r="F208" s="112">
        <f t="shared" si="27"/>
        <v>2174.34</v>
      </c>
      <c r="G208" s="22"/>
      <c r="H208" s="33"/>
      <c r="I208" s="35"/>
      <c r="J208" s="35"/>
      <c r="K208" s="35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4"/>
    </row>
    <row r="209" spans="1:37" s="105" customFormat="1">
      <c r="A209" s="100">
        <v>201</v>
      </c>
      <c r="B209" s="79" t="s">
        <v>264</v>
      </c>
      <c r="C209" s="78" t="s">
        <v>210</v>
      </c>
      <c r="D209" s="77">
        <v>31</v>
      </c>
      <c r="E209" s="146">
        <v>80.42</v>
      </c>
      <c r="F209" s="112">
        <f t="shared" si="27"/>
        <v>2493.02</v>
      </c>
      <c r="G209" s="22"/>
      <c r="H209" s="33"/>
      <c r="I209" s="35"/>
      <c r="J209" s="35"/>
      <c r="K209" s="35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4"/>
    </row>
    <row r="210" spans="1:37" s="105" customFormat="1" ht="25.5">
      <c r="A210" s="75">
        <v>202</v>
      </c>
      <c r="B210" s="79" t="s">
        <v>345</v>
      </c>
      <c r="C210" s="78" t="s">
        <v>210</v>
      </c>
      <c r="D210" s="77">
        <v>4940</v>
      </c>
      <c r="E210" s="146">
        <v>1.23</v>
      </c>
      <c r="F210" s="112">
        <f t="shared" si="27"/>
        <v>6076.2</v>
      </c>
      <c r="G210" s="22"/>
      <c r="H210" s="33"/>
      <c r="I210" s="35"/>
      <c r="J210" s="35"/>
      <c r="K210" s="35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4"/>
    </row>
    <row r="211" spans="1:37" s="105" customFormat="1" ht="25.5">
      <c r="A211" s="100">
        <v>203</v>
      </c>
      <c r="B211" s="79" t="s">
        <v>346</v>
      </c>
      <c r="C211" s="78" t="s">
        <v>210</v>
      </c>
      <c r="D211" s="77">
        <v>4940</v>
      </c>
      <c r="E211" s="146">
        <v>1.84</v>
      </c>
      <c r="F211" s="112">
        <f t="shared" ref="F211" si="28">ROUND(D211*E211,2)</f>
        <v>9089.6</v>
      </c>
      <c r="G211" s="22"/>
      <c r="H211" s="33"/>
      <c r="I211" s="35"/>
      <c r="J211" s="35"/>
      <c r="K211" s="35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4"/>
    </row>
    <row r="212" spans="1:37" s="105" customFormat="1" ht="25.5">
      <c r="A212" s="75">
        <v>204</v>
      </c>
      <c r="B212" s="76" t="s">
        <v>420</v>
      </c>
      <c r="C212" s="78" t="s">
        <v>219</v>
      </c>
      <c r="D212" s="77">
        <v>2912</v>
      </c>
      <c r="E212" s="146">
        <v>4.54</v>
      </c>
      <c r="F212" s="112">
        <f t="shared" ref="F212:F214" si="29">ROUND(D212*E212,2)</f>
        <v>13220.48</v>
      </c>
      <c r="G212" s="137"/>
      <c r="H212" s="33"/>
      <c r="I212" s="35"/>
      <c r="J212" s="35"/>
      <c r="K212" s="35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4"/>
    </row>
    <row r="213" spans="1:37" s="105" customFormat="1" ht="38.25">
      <c r="A213" s="100">
        <v>205</v>
      </c>
      <c r="B213" s="76" t="s">
        <v>421</v>
      </c>
      <c r="C213" s="78" t="s">
        <v>219</v>
      </c>
      <c r="D213" s="77">
        <v>2912</v>
      </c>
      <c r="E213" s="146">
        <v>11.5</v>
      </c>
      <c r="F213" s="112">
        <f t="shared" si="29"/>
        <v>33488</v>
      </c>
      <c r="G213" s="137"/>
      <c r="H213" s="33"/>
      <c r="I213" s="35"/>
      <c r="J213" s="35"/>
      <c r="K213" s="35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4"/>
    </row>
    <row r="214" spans="1:37" s="105" customFormat="1" ht="39" thickBot="1">
      <c r="A214" s="75">
        <v>206</v>
      </c>
      <c r="B214" s="79" t="s">
        <v>266</v>
      </c>
      <c r="C214" s="78" t="s">
        <v>208</v>
      </c>
      <c r="D214" s="77">
        <v>43</v>
      </c>
      <c r="E214" s="146">
        <v>230.68</v>
      </c>
      <c r="F214" s="112">
        <f t="shared" si="29"/>
        <v>9919.24</v>
      </c>
      <c r="G214" s="108">
        <f>SUM(F151:F214)</f>
        <v>1923821.62</v>
      </c>
      <c r="H214" s="117"/>
      <c r="I214" s="35"/>
      <c r="J214" s="36"/>
      <c r="K214" s="37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4"/>
    </row>
    <row r="215" spans="1:37" s="105" customFormat="1" ht="17.25" thickBot="1">
      <c r="A215" s="109"/>
      <c r="B215" s="93" t="s">
        <v>267</v>
      </c>
      <c r="C215" s="110"/>
      <c r="D215" s="27"/>
      <c r="E215" s="145"/>
      <c r="F215" s="111"/>
      <c r="G215" s="22"/>
      <c r="H215" s="33"/>
      <c r="I215" s="35"/>
      <c r="J215" s="35"/>
      <c r="K215" s="35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4"/>
    </row>
    <row r="216" spans="1:37" s="105" customFormat="1" ht="25.5">
      <c r="A216" s="75">
        <v>207</v>
      </c>
      <c r="B216" s="76" t="s">
        <v>347</v>
      </c>
      <c r="C216" s="72" t="s">
        <v>115</v>
      </c>
      <c r="D216" s="74">
        <v>779</v>
      </c>
      <c r="E216" s="147">
        <v>1.36</v>
      </c>
      <c r="F216" s="112">
        <f t="shared" ref="F216:F218" si="30">ROUND(D216*E216,2)</f>
        <v>1059.44</v>
      </c>
      <c r="G216" s="22"/>
      <c r="H216" s="33"/>
      <c r="I216" s="35"/>
      <c r="J216" s="35"/>
      <c r="K216" s="35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4"/>
    </row>
    <row r="217" spans="1:37" s="105" customFormat="1" ht="25.5">
      <c r="A217" s="75">
        <v>208</v>
      </c>
      <c r="B217" s="76" t="s">
        <v>332</v>
      </c>
      <c r="C217" s="72" t="s">
        <v>115</v>
      </c>
      <c r="D217" s="74">
        <v>779</v>
      </c>
      <c r="E217" s="147">
        <v>1.58</v>
      </c>
      <c r="F217" s="112">
        <f t="shared" si="30"/>
        <v>1230.82</v>
      </c>
      <c r="G217" s="22"/>
      <c r="H217" s="33"/>
      <c r="I217" s="35"/>
      <c r="J217" s="35"/>
      <c r="K217" s="35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4"/>
    </row>
    <row r="218" spans="1:37" s="105" customFormat="1" ht="25.5">
      <c r="A218" s="75">
        <v>209</v>
      </c>
      <c r="B218" s="76" t="s">
        <v>348</v>
      </c>
      <c r="C218" s="72" t="s">
        <v>115</v>
      </c>
      <c r="D218" s="74">
        <v>779</v>
      </c>
      <c r="E218" s="147">
        <v>1.61</v>
      </c>
      <c r="F218" s="112">
        <f t="shared" si="30"/>
        <v>1254.19</v>
      </c>
      <c r="G218" s="22"/>
      <c r="H218" s="33"/>
      <c r="I218" s="35"/>
      <c r="J218" s="35"/>
      <c r="K218" s="35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4"/>
    </row>
    <row r="219" spans="1:37" s="105" customFormat="1">
      <c r="A219" s="75">
        <v>210</v>
      </c>
      <c r="B219" s="79" t="s">
        <v>268</v>
      </c>
      <c r="C219" s="78" t="s">
        <v>212</v>
      </c>
      <c r="D219" s="77">
        <v>492.6</v>
      </c>
      <c r="E219" s="147">
        <v>7.71</v>
      </c>
      <c r="F219" s="112">
        <f t="shared" ref="F219" si="31">ROUND(D219*E219,2)</f>
        <v>3797.95</v>
      </c>
      <c r="G219" s="22"/>
      <c r="H219" s="33"/>
      <c r="I219" s="35"/>
      <c r="J219" s="35"/>
      <c r="K219" s="35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4"/>
    </row>
    <row r="220" spans="1:37" s="105" customFormat="1" ht="25.5">
      <c r="A220" s="75">
        <v>211</v>
      </c>
      <c r="B220" s="79" t="s">
        <v>269</v>
      </c>
      <c r="C220" s="78" t="s">
        <v>212</v>
      </c>
      <c r="D220" s="77">
        <v>821</v>
      </c>
      <c r="E220" s="147">
        <v>5.62</v>
      </c>
      <c r="F220" s="112">
        <f t="shared" ref="F220:F245" si="32">ROUND(D220*E220,2)</f>
        <v>4614.0200000000004</v>
      </c>
      <c r="G220" s="22"/>
      <c r="H220" s="33"/>
      <c r="I220" s="35"/>
      <c r="J220" s="35"/>
      <c r="K220" s="35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4"/>
    </row>
    <row r="221" spans="1:37" s="105" customFormat="1" ht="25.5">
      <c r="A221" s="75">
        <v>212</v>
      </c>
      <c r="B221" s="79" t="s">
        <v>270</v>
      </c>
      <c r="C221" s="78" t="s">
        <v>212</v>
      </c>
      <c r="D221" s="77">
        <v>818</v>
      </c>
      <c r="E221" s="147">
        <v>6.65</v>
      </c>
      <c r="F221" s="112">
        <f t="shared" si="32"/>
        <v>5439.7</v>
      </c>
      <c r="G221" s="22"/>
      <c r="H221" s="33"/>
      <c r="I221" s="35"/>
      <c r="J221" s="35"/>
      <c r="K221" s="35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4"/>
    </row>
    <row r="222" spans="1:37" s="105" customFormat="1" ht="25.5">
      <c r="A222" s="75">
        <v>213</v>
      </c>
      <c r="B222" s="76" t="s">
        <v>349</v>
      </c>
      <c r="C222" s="78" t="s">
        <v>212</v>
      </c>
      <c r="D222" s="77">
        <v>38.9</v>
      </c>
      <c r="E222" s="147">
        <v>59.46</v>
      </c>
      <c r="F222" s="112">
        <f t="shared" ref="F222" si="33">ROUND(D222*E222,2)</f>
        <v>2312.9899999999998</v>
      </c>
      <c r="G222" s="22"/>
      <c r="H222" s="33"/>
      <c r="I222" s="35"/>
      <c r="J222" s="35"/>
      <c r="K222" s="35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4"/>
    </row>
    <row r="223" spans="1:37" s="105" customFormat="1" ht="38.25">
      <c r="A223" s="75">
        <v>214</v>
      </c>
      <c r="B223" s="79" t="s">
        <v>304</v>
      </c>
      <c r="C223" s="78" t="s">
        <v>210</v>
      </c>
      <c r="D223" s="77">
        <v>216</v>
      </c>
      <c r="E223" s="147">
        <v>147.24</v>
      </c>
      <c r="F223" s="112">
        <f t="shared" si="32"/>
        <v>31803.84</v>
      </c>
      <c r="G223" s="22"/>
      <c r="H223" s="33"/>
      <c r="I223" s="35"/>
      <c r="J223" s="35"/>
      <c r="K223" s="35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4"/>
    </row>
    <row r="224" spans="1:37" s="105" customFormat="1" ht="25.5">
      <c r="A224" s="75">
        <v>215</v>
      </c>
      <c r="B224" s="79" t="s">
        <v>271</v>
      </c>
      <c r="C224" s="78" t="s">
        <v>210</v>
      </c>
      <c r="D224" s="77">
        <v>216</v>
      </c>
      <c r="E224" s="147">
        <v>42.52</v>
      </c>
      <c r="F224" s="112">
        <f t="shared" si="32"/>
        <v>9184.32</v>
      </c>
      <c r="G224" s="22"/>
      <c r="H224" s="33"/>
      <c r="I224" s="35"/>
      <c r="J224" s="35"/>
      <c r="K224" s="35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4"/>
    </row>
    <row r="225" spans="1:37" s="105" customFormat="1" ht="25.5">
      <c r="A225" s="75">
        <v>216</v>
      </c>
      <c r="B225" s="79" t="s">
        <v>393</v>
      </c>
      <c r="C225" s="78" t="s">
        <v>209</v>
      </c>
      <c r="D225" s="77">
        <v>8141.05</v>
      </c>
      <c r="E225" s="147">
        <v>3.07</v>
      </c>
      <c r="F225" s="112">
        <f t="shared" si="32"/>
        <v>24993.02</v>
      </c>
      <c r="G225" s="22"/>
      <c r="H225" s="33"/>
      <c r="I225" s="35"/>
      <c r="J225" s="35"/>
      <c r="K225" s="35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4"/>
    </row>
    <row r="226" spans="1:37" s="105" customFormat="1" ht="25.5">
      <c r="A226" s="75">
        <v>217</v>
      </c>
      <c r="B226" s="79" t="s">
        <v>214</v>
      </c>
      <c r="C226" s="78" t="s">
        <v>209</v>
      </c>
      <c r="D226" s="77">
        <v>8141.05</v>
      </c>
      <c r="E226" s="147">
        <v>1.23</v>
      </c>
      <c r="F226" s="112">
        <f t="shared" si="32"/>
        <v>10013.49</v>
      </c>
      <c r="G226" s="22"/>
      <c r="H226" s="33"/>
      <c r="I226" s="35"/>
      <c r="J226" s="35"/>
      <c r="K226" s="35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4"/>
    </row>
    <row r="227" spans="1:37" s="105" customFormat="1" ht="25.5">
      <c r="A227" s="75">
        <v>218</v>
      </c>
      <c r="B227" s="79" t="s">
        <v>422</v>
      </c>
      <c r="C227" s="78" t="s">
        <v>212</v>
      </c>
      <c r="D227" s="77">
        <v>646.20000000000005</v>
      </c>
      <c r="E227" s="147">
        <v>5.16</v>
      </c>
      <c r="F227" s="112">
        <f t="shared" si="32"/>
        <v>3334.39</v>
      </c>
      <c r="G227" s="22"/>
      <c r="H227" s="33"/>
      <c r="I227" s="35"/>
      <c r="J227" s="35"/>
      <c r="K227" s="35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4"/>
    </row>
    <row r="228" spans="1:37" s="105" customFormat="1" ht="25.5">
      <c r="A228" s="75">
        <v>219</v>
      </c>
      <c r="B228" s="79" t="s">
        <v>419</v>
      </c>
      <c r="C228" s="78" t="s">
        <v>212</v>
      </c>
      <c r="D228" s="77">
        <v>646.20000000000005</v>
      </c>
      <c r="E228" s="147">
        <v>2.56</v>
      </c>
      <c r="F228" s="112">
        <f t="shared" si="32"/>
        <v>1654.27</v>
      </c>
      <c r="G228" s="137"/>
      <c r="H228" s="33"/>
      <c r="I228" s="35"/>
      <c r="J228" s="35"/>
      <c r="K228" s="35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4"/>
    </row>
    <row r="229" spans="1:37" s="105" customFormat="1" ht="25.5">
      <c r="A229" s="75">
        <v>220</v>
      </c>
      <c r="B229" s="79" t="s">
        <v>217</v>
      </c>
      <c r="C229" s="78" t="s">
        <v>212</v>
      </c>
      <c r="D229" s="77">
        <v>1339.9</v>
      </c>
      <c r="E229" s="147">
        <v>3.84</v>
      </c>
      <c r="F229" s="112">
        <f t="shared" si="32"/>
        <v>5145.22</v>
      </c>
      <c r="G229" s="22"/>
      <c r="H229" s="33"/>
      <c r="I229" s="35"/>
      <c r="J229" s="35"/>
      <c r="K229" s="35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4"/>
    </row>
    <row r="230" spans="1:37" s="105" customFormat="1" ht="38.25">
      <c r="A230" s="75">
        <v>221</v>
      </c>
      <c r="B230" s="79" t="s">
        <v>272</v>
      </c>
      <c r="C230" s="78" t="s">
        <v>212</v>
      </c>
      <c r="D230" s="77">
        <v>469</v>
      </c>
      <c r="E230" s="147">
        <v>20.64</v>
      </c>
      <c r="F230" s="112">
        <f t="shared" si="32"/>
        <v>9680.16</v>
      </c>
      <c r="G230" s="22"/>
      <c r="H230" s="33"/>
      <c r="I230" s="35"/>
      <c r="J230" s="35"/>
      <c r="K230" s="35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4"/>
    </row>
    <row r="231" spans="1:37" s="105" customFormat="1">
      <c r="A231" s="75">
        <v>222</v>
      </c>
      <c r="B231" s="76" t="s">
        <v>350</v>
      </c>
      <c r="C231" s="78" t="s">
        <v>212</v>
      </c>
      <c r="D231" s="77">
        <v>497.2</v>
      </c>
      <c r="E231" s="147">
        <v>1.84</v>
      </c>
      <c r="F231" s="112">
        <f t="shared" ref="F231" si="34">ROUND(D231*E231,2)</f>
        <v>914.85</v>
      </c>
      <c r="G231" s="22"/>
      <c r="H231" s="33"/>
      <c r="I231" s="35"/>
      <c r="J231" s="35"/>
      <c r="K231" s="35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4"/>
    </row>
    <row r="232" spans="1:37" s="105" customFormat="1">
      <c r="A232" s="75">
        <v>223</v>
      </c>
      <c r="B232" s="76" t="s">
        <v>351</v>
      </c>
      <c r="C232" s="78" t="s">
        <v>219</v>
      </c>
      <c r="D232" s="77">
        <v>1054</v>
      </c>
      <c r="E232" s="147">
        <v>16.88</v>
      </c>
      <c r="F232" s="112">
        <f t="shared" si="32"/>
        <v>17791.52</v>
      </c>
      <c r="G232" s="22"/>
      <c r="H232" s="33"/>
      <c r="I232" s="35"/>
      <c r="J232" s="35"/>
      <c r="K232" s="35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4"/>
    </row>
    <row r="233" spans="1:37" s="105" customFormat="1">
      <c r="A233" s="75">
        <v>224</v>
      </c>
      <c r="B233" s="76" t="s">
        <v>351</v>
      </c>
      <c r="C233" s="78" t="s">
        <v>219</v>
      </c>
      <c r="D233" s="77">
        <v>350</v>
      </c>
      <c r="E233" s="147">
        <v>16.88</v>
      </c>
      <c r="F233" s="112">
        <f t="shared" ref="F233" si="35">ROUND(D233*E233,2)</f>
        <v>5908</v>
      </c>
      <c r="G233" s="22"/>
      <c r="H233" s="33"/>
      <c r="I233" s="35"/>
      <c r="J233" s="35"/>
      <c r="K233" s="35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4"/>
    </row>
    <row r="234" spans="1:37" s="105" customFormat="1" ht="25.5">
      <c r="A234" s="75">
        <v>225</v>
      </c>
      <c r="B234" s="79" t="s">
        <v>222</v>
      </c>
      <c r="C234" s="78" t="s">
        <v>212</v>
      </c>
      <c r="D234" s="77">
        <v>177.2</v>
      </c>
      <c r="E234" s="147">
        <v>38.04</v>
      </c>
      <c r="F234" s="112">
        <f t="shared" si="32"/>
        <v>6740.69</v>
      </c>
      <c r="G234" s="22"/>
      <c r="H234" s="33"/>
      <c r="I234" s="35"/>
      <c r="J234" s="35"/>
      <c r="K234" s="35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4"/>
    </row>
    <row r="235" spans="1:37" s="105" customFormat="1">
      <c r="A235" s="75">
        <v>226</v>
      </c>
      <c r="B235" s="71" t="s">
        <v>342</v>
      </c>
      <c r="C235" s="120" t="s">
        <v>209</v>
      </c>
      <c r="D235" s="118">
        <v>779</v>
      </c>
      <c r="E235" s="147">
        <v>6.75</v>
      </c>
      <c r="F235" s="119">
        <f t="shared" si="32"/>
        <v>5258.25</v>
      </c>
      <c r="G235" s="22"/>
      <c r="H235" s="33"/>
      <c r="I235" s="35"/>
      <c r="J235" s="35"/>
      <c r="K235" s="35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4"/>
    </row>
    <row r="236" spans="1:37" s="105" customFormat="1" ht="25.5">
      <c r="A236" s="75">
        <v>227</v>
      </c>
      <c r="B236" s="71" t="s">
        <v>343</v>
      </c>
      <c r="C236" s="118" t="s">
        <v>115</v>
      </c>
      <c r="D236" s="118">
        <v>779</v>
      </c>
      <c r="E236" s="147">
        <v>8.34</v>
      </c>
      <c r="F236" s="119">
        <f t="shared" si="32"/>
        <v>6496.86</v>
      </c>
      <c r="G236" s="22"/>
      <c r="H236" s="33"/>
      <c r="I236" s="35"/>
      <c r="J236" s="35"/>
      <c r="K236" s="35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4"/>
    </row>
    <row r="237" spans="1:37" s="105" customFormat="1" ht="25.5">
      <c r="A237" s="75">
        <v>228</v>
      </c>
      <c r="B237" s="71" t="s">
        <v>344</v>
      </c>
      <c r="C237" s="120" t="s">
        <v>219</v>
      </c>
      <c r="D237" s="118">
        <v>114</v>
      </c>
      <c r="E237" s="147">
        <v>184.08</v>
      </c>
      <c r="F237" s="119">
        <f t="shared" si="32"/>
        <v>20985.119999999999</v>
      </c>
      <c r="G237" s="22"/>
      <c r="H237" s="33"/>
      <c r="I237" s="35"/>
      <c r="J237" s="35"/>
      <c r="K237" s="35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4"/>
    </row>
    <row r="238" spans="1:37" s="105" customFormat="1">
      <c r="A238" s="75">
        <v>229</v>
      </c>
      <c r="B238" s="71" t="s">
        <v>352</v>
      </c>
      <c r="C238" s="118" t="s">
        <v>115</v>
      </c>
      <c r="D238" s="118">
        <v>779</v>
      </c>
      <c r="E238" s="147">
        <v>0.96</v>
      </c>
      <c r="F238" s="119">
        <f t="shared" si="32"/>
        <v>747.84</v>
      </c>
      <c r="G238" s="22"/>
      <c r="H238" s="33"/>
      <c r="I238" s="35"/>
      <c r="J238" s="35"/>
      <c r="K238" s="35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4"/>
    </row>
    <row r="239" spans="1:37" s="105" customFormat="1" ht="25.5">
      <c r="A239" s="75">
        <v>230</v>
      </c>
      <c r="B239" s="71" t="s">
        <v>353</v>
      </c>
      <c r="C239" s="118" t="s">
        <v>115</v>
      </c>
      <c r="D239" s="118">
        <v>779</v>
      </c>
      <c r="E239" s="147">
        <v>0.55000000000000004</v>
      </c>
      <c r="F239" s="119">
        <f t="shared" si="32"/>
        <v>428.45</v>
      </c>
      <c r="G239" s="22"/>
      <c r="H239" s="33"/>
      <c r="I239" s="35"/>
      <c r="J239" s="35"/>
      <c r="K239" s="35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4"/>
    </row>
    <row r="240" spans="1:37" s="105" customFormat="1">
      <c r="A240" s="75">
        <v>231</v>
      </c>
      <c r="B240" s="71" t="s">
        <v>354</v>
      </c>
      <c r="C240" s="118" t="s">
        <v>115</v>
      </c>
      <c r="D240" s="118">
        <v>779</v>
      </c>
      <c r="E240" s="147">
        <v>18.11</v>
      </c>
      <c r="F240" s="119">
        <f t="shared" si="32"/>
        <v>14107.69</v>
      </c>
      <c r="G240" s="22"/>
      <c r="H240" s="33"/>
      <c r="I240" s="35"/>
      <c r="J240" s="35"/>
      <c r="K240" s="35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4"/>
    </row>
    <row r="241" spans="1:37" s="105" customFormat="1" ht="25.5">
      <c r="A241" s="75">
        <v>232</v>
      </c>
      <c r="B241" s="79" t="s">
        <v>405</v>
      </c>
      <c r="C241" s="72" t="s">
        <v>208</v>
      </c>
      <c r="D241" s="74">
        <v>182</v>
      </c>
      <c r="E241" s="147">
        <v>6.69</v>
      </c>
      <c r="F241" s="112">
        <f t="shared" si="32"/>
        <v>1217.58</v>
      </c>
      <c r="G241" s="22"/>
      <c r="H241" s="33"/>
      <c r="I241" s="35"/>
      <c r="J241" s="35"/>
      <c r="K241" s="35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4"/>
    </row>
    <row r="242" spans="1:37" s="105" customFormat="1" ht="25.5">
      <c r="A242" s="75">
        <v>233</v>
      </c>
      <c r="B242" s="79" t="s">
        <v>356</v>
      </c>
      <c r="C242" s="78" t="s">
        <v>210</v>
      </c>
      <c r="D242" s="77">
        <v>1584</v>
      </c>
      <c r="E242" s="147">
        <v>2.56</v>
      </c>
      <c r="F242" s="112">
        <f t="shared" si="32"/>
        <v>4055.04</v>
      </c>
      <c r="G242" s="22"/>
      <c r="H242" s="33"/>
      <c r="I242" s="35"/>
      <c r="J242" s="35"/>
      <c r="K242" s="35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4"/>
    </row>
    <row r="243" spans="1:37" s="105" customFormat="1" ht="25.5">
      <c r="A243" s="75">
        <v>234</v>
      </c>
      <c r="B243" s="79" t="s">
        <v>355</v>
      </c>
      <c r="C243" s="78" t="s">
        <v>210</v>
      </c>
      <c r="D243" s="77">
        <v>1584</v>
      </c>
      <c r="E243" s="147">
        <v>22.14</v>
      </c>
      <c r="F243" s="112">
        <f t="shared" ref="F243" si="36">ROUND(D243*E243,2)</f>
        <v>35069.760000000002</v>
      </c>
      <c r="G243" s="22"/>
      <c r="H243" s="33"/>
      <c r="I243" s="35"/>
      <c r="J243" s="35"/>
      <c r="K243" s="35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4"/>
    </row>
    <row r="244" spans="1:37" s="105" customFormat="1" ht="25.5">
      <c r="A244" s="75">
        <v>235</v>
      </c>
      <c r="B244" s="79" t="s">
        <v>273</v>
      </c>
      <c r="C244" s="78" t="s">
        <v>208</v>
      </c>
      <c r="D244" s="77">
        <v>436</v>
      </c>
      <c r="E244" s="147">
        <v>6.69</v>
      </c>
      <c r="F244" s="112">
        <f t="shared" si="32"/>
        <v>2916.84</v>
      </c>
      <c r="G244" s="22"/>
      <c r="H244" s="33" t="s">
        <v>383</v>
      </c>
      <c r="I244" s="35"/>
      <c r="J244" s="35"/>
      <c r="K244" s="35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4"/>
    </row>
    <row r="245" spans="1:37" s="105" customFormat="1">
      <c r="A245" s="75">
        <v>236</v>
      </c>
      <c r="B245" s="79" t="s">
        <v>274</v>
      </c>
      <c r="C245" s="78" t="s">
        <v>208</v>
      </c>
      <c r="D245" s="77">
        <v>218</v>
      </c>
      <c r="E245" s="147">
        <v>5.01</v>
      </c>
      <c r="F245" s="112">
        <f t="shared" si="32"/>
        <v>1092.18</v>
      </c>
      <c r="G245" s="22"/>
      <c r="H245" s="33"/>
      <c r="I245" s="35"/>
      <c r="J245" s="35"/>
      <c r="K245" s="35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4"/>
    </row>
    <row r="246" spans="1:37" s="105" customFormat="1">
      <c r="A246" s="75">
        <v>237</v>
      </c>
      <c r="B246" s="79" t="s">
        <v>275</v>
      </c>
      <c r="C246" s="78" t="s">
        <v>208</v>
      </c>
      <c r="D246" s="77">
        <v>218</v>
      </c>
      <c r="E246" s="147">
        <v>2.71</v>
      </c>
      <c r="F246" s="112">
        <f t="shared" ref="F246:F247" si="37">ROUND(D246*E246,2)</f>
        <v>590.78</v>
      </c>
      <c r="G246" s="22"/>
      <c r="H246" s="33"/>
      <c r="I246" s="35"/>
      <c r="J246" s="35"/>
      <c r="K246" s="35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4"/>
    </row>
    <row r="247" spans="1:37" s="105" customFormat="1">
      <c r="A247" s="75">
        <v>238</v>
      </c>
      <c r="B247" s="79" t="s">
        <v>276</v>
      </c>
      <c r="C247" s="78" t="s">
        <v>208</v>
      </c>
      <c r="D247" s="77">
        <v>218</v>
      </c>
      <c r="E247" s="147">
        <v>6.69</v>
      </c>
      <c r="F247" s="112">
        <f t="shared" si="37"/>
        <v>1458.42</v>
      </c>
      <c r="G247" s="22"/>
      <c r="H247" s="33"/>
      <c r="I247" s="35"/>
      <c r="J247" s="35"/>
      <c r="K247" s="35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4"/>
    </row>
    <row r="248" spans="1:37" s="105" customFormat="1">
      <c r="A248" s="75">
        <v>239</v>
      </c>
      <c r="B248" s="79" t="s">
        <v>227</v>
      </c>
      <c r="C248" s="78" t="s">
        <v>208</v>
      </c>
      <c r="D248" s="77">
        <v>218</v>
      </c>
      <c r="E248" s="147">
        <v>52.01</v>
      </c>
      <c r="F248" s="112">
        <f>ROUND(D248*E248,2)</f>
        <v>11338.18</v>
      </c>
      <c r="G248" s="22"/>
      <c r="H248" s="33"/>
      <c r="I248" s="35"/>
      <c r="J248" s="35"/>
      <c r="K248" s="35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4"/>
    </row>
    <row r="249" spans="1:37" s="105" customFormat="1">
      <c r="A249" s="75">
        <v>240</v>
      </c>
      <c r="B249" s="79" t="s">
        <v>277</v>
      </c>
      <c r="C249" s="78" t="s">
        <v>210</v>
      </c>
      <c r="D249" s="77">
        <v>1584</v>
      </c>
      <c r="E249" s="147">
        <v>2.8</v>
      </c>
      <c r="F249" s="112">
        <f t="shared" ref="F249:F255" si="38">ROUND(D249*E249,2)</f>
        <v>4435.2</v>
      </c>
      <c r="G249" s="22"/>
      <c r="H249" s="33"/>
      <c r="I249" s="35"/>
      <c r="J249" s="35"/>
      <c r="K249" s="35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4"/>
    </row>
    <row r="250" spans="1:37" s="105" customFormat="1" ht="51">
      <c r="A250" s="75">
        <v>241</v>
      </c>
      <c r="B250" s="79" t="s">
        <v>278</v>
      </c>
      <c r="C250" s="78" t="s">
        <v>208</v>
      </c>
      <c r="D250" s="77">
        <v>218</v>
      </c>
      <c r="E250" s="147">
        <v>55.86</v>
      </c>
      <c r="F250" s="112">
        <f t="shared" si="38"/>
        <v>12177.48</v>
      </c>
      <c r="G250" s="22"/>
      <c r="H250" s="33"/>
      <c r="I250" s="35"/>
      <c r="J250" s="35"/>
      <c r="K250" s="35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4"/>
    </row>
    <row r="251" spans="1:37" s="105" customFormat="1" ht="25.5">
      <c r="A251" s="75">
        <v>242</v>
      </c>
      <c r="B251" s="153" t="s">
        <v>433</v>
      </c>
      <c r="C251" s="78" t="s">
        <v>208</v>
      </c>
      <c r="D251" s="77">
        <v>218</v>
      </c>
      <c r="E251" s="147">
        <v>206.28</v>
      </c>
      <c r="F251" s="112">
        <f t="shared" si="38"/>
        <v>44969.04</v>
      </c>
      <c r="G251" s="22"/>
      <c r="H251" s="33"/>
      <c r="I251" s="35"/>
      <c r="J251" s="35"/>
      <c r="K251" s="35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4"/>
    </row>
    <row r="252" spans="1:37" s="105" customFormat="1">
      <c r="A252" s="75">
        <v>243</v>
      </c>
      <c r="B252" s="153" t="s">
        <v>434</v>
      </c>
      <c r="C252" s="78" t="s">
        <v>208</v>
      </c>
      <c r="D252" s="77">
        <v>218</v>
      </c>
      <c r="E252" s="147">
        <v>12.38</v>
      </c>
      <c r="F252" s="112">
        <f t="shared" si="38"/>
        <v>2698.84</v>
      </c>
      <c r="G252" s="22"/>
      <c r="H252" s="33"/>
      <c r="I252" s="35"/>
      <c r="J252" s="35"/>
      <c r="K252" s="35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4"/>
    </row>
    <row r="253" spans="1:37" s="105" customFormat="1" ht="25.5">
      <c r="A253" s="75">
        <v>244</v>
      </c>
      <c r="B253" s="76" t="s">
        <v>357</v>
      </c>
      <c r="C253" s="73" t="s">
        <v>39</v>
      </c>
      <c r="D253" s="74">
        <v>2656</v>
      </c>
      <c r="E253" s="147">
        <v>7.46</v>
      </c>
      <c r="F253" s="112">
        <f t="shared" si="38"/>
        <v>19813.759999999998</v>
      </c>
      <c r="G253" s="22"/>
      <c r="H253" s="33"/>
      <c r="I253" s="35"/>
      <c r="J253" s="35"/>
      <c r="K253" s="35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4"/>
    </row>
    <row r="254" spans="1:37" s="105" customFormat="1" ht="25.5">
      <c r="A254" s="75">
        <v>245</v>
      </c>
      <c r="B254" s="76" t="s">
        <v>420</v>
      </c>
      <c r="C254" s="73" t="s">
        <v>119</v>
      </c>
      <c r="D254" s="74">
        <v>752</v>
      </c>
      <c r="E254" s="146">
        <v>4.29</v>
      </c>
      <c r="F254" s="112">
        <f t="shared" si="38"/>
        <v>3226.08</v>
      </c>
      <c r="G254" s="22"/>
      <c r="H254" s="138"/>
      <c r="I254" s="35"/>
      <c r="J254" s="35"/>
      <c r="K254" s="35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4"/>
    </row>
    <row r="255" spans="1:37" s="105" customFormat="1" ht="39" thickBot="1">
      <c r="A255" s="75">
        <v>246</v>
      </c>
      <c r="B255" s="76" t="s">
        <v>421</v>
      </c>
      <c r="C255" s="73" t="s">
        <v>119</v>
      </c>
      <c r="D255" s="74">
        <v>752</v>
      </c>
      <c r="E255" s="146">
        <v>11.5</v>
      </c>
      <c r="F255" s="112">
        <f t="shared" si="38"/>
        <v>8648</v>
      </c>
      <c r="G255" s="22">
        <f>SUM(F216:F255)</f>
        <v>348604.27</v>
      </c>
      <c r="H255" s="138"/>
      <c r="I255" s="35"/>
      <c r="J255" s="35"/>
      <c r="K255" s="35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4"/>
    </row>
    <row r="256" spans="1:37" s="105" customFormat="1" ht="17.25" thickBot="1">
      <c r="A256" s="109"/>
      <c r="B256" s="93" t="s">
        <v>120</v>
      </c>
      <c r="C256" s="110"/>
      <c r="D256" s="27"/>
      <c r="E256" s="145"/>
      <c r="F256" s="111"/>
      <c r="G256" s="22"/>
      <c r="H256" s="33"/>
      <c r="I256" s="35"/>
      <c r="J256" s="35"/>
      <c r="K256" s="35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4"/>
    </row>
    <row r="257" spans="1:37" s="105" customFormat="1" ht="33" customHeight="1">
      <c r="A257" s="100">
        <v>247</v>
      </c>
      <c r="B257" s="114" t="s">
        <v>228</v>
      </c>
      <c r="C257" s="115" t="s">
        <v>209</v>
      </c>
      <c r="D257" s="116">
        <v>13.712</v>
      </c>
      <c r="E257" s="146">
        <v>7.29</v>
      </c>
      <c r="F257" s="101">
        <f>ROUND(D257*E257,2)</f>
        <v>99.96</v>
      </c>
      <c r="G257" s="22"/>
      <c r="H257" s="33"/>
      <c r="I257" s="35"/>
      <c r="J257" s="35"/>
      <c r="K257" s="35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4"/>
    </row>
    <row r="258" spans="1:37" s="105" customFormat="1" ht="25.5">
      <c r="A258" s="100">
        <v>248</v>
      </c>
      <c r="B258" s="79" t="s">
        <v>394</v>
      </c>
      <c r="C258" s="78" t="s">
        <v>209</v>
      </c>
      <c r="D258" s="77">
        <v>27.423999999999999</v>
      </c>
      <c r="E258" s="146">
        <v>44.52</v>
      </c>
      <c r="F258" s="101">
        <f t="shared" ref="F258:F285" si="39">ROUND(D258*E258,2)</f>
        <v>1220.92</v>
      </c>
      <c r="G258" s="22"/>
      <c r="H258" s="33"/>
      <c r="I258" s="35"/>
      <c r="J258" s="35"/>
      <c r="K258" s="35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  <c r="AG258" s="103"/>
      <c r="AH258" s="103"/>
      <c r="AI258" s="103"/>
      <c r="AJ258" s="103"/>
      <c r="AK258" s="104"/>
    </row>
    <row r="259" spans="1:37" s="105" customFormat="1" ht="25.5">
      <c r="A259" s="75">
        <v>249</v>
      </c>
      <c r="B259" s="76" t="s">
        <v>358</v>
      </c>
      <c r="C259" s="78" t="s">
        <v>209</v>
      </c>
      <c r="D259" s="74">
        <v>13.712</v>
      </c>
      <c r="E259" s="146">
        <v>10.66</v>
      </c>
      <c r="F259" s="112">
        <f t="shared" si="39"/>
        <v>146.16999999999999</v>
      </c>
      <c r="G259" s="22"/>
      <c r="H259" s="33"/>
      <c r="I259" s="35"/>
      <c r="J259" s="35"/>
      <c r="K259" s="35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  <c r="AG259" s="103"/>
      <c r="AH259" s="103"/>
      <c r="AI259" s="103"/>
      <c r="AJ259" s="103"/>
      <c r="AK259" s="104"/>
    </row>
    <row r="260" spans="1:37" s="105" customFormat="1" ht="25.5">
      <c r="A260" s="100">
        <v>250</v>
      </c>
      <c r="B260" s="79" t="s">
        <v>229</v>
      </c>
      <c r="C260" s="78" t="s">
        <v>230</v>
      </c>
      <c r="D260" s="77">
        <v>768</v>
      </c>
      <c r="E260" s="146">
        <v>5.66</v>
      </c>
      <c r="F260" s="101">
        <f t="shared" si="39"/>
        <v>4346.88</v>
      </c>
      <c r="G260" s="22"/>
      <c r="H260" s="33"/>
      <c r="I260" s="35"/>
      <c r="J260" s="35"/>
      <c r="K260" s="35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  <c r="AG260" s="103"/>
      <c r="AH260" s="103"/>
      <c r="AI260" s="103"/>
      <c r="AJ260" s="103"/>
      <c r="AK260" s="104"/>
    </row>
    <row r="261" spans="1:37" s="105" customFormat="1" ht="25.5">
      <c r="A261" s="75">
        <v>251</v>
      </c>
      <c r="B261" s="79" t="s">
        <v>231</v>
      </c>
      <c r="C261" s="78" t="s">
        <v>232</v>
      </c>
      <c r="D261" s="77">
        <v>32</v>
      </c>
      <c r="E261" s="146">
        <v>4.22</v>
      </c>
      <c r="F261" s="101">
        <f t="shared" si="39"/>
        <v>135.04</v>
      </c>
      <c r="G261" s="22"/>
      <c r="H261" s="33"/>
      <c r="I261" s="35"/>
      <c r="J261" s="35"/>
      <c r="K261" s="35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  <c r="AG261" s="103"/>
      <c r="AH261" s="103"/>
      <c r="AI261" s="103"/>
      <c r="AJ261" s="103"/>
      <c r="AK261" s="104"/>
    </row>
    <row r="262" spans="1:37" s="105" customFormat="1">
      <c r="A262" s="100">
        <v>252</v>
      </c>
      <c r="B262" s="79" t="s">
        <v>233</v>
      </c>
      <c r="C262" s="78" t="s">
        <v>212</v>
      </c>
      <c r="D262" s="77">
        <v>235.68</v>
      </c>
      <c r="E262" s="146">
        <v>7.49</v>
      </c>
      <c r="F262" s="101">
        <f t="shared" si="39"/>
        <v>1765.24</v>
      </c>
      <c r="G262" s="22"/>
      <c r="H262" s="33"/>
      <c r="I262" s="35"/>
      <c r="J262" s="35"/>
      <c r="K262" s="35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  <c r="AG262" s="103"/>
      <c r="AH262" s="103"/>
      <c r="AI262" s="103"/>
      <c r="AJ262" s="103"/>
      <c r="AK262" s="104"/>
    </row>
    <row r="263" spans="1:37" s="105" customFormat="1">
      <c r="A263" s="75">
        <v>253</v>
      </c>
      <c r="B263" s="79" t="s">
        <v>234</v>
      </c>
      <c r="C263" s="78" t="s">
        <v>212</v>
      </c>
      <c r="D263" s="77">
        <v>235.68</v>
      </c>
      <c r="E263" s="146">
        <v>13.34</v>
      </c>
      <c r="F263" s="101">
        <f t="shared" ref="F263" si="40">ROUND(D263*E263,2)</f>
        <v>3143.97</v>
      </c>
      <c r="G263" s="22"/>
      <c r="H263" s="33"/>
      <c r="I263" s="35"/>
      <c r="J263" s="35"/>
      <c r="K263" s="35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  <c r="AG263" s="103"/>
      <c r="AH263" s="103"/>
      <c r="AI263" s="103"/>
      <c r="AJ263" s="103"/>
      <c r="AK263" s="104"/>
    </row>
    <row r="264" spans="1:37" s="105" customFormat="1" ht="25.5">
      <c r="A264" s="100">
        <v>254</v>
      </c>
      <c r="B264" s="79" t="s">
        <v>279</v>
      </c>
      <c r="C264" s="78" t="s">
        <v>212</v>
      </c>
      <c r="D264" s="77">
        <v>4.008</v>
      </c>
      <c r="E264" s="146">
        <v>84.11</v>
      </c>
      <c r="F264" s="101">
        <f t="shared" si="39"/>
        <v>337.11</v>
      </c>
      <c r="G264" s="22"/>
      <c r="H264" s="33"/>
      <c r="I264" s="35"/>
      <c r="J264" s="35"/>
      <c r="K264" s="35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/>
      <c r="AF264" s="103"/>
      <c r="AG264" s="103"/>
      <c r="AH264" s="103"/>
      <c r="AI264" s="103"/>
      <c r="AJ264" s="103"/>
      <c r="AK264" s="104"/>
    </row>
    <row r="265" spans="1:37" s="105" customFormat="1" ht="25.5">
      <c r="A265" s="75">
        <v>255</v>
      </c>
      <c r="B265" s="79" t="s">
        <v>280</v>
      </c>
      <c r="C265" s="78" t="s">
        <v>212</v>
      </c>
      <c r="D265" s="77">
        <v>4.008</v>
      </c>
      <c r="E265" s="146">
        <v>91.6</v>
      </c>
      <c r="F265" s="101">
        <f t="shared" si="39"/>
        <v>367.13</v>
      </c>
      <c r="G265" s="22"/>
      <c r="H265" s="33"/>
      <c r="I265" s="35"/>
      <c r="J265" s="35"/>
      <c r="K265" s="35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4"/>
    </row>
    <row r="266" spans="1:37" s="105" customFormat="1">
      <c r="A266" s="100">
        <v>256</v>
      </c>
      <c r="B266" s="79" t="s">
        <v>302</v>
      </c>
      <c r="C266" s="78" t="s">
        <v>212</v>
      </c>
      <c r="D266" s="77">
        <v>3.7679999999999998</v>
      </c>
      <c r="E266" s="146">
        <v>143.37</v>
      </c>
      <c r="F266" s="101">
        <f t="shared" ref="F266" si="41">ROUND(D266*E266,2)</f>
        <v>540.22</v>
      </c>
      <c r="G266" s="22"/>
      <c r="H266" s="33"/>
      <c r="I266" s="35"/>
      <c r="J266" s="35"/>
      <c r="K266" s="35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F266" s="103"/>
      <c r="AG266" s="103"/>
      <c r="AH266" s="103"/>
      <c r="AI266" s="103"/>
      <c r="AJ266" s="103"/>
      <c r="AK266" s="104"/>
    </row>
    <row r="267" spans="1:37" s="105" customFormat="1" ht="25.5">
      <c r="A267" s="75">
        <v>257</v>
      </c>
      <c r="B267" s="79" t="s">
        <v>281</v>
      </c>
      <c r="C267" s="78" t="s">
        <v>209</v>
      </c>
      <c r="D267" s="77">
        <v>483.05500000000001</v>
      </c>
      <c r="E267" s="146">
        <v>13.57</v>
      </c>
      <c r="F267" s="101">
        <f t="shared" si="39"/>
        <v>6555.06</v>
      </c>
      <c r="G267" s="22"/>
      <c r="H267" s="33"/>
      <c r="I267" s="35"/>
      <c r="J267" s="35"/>
      <c r="K267" s="35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/>
      <c r="AF267" s="103"/>
      <c r="AG267" s="103"/>
      <c r="AH267" s="103"/>
      <c r="AI267" s="103"/>
      <c r="AJ267" s="103"/>
      <c r="AK267" s="104"/>
    </row>
    <row r="268" spans="1:37" s="105" customFormat="1">
      <c r="A268" s="100">
        <v>258</v>
      </c>
      <c r="B268" s="79" t="s">
        <v>215</v>
      </c>
      <c r="C268" s="78" t="s">
        <v>209</v>
      </c>
      <c r="D268" s="77">
        <v>483.05500000000001</v>
      </c>
      <c r="E268" s="146">
        <v>2.65</v>
      </c>
      <c r="F268" s="101">
        <f t="shared" si="39"/>
        <v>1280.0999999999999</v>
      </c>
      <c r="G268" s="22"/>
      <c r="H268" s="33"/>
      <c r="I268" s="35"/>
      <c r="J268" s="35"/>
      <c r="K268" s="35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/>
      <c r="AF268" s="103"/>
      <c r="AG268" s="103"/>
      <c r="AH268" s="103"/>
      <c r="AI268" s="103"/>
      <c r="AJ268" s="103"/>
      <c r="AK268" s="104"/>
    </row>
    <row r="269" spans="1:37" s="105" customFormat="1">
      <c r="A269" s="75">
        <v>259</v>
      </c>
      <c r="B269" s="79" t="s">
        <v>282</v>
      </c>
      <c r="C269" s="78" t="s">
        <v>209</v>
      </c>
      <c r="D269" s="77">
        <v>483.05500000000001</v>
      </c>
      <c r="E269" s="146">
        <v>2.78</v>
      </c>
      <c r="F269" s="101">
        <f t="shared" si="39"/>
        <v>1342.89</v>
      </c>
      <c r="G269" s="22"/>
      <c r="H269" s="33"/>
      <c r="I269" s="35"/>
      <c r="J269" s="35"/>
      <c r="K269" s="35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/>
      <c r="AF269" s="103"/>
      <c r="AG269" s="103"/>
      <c r="AH269" s="103"/>
      <c r="AI269" s="103"/>
      <c r="AJ269" s="103"/>
      <c r="AK269" s="104"/>
    </row>
    <row r="270" spans="1:37" s="105" customFormat="1">
      <c r="A270" s="100">
        <v>260</v>
      </c>
      <c r="B270" s="79" t="s">
        <v>216</v>
      </c>
      <c r="C270" s="78" t="s">
        <v>209</v>
      </c>
      <c r="D270" s="77">
        <v>483.05500000000001</v>
      </c>
      <c r="E270" s="146">
        <v>0.62</v>
      </c>
      <c r="F270" s="101">
        <f t="shared" si="39"/>
        <v>299.49</v>
      </c>
      <c r="G270" s="22"/>
      <c r="H270" s="33"/>
      <c r="I270" s="35"/>
      <c r="J270" s="35"/>
      <c r="K270" s="35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/>
      <c r="AF270" s="103"/>
      <c r="AG270" s="103"/>
      <c r="AH270" s="103"/>
      <c r="AI270" s="103"/>
      <c r="AJ270" s="103"/>
      <c r="AK270" s="104"/>
    </row>
    <row r="271" spans="1:37" s="105" customFormat="1" ht="25.5">
      <c r="A271" s="75">
        <v>261</v>
      </c>
      <c r="B271" s="79" t="s">
        <v>360</v>
      </c>
      <c r="C271" s="78" t="s">
        <v>212</v>
      </c>
      <c r="D271" s="77">
        <v>629.04399999999998</v>
      </c>
      <c r="E271" s="146">
        <v>1.9</v>
      </c>
      <c r="F271" s="101">
        <f t="shared" ref="F271" si="42">ROUND(D271*E271,2)</f>
        <v>1195.18</v>
      </c>
      <c r="G271" s="22"/>
      <c r="H271" s="33"/>
      <c r="I271" s="35"/>
      <c r="J271" s="35"/>
      <c r="K271" s="35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/>
      <c r="AF271" s="103"/>
      <c r="AG271" s="103"/>
      <c r="AH271" s="103"/>
      <c r="AI271" s="103"/>
      <c r="AJ271" s="103"/>
      <c r="AK271" s="104"/>
    </row>
    <row r="272" spans="1:37" s="105" customFormat="1" ht="38.25">
      <c r="A272" s="100">
        <v>262</v>
      </c>
      <c r="B272" s="79" t="s">
        <v>285</v>
      </c>
      <c r="C272" s="78" t="s">
        <v>212</v>
      </c>
      <c r="D272" s="77">
        <v>208.648</v>
      </c>
      <c r="E272" s="146">
        <v>5.95</v>
      </c>
      <c r="F272" s="101">
        <f t="shared" si="39"/>
        <v>1241.46</v>
      </c>
      <c r="G272" s="22"/>
      <c r="H272" s="33"/>
      <c r="I272" s="35"/>
      <c r="J272" s="35"/>
      <c r="K272" s="35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F272" s="103"/>
      <c r="AG272" s="103"/>
      <c r="AH272" s="103"/>
      <c r="AI272" s="103"/>
      <c r="AJ272" s="103"/>
      <c r="AK272" s="104"/>
    </row>
    <row r="273" spans="1:37" s="105" customFormat="1">
      <c r="A273" s="75">
        <v>263</v>
      </c>
      <c r="B273" s="79" t="s">
        <v>283</v>
      </c>
      <c r="C273" s="78" t="s">
        <v>212</v>
      </c>
      <c r="D273" s="77">
        <v>314.52199999999999</v>
      </c>
      <c r="E273" s="146">
        <v>2.39</v>
      </c>
      <c r="F273" s="101">
        <f t="shared" ref="F273:F274" si="43">ROUND(D273*E273,2)</f>
        <v>751.71</v>
      </c>
      <c r="G273" s="22"/>
      <c r="H273" s="33"/>
      <c r="I273" s="35"/>
      <c r="J273" s="35"/>
      <c r="K273" s="35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F273" s="103"/>
      <c r="AG273" s="103"/>
      <c r="AH273" s="103"/>
      <c r="AI273" s="103"/>
      <c r="AJ273" s="103"/>
      <c r="AK273" s="104"/>
    </row>
    <row r="274" spans="1:37" s="105" customFormat="1">
      <c r="A274" s="100">
        <v>264</v>
      </c>
      <c r="B274" s="76" t="s">
        <v>359</v>
      </c>
      <c r="C274" s="78" t="s">
        <v>212</v>
      </c>
      <c r="D274" s="74">
        <v>208.648</v>
      </c>
      <c r="E274" s="146">
        <v>1.1000000000000001</v>
      </c>
      <c r="F274" s="112">
        <f t="shared" si="43"/>
        <v>229.51</v>
      </c>
      <c r="G274" s="22"/>
      <c r="H274" s="33"/>
      <c r="I274" s="35"/>
      <c r="J274" s="35"/>
      <c r="K274" s="35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4"/>
    </row>
    <row r="275" spans="1:37" s="105" customFormat="1" ht="25.5">
      <c r="A275" s="75">
        <v>265</v>
      </c>
      <c r="B275" s="79" t="s">
        <v>284</v>
      </c>
      <c r="C275" s="78" t="s">
        <v>212</v>
      </c>
      <c r="D275" s="77">
        <v>220.44</v>
      </c>
      <c r="E275" s="146">
        <v>30.68</v>
      </c>
      <c r="F275" s="101">
        <f t="shared" si="39"/>
        <v>6763.1</v>
      </c>
      <c r="G275" s="22"/>
      <c r="H275" s="33"/>
      <c r="I275" s="35"/>
      <c r="J275" s="35"/>
      <c r="K275" s="35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/>
      <c r="AF275" s="103"/>
      <c r="AG275" s="103"/>
      <c r="AH275" s="103"/>
      <c r="AI275" s="103"/>
      <c r="AJ275" s="103"/>
      <c r="AK275" s="104"/>
    </row>
    <row r="276" spans="1:37" s="105" customFormat="1" ht="25.5">
      <c r="A276" s="100">
        <v>266</v>
      </c>
      <c r="B276" s="79" t="s">
        <v>286</v>
      </c>
      <c r="C276" s="78" t="s">
        <v>212</v>
      </c>
      <c r="D276" s="77">
        <v>314.52199999999999</v>
      </c>
      <c r="E276" s="146">
        <v>4.2300000000000004</v>
      </c>
      <c r="F276" s="101">
        <f t="shared" si="39"/>
        <v>1330.43</v>
      </c>
      <c r="G276" s="22"/>
      <c r="H276" s="33"/>
      <c r="I276" s="35"/>
      <c r="J276" s="35"/>
      <c r="K276" s="35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3"/>
      <c r="AE276" s="103"/>
      <c r="AF276" s="103"/>
      <c r="AG276" s="103"/>
      <c r="AH276" s="103"/>
      <c r="AI276" s="103"/>
      <c r="AJ276" s="103"/>
      <c r="AK276" s="104"/>
    </row>
    <row r="277" spans="1:37" s="105" customFormat="1">
      <c r="A277" s="75">
        <v>267</v>
      </c>
      <c r="B277" s="79" t="s">
        <v>287</v>
      </c>
      <c r="C277" s="78" t="s">
        <v>219</v>
      </c>
      <c r="D277" s="77">
        <v>128.72999999999999</v>
      </c>
      <c r="E277" s="146">
        <v>19.93</v>
      </c>
      <c r="F277" s="101">
        <f t="shared" si="39"/>
        <v>2565.59</v>
      </c>
      <c r="G277" s="22"/>
      <c r="H277" s="33"/>
      <c r="I277" s="35"/>
      <c r="J277" s="35"/>
      <c r="K277" s="35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3"/>
      <c r="AE277" s="103"/>
      <c r="AF277" s="103"/>
      <c r="AG277" s="103"/>
      <c r="AH277" s="103"/>
      <c r="AI277" s="103"/>
      <c r="AJ277" s="103"/>
      <c r="AK277" s="104"/>
    </row>
    <row r="278" spans="1:37" s="105" customFormat="1">
      <c r="A278" s="100">
        <v>268</v>
      </c>
      <c r="B278" s="79" t="s">
        <v>235</v>
      </c>
      <c r="C278" s="78" t="s">
        <v>210</v>
      </c>
      <c r="D278" s="77">
        <v>66.8</v>
      </c>
      <c r="E278" s="146">
        <v>14.54</v>
      </c>
      <c r="F278" s="101">
        <f t="shared" si="39"/>
        <v>971.27</v>
      </c>
      <c r="G278" s="22"/>
      <c r="H278" s="33"/>
      <c r="I278" s="35"/>
      <c r="J278" s="35"/>
      <c r="K278" s="35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  <c r="AA278" s="103"/>
      <c r="AB278" s="103"/>
      <c r="AC278" s="103"/>
      <c r="AD278" s="103"/>
      <c r="AE278" s="103"/>
      <c r="AF278" s="103"/>
      <c r="AG278" s="103"/>
      <c r="AH278" s="103"/>
      <c r="AI278" s="103"/>
      <c r="AJ278" s="103"/>
      <c r="AK278" s="104"/>
    </row>
    <row r="279" spans="1:37" s="105" customFormat="1" ht="25.5">
      <c r="A279" s="75">
        <v>269</v>
      </c>
      <c r="B279" s="79" t="s">
        <v>236</v>
      </c>
      <c r="C279" s="78" t="s">
        <v>210</v>
      </c>
      <c r="D279" s="77">
        <v>8</v>
      </c>
      <c r="E279" s="146">
        <v>57.47</v>
      </c>
      <c r="F279" s="101">
        <f t="shared" si="39"/>
        <v>459.76</v>
      </c>
      <c r="G279" s="22"/>
      <c r="H279" s="33"/>
      <c r="I279" s="35"/>
      <c r="J279" s="35"/>
      <c r="K279" s="35"/>
      <c r="L279" s="103"/>
      <c r="M279" s="103"/>
      <c r="N279" s="103"/>
      <c r="O279" s="103"/>
      <c r="P279" s="103"/>
      <c r="Q279" s="103"/>
      <c r="R279" s="103"/>
      <c r="S279" s="103"/>
      <c r="T279" s="103"/>
      <c r="U279" s="103"/>
      <c r="V279" s="103"/>
      <c r="W279" s="103"/>
      <c r="X279" s="103"/>
      <c r="Y279" s="103"/>
      <c r="Z279" s="103"/>
      <c r="AA279" s="103"/>
      <c r="AB279" s="103"/>
      <c r="AC279" s="103"/>
      <c r="AD279" s="103"/>
      <c r="AE279" s="103"/>
      <c r="AF279" s="103"/>
      <c r="AG279" s="103"/>
      <c r="AH279" s="103"/>
      <c r="AI279" s="103"/>
      <c r="AJ279" s="103"/>
      <c r="AK279" s="104"/>
    </row>
    <row r="280" spans="1:37" s="105" customFormat="1">
      <c r="A280" s="100">
        <v>270</v>
      </c>
      <c r="B280" s="79" t="s">
        <v>288</v>
      </c>
      <c r="C280" s="78" t="s">
        <v>208</v>
      </c>
      <c r="D280" s="77">
        <v>8</v>
      </c>
      <c r="E280" s="146">
        <v>38.659999999999997</v>
      </c>
      <c r="F280" s="101">
        <f t="shared" si="39"/>
        <v>309.27999999999997</v>
      </c>
      <c r="G280" s="22"/>
      <c r="H280" s="33"/>
      <c r="I280" s="35"/>
      <c r="J280" s="35"/>
      <c r="K280" s="35"/>
      <c r="L280" s="103"/>
      <c r="M280" s="103"/>
      <c r="N280" s="103"/>
      <c r="O280" s="103"/>
      <c r="P280" s="103"/>
      <c r="Q280" s="103"/>
      <c r="R280" s="103"/>
      <c r="S280" s="103"/>
      <c r="T280" s="103"/>
      <c r="U280" s="103"/>
      <c r="V280" s="103"/>
      <c r="W280" s="103"/>
      <c r="X280" s="103"/>
      <c r="Y280" s="103"/>
      <c r="Z280" s="103"/>
      <c r="AA280" s="103"/>
      <c r="AB280" s="103"/>
      <c r="AC280" s="103"/>
      <c r="AD280" s="103"/>
      <c r="AE280" s="103"/>
      <c r="AF280" s="103"/>
      <c r="AG280" s="103"/>
      <c r="AH280" s="103"/>
      <c r="AI280" s="103"/>
      <c r="AJ280" s="103"/>
      <c r="AK280" s="104"/>
    </row>
    <row r="281" spans="1:37" s="105" customFormat="1" ht="25.5">
      <c r="A281" s="75">
        <v>271</v>
      </c>
      <c r="B281" s="79" t="s">
        <v>289</v>
      </c>
      <c r="C281" s="78" t="s">
        <v>212</v>
      </c>
      <c r="D281" s="77">
        <v>15.832000000000001</v>
      </c>
      <c r="E281" s="146">
        <v>47.42</v>
      </c>
      <c r="F281" s="101">
        <f t="shared" si="39"/>
        <v>750.75</v>
      </c>
      <c r="G281" s="22"/>
      <c r="H281" s="33"/>
      <c r="I281" s="35"/>
      <c r="J281" s="35"/>
      <c r="K281" s="35"/>
      <c r="L281" s="103"/>
      <c r="M281" s="103"/>
      <c r="N281" s="103"/>
      <c r="O281" s="103"/>
      <c r="P281" s="103"/>
      <c r="Q281" s="103"/>
      <c r="R281" s="103"/>
      <c r="S281" s="103"/>
      <c r="T281" s="103"/>
      <c r="U281" s="103"/>
      <c r="V281" s="103"/>
      <c r="W281" s="103"/>
      <c r="X281" s="103"/>
      <c r="Y281" s="103"/>
      <c r="Z281" s="103"/>
      <c r="AA281" s="103"/>
      <c r="AB281" s="103"/>
      <c r="AC281" s="103"/>
      <c r="AD281" s="103"/>
      <c r="AE281" s="103"/>
      <c r="AF281" s="103"/>
      <c r="AG281" s="103"/>
      <c r="AH281" s="103"/>
      <c r="AI281" s="103"/>
      <c r="AJ281" s="103"/>
      <c r="AK281" s="104"/>
    </row>
    <row r="282" spans="1:37" s="105" customFormat="1" ht="25.5">
      <c r="A282" s="100">
        <v>272</v>
      </c>
      <c r="B282" s="79" t="s">
        <v>290</v>
      </c>
      <c r="C282" s="78" t="s">
        <v>219</v>
      </c>
      <c r="D282" s="121">
        <v>0.4</v>
      </c>
      <c r="E282" s="146">
        <v>2513.5700000000002</v>
      </c>
      <c r="F282" s="122">
        <f>D282*E282</f>
        <v>1005.43</v>
      </c>
      <c r="G282" s="22"/>
      <c r="H282" s="33"/>
      <c r="I282" s="35"/>
      <c r="J282" s="35"/>
      <c r="K282" s="35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/>
      <c r="AF282" s="103"/>
      <c r="AG282" s="103"/>
      <c r="AH282" s="103"/>
      <c r="AI282" s="103"/>
      <c r="AJ282" s="103"/>
      <c r="AK282" s="104"/>
    </row>
    <row r="283" spans="1:37" s="105" customFormat="1" ht="25.5">
      <c r="A283" s="75">
        <v>273</v>
      </c>
      <c r="B283" s="79" t="s">
        <v>224</v>
      </c>
      <c r="C283" s="78" t="s">
        <v>212</v>
      </c>
      <c r="D283" s="77">
        <v>39.536000000000001</v>
      </c>
      <c r="E283" s="146">
        <v>125.9</v>
      </c>
      <c r="F283" s="101">
        <f t="shared" ref="F283" si="44">ROUND(D283*E283,2)</f>
        <v>4977.58</v>
      </c>
      <c r="G283" s="22"/>
      <c r="H283" s="33"/>
      <c r="I283" s="35"/>
      <c r="J283" s="35"/>
      <c r="K283" s="35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4"/>
    </row>
    <row r="284" spans="1:37" s="105" customFormat="1">
      <c r="A284" s="100">
        <v>274</v>
      </c>
      <c r="B284" s="79" t="s">
        <v>237</v>
      </c>
      <c r="C284" s="78" t="s">
        <v>212</v>
      </c>
      <c r="D284" s="77">
        <v>11.856</v>
      </c>
      <c r="E284" s="146">
        <v>126.84</v>
      </c>
      <c r="F284" s="101">
        <f t="shared" si="39"/>
        <v>1503.82</v>
      </c>
      <c r="G284" s="22"/>
      <c r="H284" s="33"/>
      <c r="I284" s="35"/>
      <c r="J284" s="35"/>
      <c r="K284" s="35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4"/>
    </row>
    <row r="285" spans="1:37" s="105" customFormat="1">
      <c r="A285" s="75">
        <v>275</v>
      </c>
      <c r="B285" s="79" t="s">
        <v>238</v>
      </c>
      <c r="C285" s="78" t="s">
        <v>209</v>
      </c>
      <c r="D285" s="77">
        <v>13.336</v>
      </c>
      <c r="E285" s="146">
        <v>3.61</v>
      </c>
      <c r="F285" s="101">
        <f t="shared" si="39"/>
        <v>48.14</v>
      </c>
      <c r="G285" s="22"/>
      <c r="H285" s="33"/>
      <c r="I285" s="35"/>
      <c r="J285" s="35"/>
      <c r="K285" s="35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/>
      <c r="AF285" s="103"/>
      <c r="AG285" s="103"/>
      <c r="AH285" s="103"/>
      <c r="AI285" s="103"/>
      <c r="AJ285" s="103"/>
      <c r="AK285" s="104"/>
    </row>
    <row r="286" spans="1:37" s="105" customFormat="1" ht="25.5">
      <c r="A286" s="100">
        <v>276</v>
      </c>
      <c r="B286" s="79" t="s">
        <v>291</v>
      </c>
      <c r="C286" s="78" t="s">
        <v>209</v>
      </c>
      <c r="D286" s="77">
        <v>13.336</v>
      </c>
      <c r="E286" s="146">
        <v>15.77</v>
      </c>
      <c r="F286" s="101">
        <f t="shared" ref="F286:F288" si="45">ROUND(D286*E286,2)</f>
        <v>210.31</v>
      </c>
      <c r="G286" s="22"/>
      <c r="H286" s="33"/>
      <c r="I286" s="35"/>
      <c r="J286" s="35"/>
      <c r="K286" s="35"/>
      <c r="L286" s="103"/>
      <c r="M286" s="103"/>
      <c r="N286" s="103"/>
      <c r="O286" s="103"/>
      <c r="P286" s="103"/>
      <c r="Q286" s="103"/>
      <c r="R286" s="103"/>
      <c r="S286" s="103"/>
      <c r="T286" s="103"/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  <c r="AF286" s="103"/>
      <c r="AG286" s="103"/>
      <c r="AH286" s="103"/>
      <c r="AI286" s="103"/>
      <c r="AJ286" s="103"/>
      <c r="AK286" s="104"/>
    </row>
    <row r="287" spans="1:37" s="105" customFormat="1">
      <c r="A287" s="75">
        <v>277</v>
      </c>
      <c r="B287" s="76" t="s">
        <v>362</v>
      </c>
      <c r="C287" s="73" t="s">
        <v>26</v>
      </c>
      <c r="D287" s="74">
        <v>4</v>
      </c>
      <c r="E287" s="146">
        <v>59.51</v>
      </c>
      <c r="F287" s="112">
        <f t="shared" si="45"/>
        <v>238.04</v>
      </c>
      <c r="G287" s="22"/>
      <c r="H287" s="33"/>
      <c r="I287" s="35"/>
      <c r="J287" s="35"/>
      <c r="K287" s="35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  <c r="AF287" s="103"/>
      <c r="AG287" s="103"/>
      <c r="AH287" s="103"/>
      <c r="AI287" s="103"/>
      <c r="AJ287" s="103"/>
      <c r="AK287" s="104"/>
    </row>
    <row r="288" spans="1:37" s="105" customFormat="1" ht="25.5">
      <c r="A288" s="100">
        <v>278</v>
      </c>
      <c r="B288" s="76" t="s">
        <v>361</v>
      </c>
      <c r="C288" s="73" t="s">
        <v>26</v>
      </c>
      <c r="D288" s="74">
        <v>4</v>
      </c>
      <c r="E288" s="146">
        <v>26.4</v>
      </c>
      <c r="F288" s="112">
        <f t="shared" si="45"/>
        <v>105.6</v>
      </c>
      <c r="G288" s="22"/>
      <c r="H288" s="33"/>
      <c r="I288" s="35"/>
      <c r="J288" s="35"/>
      <c r="K288" s="35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/>
      <c r="AF288" s="103"/>
      <c r="AG288" s="103"/>
      <c r="AH288" s="103"/>
      <c r="AI288" s="103"/>
      <c r="AJ288" s="103"/>
      <c r="AK288" s="104"/>
    </row>
    <row r="289" spans="1:37" s="105" customFormat="1" ht="25.5">
      <c r="A289" s="75">
        <v>279</v>
      </c>
      <c r="B289" s="79" t="s">
        <v>363</v>
      </c>
      <c r="C289" s="78" t="s">
        <v>208</v>
      </c>
      <c r="D289" s="77">
        <v>4</v>
      </c>
      <c r="E289" s="146">
        <v>7184.09</v>
      </c>
      <c r="F289" s="101">
        <f t="shared" ref="F289:F295" si="46">ROUND(D289*E289,2)</f>
        <v>28736.36</v>
      </c>
      <c r="G289" s="22"/>
      <c r="H289" s="33"/>
      <c r="I289" s="35"/>
      <c r="J289" s="35"/>
      <c r="K289" s="35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/>
      <c r="AF289" s="103"/>
      <c r="AG289" s="103"/>
      <c r="AH289" s="103"/>
      <c r="AI289" s="103"/>
      <c r="AJ289" s="103"/>
      <c r="AK289" s="104"/>
    </row>
    <row r="290" spans="1:37" s="105" customFormat="1">
      <c r="A290" s="100">
        <v>280</v>
      </c>
      <c r="B290" s="76" t="s">
        <v>342</v>
      </c>
      <c r="C290" s="73" t="s">
        <v>115</v>
      </c>
      <c r="D290" s="74">
        <v>5.84</v>
      </c>
      <c r="E290" s="146">
        <v>14.11</v>
      </c>
      <c r="F290" s="112">
        <f t="shared" si="46"/>
        <v>82.4</v>
      </c>
      <c r="G290" s="22"/>
      <c r="H290" s="33"/>
      <c r="I290" s="35"/>
      <c r="J290" s="35"/>
      <c r="K290" s="35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3"/>
      <c r="AE290" s="103"/>
      <c r="AF290" s="103"/>
      <c r="AG290" s="103"/>
      <c r="AH290" s="103"/>
      <c r="AI290" s="103"/>
      <c r="AJ290" s="103"/>
      <c r="AK290" s="104"/>
    </row>
    <row r="291" spans="1:37" s="105" customFormat="1" ht="25.5">
      <c r="A291" s="75">
        <v>281</v>
      </c>
      <c r="B291" s="76" t="s">
        <v>343</v>
      </c>
      <c r="C291" s="73" t="s">
        <v>115</v>
      </c>
      <c r="D291" s="74">
        <v>5.84</v>
      </c>
      <c r="E291" s="146">
        <v>15.28</v>
      </c>
      <c r="F291" s="112">
        <f t="shared" si="46"/>
        <v>89.24</v>
      </c>
      <c r="G291" s="22"/>
      <c r="H291" s="33"/>
      <c r="I291" s="35"/>
      <c r="J291" s="35"/>
      <c r="K291" s="35"/>
      <c r="L291" s="103"/>
      <c r="M291" s="103"/>
      <c r="N291" s="103"/>
      <c r="O291" s="103"/>
      <c r="P291" s="103"/>
      <c r="Q291" s="103"/>
      <c r="R291" s="103"/>
      <c r="S291" s="103"/>
      <c r="T291" s="103"/>
      <c r="U291" s="103"/>
      <c r="V291" s="103"/>
      <c r="W291" s="103"/>
      <c r="X291" s="103"/>
      <c r="Y291" s="103"/>
      <c r="Z291" s="103"/>
      <c r="AA291" s="103"/>
      <c r="AB291" s="103"/>
      <c r="AC291" s="103"/>
      <c r="AD291" s="103"/>
      <c r="AE291" s="103"/>
      <c r="AF291" s="103"/>
      <c r="AG291" s="103"/>
      <c r="AH291" s="103"/>
      <c r="AI291" s="103"/>
      <c r="AJ291" s="103"/>
      <c r="AK291" s="104"/>
    </row>
    <row r="292" spans="1:37" s="105" customFormat="1">
      <c r="A292" s="100">
        <v>282</v>
      </c>
      <c r="B292" s="76" t="s">
        <v>344</v>
      </c>
      <c r="C292" s="73" t="s">
        <v>119</v>
      </c>
      <c r="D292" s="74">
        <v>6</v>
      </c>
      <c r="E292" s="146">
        <v>184.08</v>
      </c>
      <c r="F292" s="112">
        <f t="shared" si="46"/>
        <v>1104.48</v>
      </c>
      <c r="G292" s="22"/>
      <c r="H292" s="33"/>
      <c r="I292" s="35"/>
      <c r="J292" s="35"/>
      <c r="K292" s="35"/>
      <c r="L292" s="103"/>
      <c r="M292" s="103"/>
      <c r="N292" s="103"/>
      <c r="O292" s="103"/>
      <c r="P292" s="103"/>
      <c r="Q292" s="103"/>
      <c r="R292" s="103"/>
      <c r="S292" s="103"/>
      <c r="T292" s="103"/>
      <c r="U292" s="103"/>
      <c r="V292" s="103"/>
      <c r="W292" s="103"/>
      <c r="X292" s="103"/>
      <c r="Y292" s="103"/>
      <c r="Z292" s="103"/>
      <c r="AA292" s="103"/>
      <c r="AB292" s="103"/>
      <c r="AC292" s="103"/>
      <c r="AD292" s="103"/>
      <c r="AE292" s="103"/>
      <c r="AF292" s="103"/>
      <c r="AG292" s="103"/>
      <c r="AH292" s="103"/>
      <c r="AI292" s="103"/>
      <c r="AJ292" s="103"/>
      <c r="AK292" s="104"/>
    </row>
    <row r="293" spans="1:37" s="105" customFormat="1">
      <c r="A293" s="75">
        <v>283</v>
      </c>
      <c r="B293" s="76" t="s">
        <v>352</v>
      </c>
      <c r="C293" s="73" t="s">
        <v>115</v>
      </c>
      <c r="D293" s="74">
        <v>9.5980000000000008</v>
      </c>
      <c r="E293" s="146">
        <v>0.96</v>
      </c>
      <c r="F293" s="112">
        <f t="shared" si="46"/>
        <v>9.2100000000000009</v>
      </c>
      <c r="G293" s="22"/>
      <c r="H293" s="33"/>
      <c r="I293" s="35"/>
      <c r="J293" s="35"/>
      <c r="K293" s="35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/>
      <c r="AF293" s="103"/>
      <c r="AG293" s="103"/>
      <c r="AH293" s="103"/>
      <c r="AI293" s="103"/>
      <c r="AJ293" s="103"/>
      <c r="AK293" s="104"/>
    </row>
    <row r="294" spans="1:37" s="105" customFormat="1" ht="25.5">
      <c r="A294" s="100">
        <v>284</v>
      </c>
      <c r="B294" s="79" t="s">
        <v>223</v>
      </c>
      <c r="C294" s="73" t="s">
        <v>115</v>
      </c>
      <c r="D294" s="74">
        <v>9.5980000000000008</v>
      </c>
      <c r="E294" s="146">
        <v>0.55000000000000004</v>
      </c>
      <c r="F294" s="112">
        <f t="shared" si="46"/>
        <v>5.28</v>
      </c>
      <c r="G294" s="22"/>
      <c r="H294" s="33"/>
      <c r="I294" s="35"/>
      <c r="J294" s="35"/>
      <c r="K294" s="35"/>
      <c r="L294" s="103"/>
      <c r="M294" s="103"/>
      <c r="N294" s="103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/>
      <c r="AF294" s="103"/>
      <c r="AG294" s="103"/>
      <c r="AH294" s="103"/>
      <c r="AI294" s="103"/>
      <c r="AJ294" s="103"/>
      <c r="AK294" s="104"/>
    </row>
    <row r="295" spans="1:37" s="105" customFormat="1" ht="25.5">
      <c r="A295" s="75">
        <v>285</v>
      </c>
      <c r="B295" s="79" t="s">
        <v>292</v>
      </c>
      <c r="C295" s="73" t="s">
        <v>115</v>
      </c>
      <c r="D295" s="74">
        <v>9.5980000000000008</v>
      </c>
      <c r="E295" s="146">
        <v>40.159999999999997</v>
      </c>
      <c r="F295" s="112">
        <f t="shared" si="46"/>
        <v>385.46</v>
      </c>
      <c r="G295" s="22"/>
      <c r="H295" s="33"/>
      <c r="I295" s="35"/>
      <c r="J295" s="35"/>
      <c r="K295" s="35"/>
      <c r="L295" s="103"/>
      <c r="M295" s="103"/>
      <c r="N295" s="103"/>
      <c r="O295" s="103"/>
      <c r="P295" s="103"/>
      <c r="Q295" s="103"/>
      <c r="R295" s="103"/>
      <c r="S295" s="103"/>
      <c r="T295" s="103"/>
      <c r="U295" s="103"/>
      <c r="V295" s="103"/>
      <c r="W295" s="103"/>
      <c r="X295" s="103"/>
      <c r="Y295" s="103"/>
      <c r="Z295" s="103"/>
      <c r="AA295" s="103"/>
      <c r="AB295" s="103"/>
      <c r="AC295" s="103"/>
      <c r="AD295" s="103"/>
      <c r="AE295" s="103"/>
      <c r="AF295" s="103"/>
      <c r="AG295" s="103"/>
      <c r="AH295" s="103"/>
      <c r="AI295" s="103"/>
      <c r="AJ295" s="103"/>
      <c r="AK295" s="104"/>
    </row>
    <row r="296" spans="1:37" s="105" customFormat="1" ht="38.25">
      <c r="A296" s="100">
        <v>286</v>
      </c>
      <c r="B296" s="79" t="s">
        <v>293</v>
      </c>
      <c r="C296" s="78" t="s">
        <v>208</v>
      </c>
      <c r="D296" s="77">
        <v>4</v>
      </c>
      <c r="E296" s="146">
        <v>22.88</v>
      </c>
      <c r="F296" s="101">
        <f t="shared" ref="F296:F301" si="47">ROUND(D296*E296,2)</f>
        <v>91.52</v>
      </c>
      <c r="G296" s="22"/>
      <c r="H296" s="33"/>
      <c r="I296" s="35"/>
      <c r="J296" s="35"/>
      <c r="K296" s="35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/>
      <c r="AF296" s="103"/>
      <c r="AG296" s="103"/>
      <c r="AH296" s="103"/>
      <c r="AI296" s="103"/>
      <c r="AJ296" s="103"/>
      <c r="AK296" s="104"/>
    </row>
    <row r="297" spans="1:37" s="105" customFormat="1">
      <c r="A297" s="75">
        <v>287</v>
      </c>
      <c r="B297" s="79" t="s">
        <v>294</v>
      </c>
      <c r="C297" s="78" t="s">
        <v>212</v>
      </c>
      <c r="D297" s="74">
        <v>9.42</v>
      </c>
      <c r="E297" s="146">
        <v>133.15</v>
      </c>
      <c r="F297" s="112">
        <f t="shared" si="47"/>
        <v>1254.27</v>
      </c>
      <c r="G297" s="22"/>
      <c r="H297" s="33"/>
      <c r="I297" s="35"/>
      <c r="J297" s="35"/>
      <c r="K297" s="35"/>
      <c r="L297" s="103"/>
      <c r="M297" s="103"/>
      <c r="N297" s="103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/>
      <c r="AF297" s="103"/>
      <c r="AG297" s="103"/>
      <c r="AH297" s="103"/>
      <c r="AI297" s="103"/>
      <c r="AJ297" s="103"/>
      <c r="AK297" s="104"/>
    </row>
    <row r="298" spans="1:37" s="105" customFormat="1">
      <c r="A298" s="100">
        <v>288</v>
      </c>
      <c r="B298" s="79" t="s">
        <v>240</v>
      </c>
      <c r="C298" s="78" t="s">
        <v>208</v>
      </c>
      <c r="D298" s="77">
        <v>4</v>
      </c>
      <c r="E298" s="146">
        <v>10.61</v>
      </c>
      <c r="F298" s="101">
        <f t="shared" si="47"/>
        <v>42.44</v>
      </c>
      <c r="G298" s="22"/>
      <c r="H298" s="33"/>
      <c r="I298" s="35"/>
      <c r="J298" s="35"/>
      <c r="K298" s="35"/>
      <c r="L298" s="103"/>
      <c r="M298" s="103"/>
      <c r="N298" s="103"/>
      <c r="O298" s="103"/>
      <c r="P298" s="103"/>
      <c r="Q298" s="103"/>
      <c r="R298" s="103"/>
      <c r="S298" s="103"/>
      <c r="T298" s="103"/>
      <c r="U298" s="103"/>
      <c r="V298" s="103"/>
      <c r="W298" s="103"/>
      <c r="X298" s="103"/>
      <c r="Y298" s="103"/>
      <c r="Z298" s="103"/>
      <c r="AA298" s="103"/>
      <c r="AB298" s="103"/>
      <c r="AC298" s="103"/>
      <c r="AD298" s="103"/>
      <c r="AE298" s="103"/>
      <c r="AF298" s="103"/>
      <c r="AG298" s="103"/>
      <c r="AH298" s="103"/>
      <c r="AI298" s="103"/>
      <c r="AJ298" s="103"/>
      <c r="AK298" s="104"/>
    </row>
    <row r="299" spans="1:37" s="105" customFormat="1">
      <c r="A299" s="75">
        <v>289</v>
      </c>
      <c r="B299" s="79" t="s">
        <v>241</v>
      </c>
      <c r="C299" s="78" t="s">
        <v>208</v>
      </c>
      <c r="D299" s="77">
        <v>4</v>
      </c>
      <c r="E299" s="146">
        <v>35.03</v>
      </c>
      <c r="F299" s="101">
        <f t="shared" si="47"/>
        <v>140.12</v>
      </c>
      <c r="G299" s="22"/>
      <c r="H299" s="33"/>
      <c r="I299" s="35"/>
      <c r="J299" s="35"/>
      <c r="K299" s="35"/>
      <c r="L299" s="103"/>
      <c r="M299" s="103"/>
      <c r="N299" s="103"/>
      <c r="O299" s="103"/>
      <c r="P299" s="103"/>
      <c r="Q299" s="103"/>
      <c r="R299" s="103"/>
      <c r="S299" s="103"/>
      <c r="T299" s="103"/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/>
      <c r="AF299" s="103"/>
      <c r="AG299" s="103"/>
      <c r="AH299" s="103"/>
      <c r="AI299" s="103"/>
      <c r="AJ299" s="103"/>
      <c r="AK299" s="104"/>
    </row>
    <row r="300" spans="1:37" s="105" customFormat="1" ht="25.5">
      <c r="A300" s="100">
        <v>290</v>
      </c>
      <c r="B300" s="79" t="s">
        <v>242</v>
      </c>
      <c r="C300" s="78" t="s">
        <v>212</v>
      </c>
      <c r="D300" s="77">
        <v>99.346000000000004</v>
      </c>
      <c r="E300" s="146">
        <v>2.16</v>
      </c>
      <c r="F300" s="101">
        <f t="shared" si="47"/>
        <v>214.59</v>
      </c>
      <c r="G300" s="22"/>
      <c r="H300" s="33"/>
      <c r="I300" s="35"/>
      <c r="J300" s="35"/>
      <c r="K300" s="35"/>
      <c r="L300" s="103"/>
      <c r="M300" s="103"/>
      <c r="N300" s="103"/>
      <c r="O300" s="103"/>
      <c r="P300" s="103"/>
      <c r="Q300" s="103"/>
      <c r="R300" s="103"/>
      <c r="S300" s="103"/>
      <c r="T300" s="103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3"/>
      <c r="AJ300" s="103"/>
      <c r="AK300" s="104"/>
    </row>
    <row r="301" spans="1:37" s="105" customFormat="1">
      <c r="A301" s="75">
        <v>291</v>
      </c>
      <c r="B301" s="79" t="s">
        <v>243</v>
      </c>
      <c r="C301" s="78" t="s">
        <v>212</v>
      </c>
      <c r="D301" s="77">
        <v>99.346000000000004</v>
      </c>
      <c r="E301" s="146">
        <v>1.35</v>
      </c>
      <c r="F301" s="101">
        <f t="shared" si="47"/>
        <v>134.12</v>
      </c>
      <c r="G301" s="22"/>
      <c r="H301" s="33"/>
      <c r="I301" s="35"/>
      <c r="J301" s="35"/>
      <c r="K301" s="35"/>
      <c r="L301" s="103"/>
      <c r="M301" s="103"/>
      <c r="N301" s="103"/>
      <c r="O301" s="103"/>
      <c r="P301" s="103"/>
      <c r="Q301" s="103"/>
      <c r="R301" s="103"/>
      <c r="S301" s="103"/>
      <c r="T301" s="103"/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/>
      <c r="AF301" s="103"/>
      <c r="AG301" s="103"/>
      <c r="AH301" s="103"/>
      <c r="AI301" s="103"/>
      <c r="AJ301" s="103"/>
      <c r="AK301" s="104"/>
    </row>
    <row r="302" spans="1:37" s="105" customFormat="1" ht="13.5" thickBot="1">
      <c r="A302" s="100">
        <v>292</v>
      </c>
      <c r="B302" s="79" t="s">
        <v>303</v>
      </c>
      <c r="C302" s="78" t="s">
        <v>209</v>
      </c>
      <c r="D302" s="77">
        <v>16.808</v>
      </c>
      <c r="E302" s="146">
        <v>59.51</v>
      </c>
      <c r="F302" s="101">
        <f t="shared" ref="F302" si="48">ROUND(D302*E302,2)</f>
        <v>1000.24</v>
      </c>
      <c r="G302" s="22">
        <f>SUM(F257:F302)</f>
        <v>79526.87</v>
      </c>
      <c r="H302" s="33"/>
      <c r="I302" s="35"/>
      <c r="J302" s="35"/>
      <c r="K302" s="35"/>
      <c r="L302" s="103"/>
      <c r="M302" s="103"/>
      <c r="N302" s="103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  <c r="Y302" s="103"/>
      <c r="Z302" s="103"/>
      <c r="AA302" s="103"/>
      <c r="AB302" s="103"/>
      <c r="AC302" s="103"/>
      <c r="AD302" s="103"/>
      <c r="AE302" s="103"/>
      <c r="AF302" s="103"/>
      <c r="AG302" s="103"/>
      <c r="AH302" s="103"/>
      <c r="AI302" s="103"/>
      <c r="AJ302" s="103"/>
      <c r="AK302" s="104"/>
    </row>
    <row r="303" spans="1:37" s="105" customFormat="1" ht="17.25" thickBot="1">
      <c r="A303" s="109"/>
      <c r="B303" s="93" t="s">
        <v>121</v>
      </c>
      <c r="C303" s="110"/>
      <c r="D303" s="27"/>
      <c r="E303" s="145"/>
      <c r="F303" s="111"/>
      <c r="G303" s="22"/>
      <c r="H303" s="33"/>
      <c r="I303" s="35"/>
      <c r="J303" s="35"/>
      <c r="K303" s="35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103"/>
      <c r="X303" s="103"/>
      <c r="Y303" s="103"/>
      <c r="Z303" s="103"/>
      <c r="AA303" s="103"/>
      <c r="AB303" s="103"/>
      <c r="AC303" s="103"/>
      <c r="AD303" s="103"/>
      <c r="AE303" s="103"/>
      <c r="AF303" s="103"/>
      <c r="AG303" s="103"/>
      <c r="AH303" s="103"/>
      <c r="AI303" s="103"/>
      <c r="AJ303" s="103"/>
      <c r="AK303" s="104"/>
    </row>
    <row r="304" spans="1:37" s="105" customFormat="1">
      <c r="A304" s="100">
        <v>293</v>
      </c>
      <c r="B304" s="114" t="s">
        <v>251</v>
      </c>
      <c r="C304" s="115" t="s">
        <v>250</v>
      </c>
      <c r="D304" s="116">
        <v>2.5129999999999999</v>
      </c>
      <c r="E304" s="146">
        <v>409</v>
      </c>
      <c r="F304" s="101">
        <f>D304*E304</f>
        <v>1027.82</v>
      </c>
      <c r="G304" s="22"/>
      <c r="H304" s="33"/>
      <c r="I304" s="35"/>
      <c r="J304" s="35"/>
      <c r="K304" s="35"/>
      <c r="L304" s="103"/>
      <c r="M304" s="103"/>
      <c r="N304" s="103"/>
      <c r="O304" s="103"/>
      <c r="P304" s="103"/>
      <c r="Q304" s="103"/>
      <c r="R304" s="103"/>
      <c r="S304" s="103"/>
      <c r="T304" s="103"/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/>
      <c r="AF304" s="103"/>
      <c r="AG304" s="103"/>
      <c r="AH304" s="103"/>
      <c r="AI304" s="103"/>
      <c r="AJ304" s="103"/>
      <c r="AK304" s="104"/>
    </row>
    <row r="305" spans="1:37" s="105" customFormat="1" ht="25.5">
      <c r="A305" s="100">
        <v>294</v>
      </c>
      <c r="B305" s="76" t="s">
        <v>333</v>
      </c>
      <c r="C305" s="78" t="s">
        <v>209</v>
      </c>
      <c r="D305" s="77">
        <v>394.8</v>
      </c>
      <c r="E305" s="146">
        <v>2.4500000000000002</v>
      </c>
      <c r="F305" s="112">
        <f t="shared" ref="F305" si="49">ROUND(D305*E305,2)</f>
        <v>967.26</v>
      </c>
      <c r="G305" s="22"/>
      <c r="H305" s="33"/>
      <c r="I305" s="35"/>
      <c r="J305" s="35"/>
      <c r="K305" s="35"/>
      <c r="L305" s="103"/>
      <c r="M305" s="103"/>
      <c r="N305" s="103"/>
      <c r="O305" s="103"/>
      <c r="P305" s="103"/>
      <c r="Q305" s="103"/>
      <c r="R305" s="103"/>
      <c r="S305" s="103"/>
      <c r="T305" s="103"/>
      <c r="U305" s="103"/>
      <c r="V305" s="103"/>
      <c r="W305" s="103"/>
      <c r="X305" s="103"/>
      <c r="Y305" s="103"/>
      <c r="Z305" s="103"/>
      <c r="AA305" s="103"/>
      <c r="AB305" s="103"/>
      <c r="AC305" s="103"/>
      <c r="AD305" s="103"/>
      <c r="AE305" s="103"/>
      <c r="AF305" s="103"/>
      <c r="AG305" s="103"/>
      <c r="AH305" s="103"/>
      <c r="AI305" s="103"/>
      <c r="AJ305" s="103"/>
      <c r="AK305" s="104"/>
    </row>
    <row r="306" spans="1:37" s="105" customFormat="1" ht="25.5">
      <c r="A306" s="75">
        <v>295</v>
      </c>
      <c r="B306" s="76" t="s">
        <v>364</v>
      </c>
      <c r="C306" s="78" t="s">
        <v>209</v>
      </c>
      <c r="D306" s="77">
        <v>394.8</v>
      </c>
      <c r="E306" s="146">
        <v>3.07</v>
      </c>
      <c r="F306" s="112">
        <f t="shared" ref="F306:F307" si="50">ROUND(D306*E306,2)</f>
        <v>1212.04</v>
      </c>
      <c r="G306" s="22"/>
      <c r="H306" s="33"/>
      <c r="I306" s="35"/>
      <c r="J306" s="35"/>
      <c r="K306" s="35"/>
      <c r="L306" s="103"/>
      <c r="M306" s="103"/>
      <c r="N306" s="103"/>
      <c r="O306" s="103"/>
      <c r="P306" s="103"/>
      <c r="Q306" s="103"/>
      <c r="R306" s="103"/>
      <c r="S306" s="103"/>
      <c r="T306" s="103"/>
      <c r="U306" s="103"/>
      <c r="V306" s="103"/>
      <c r="W306" s="103"/>
      <c r="X306" s="103"/>
      <c r="Y306" s="103"/>
      <c r="Z306" s="103"/>
      <c r="AA306" s="103"/>
      <c r="AB306" s="103"/>
      <c r="AC306" s="103"/>
      <c r="AD306" s="103"/>
      <c r="AE306" s="103"/>
      <c r="AF306" s="103"/>
      <c r="AG306" s="103"/>
      <c r="AH306" s="103"/>
      <c r="AI306" s="103"/>
      <c r="AJ306" s="103"/>
      <c r="AK306" s="104"/>
    </row>
    <row r="307" spans="1:37" s="105" customFormat="1" ht="33" customHeight="1">
      <c r="A307" s="100">
        <v>296</v>
      </c>
      <c r="B307" s="76" t="s">
        <v>395</v>
      </c>
      <c r="C307" s="78" t="s">
        <v>209</v>
      </c>
      <c r="D307" s="77">
        <v>394.8</v>
      </c>
      <c r="E307" s="146">
        <v>2.82</v>
      </c>
      <c r="F307" s="112">
        <f t="shared" si="50"/>
        <v>1113.3399999999999</v>
      </c>
      <c r="G307" s="22"/>
      <c r="H307" s="33"/>
      <c r="I307" s="35"/>
      <c r="J307" s="35"/>
      <c r="K307" s="35"/>
      <c r="L307" s="103"/>
      <c r="M307" s="103"/>
      <c r="N307" s="103"/>
      <c r="O307" s="103"/>
      <c r="P307" s="103"/>
      <c r="Q307" s="103"/>
      <c r="R307" s="103"/>
      <c r="S307" s="103"/>
      <c r="T307" s="103"/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/>
      <c r="AF307" s="103"/>
      <c r="AG307" s="103"/>
      <c r="AH307" s="103"/>
      <c r="AI307" s="103"/>
      <c r="AJ307" s="103"/>
      <c r="AK307" s="104"/>
    </row>
    <row r="308" spans="1:37" s="105" customFormat="1" ht="25.5">
      <c r="A308" s="75">
        <v>297</v>
      </c>
      <c r="B308" s="76" t="s">
        <v>335</v>
      </c>
      <c r="C308" s="78" t="s">
        <v>209</v>
      </c>
      <c r="D308" s="77">
        <v>394.8</v>
      </c>
      <c r="E308" s="146">
        <v>1.28</v>
      </c>
      <c r="F308" s="112">
        <f t="shared" ref="F308" si="51">ROUND(D308*E308,2)</f>
        <v>505.34</v>
      </c>
      <c r="G308" s="22"/>
      <c r="H308" s="33"/>
      <c r="I308" s="35"/>
      <c r="J308" s="35"/>
      <c r="K308" s="35"/>
      <c r="L308" s="103"/>
      <c r="M308" s="103"/>
      <c r="N308" s="103"/>
      <c r="O308" s="103"/>
      <c r="P308" s="103"/>
      <c r="Q308" s="103"/>
      <c r="R308" s="103"/>
      <c r="S308" s="103"/>
      <c r="T308" s="103"/>
      <c r="U308" s="103"/>
      <c r="V308" s="103"/>
      <c r="W308" s="103"/>
      <c r="X308" s="103"/>
      <c r="Y308" s="103"/>
      <c r="Z308" s="103"/>
      <c r="AA308" s="103"/>
      <c r="AB308" s="103"/>
      <c r="AC308" s="103"/>
      <c r="AD308" s="103"/>
      <c r="AE308" s="103"/>
      <c r="AF308" s="103"/>
      <c r="AG308" s="103"/>
      <c r="AH308" s="103"/>
      <c r="AI308" s="103"/>
      <c r="AJ308" s="103"/>
      <c r="AK308" s="104"/>
    </row>
    <row r="309" spans="1:37" s="105" customFormat="1" ht="25.5">
      <c r="A309" s="100">
        <v>298</v>
      </c>
      <c r="B309" s="79" t="s">
        <v>365</v>
      </c>
      <c r="C309" s="78" t="s">
        <v>210</v>
      </c>
      <c r="D309" s="77">
        <v>20.88</v>
      </c>
      <c r="E309" s="146">
        <v>44.12</v>
      </c>
      <c r="F309" s="101">
        <f t="shared" ref="F309" si="52">ROUND(D309*E309,2)</f>
        <v>921.23</v>
      </c>
      <c r="G309" s="22"/>
      <c r="H309" s="33"/>
      <c r="I309" s="35"/>
      <c r="J309" s="35"/>
      <c r="K309" s="35"/>
      <c r="L309" s="103"/>
      <c r="M309" s="103"/>
      <c r="N309" s="103"/>
      <c r="O309" s="103"/>
      <c r="P309" s="103"/>
      <c r="Q309" s="103"/>
      <c r="R309" s="103"/>
      <c r="S309" s="103"/>
      <c r="T309" s="103"/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/>
      <c r="AF309" s="103"/>
      <c r="AG309" s="103"/>
      <c r="AH309" s="103"/>
      <c r="AI309" s="103"/>
      <c r="AJ309" s="103"/>
      <c r="AK309" s="104"/>
    </row>
    <row r="310" spans="1:37" s="105" customFormat="1">
      <c r="A310" s="75">
        <v>299</v>
      </c>
      <c r="B310" s="114" t="s">
        <v>295</v>
      </c>
      <c r="C310" s="115" t="s">
        <v>230</v>
      </c>
      <c r="D310" s="116">
        <v>835.2</v>
      </c>
      <c r="E310" s="146">
        <v>5.62</v>
      </c>
      <c r="F310" s="101">
        <f>D310*E310</f>
        <v>4693.82</v>
      </c>
      <c r="G310" s="22"/>
      <c r="H310" s="33"/>
      <c r="I310" s="35"/>
      <c r="J310" s="35"/>
      <c r="K310" s="35"/>
      <c r="L310" s="103"/>
      <c r="M310" s="103"/>
      <c r="N310" s="103"/>
      <c r="O310" s="103"/>
      <c r="P310" s="103"/>
      <c r="Q310" s="103"/>
      <c r="R310" s="103"/>
      <c r="S310" s="103"/>
      <c r="T310" s="103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/>
      <c r="AF310" s="103"/>
      <c r="AG310" s="103"/>
      <c r="AH310" s="103"/>
      <c r="AI310" s="103"/>
      <c r="AJ310" s="103"/>
      <c r="AK310" s="104"/>
    </row>
    <row r="311" spans="1:37" s="105" customFormat="1">
      <c r="A311" s="100">
        <v>300</v>
      </c>
      <c r="B311" s="79" t="s">
        <v>296</v>
      </c>
      <c r="C311" s="78" t="s">
        <v>210</v>
      </c>
      <c r="D311" s="116">
        <v>10.875</v>
      </c>
      <c r="E311" s="146">
        <v>22.33</v>
      </c>
      <c r="F311" s="101">
        <f t="shared" ref="F311" si="53">ROUND(D311*E311,2)</f>
        <v>242.84</v>
      </c>
      <c r="G311" s="22"/>
      <c r="H311" s="33"/>
      <c r="I311" s="35"/>
      <c r="J311" s="35"/>
      <c r="K311" s="35"/>
      <c r="L311" s="103"/>
      <c r="M311" s="103"/>
      <c r="N311" s="103"/>
      <c r="O311" s="103"/>
      <c r="P311" s="103"/>
      <c r="Q311" s="103"/>
      <c r="R311" s="103"/>
      <c r="S311" s="103"/>
      <c r="T311" s="103"/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/>
      <c r="AF311" s="103"/>
      <c r="AG311" s="103"/>
      <c r="AH311" s="103"/>
      <c r="AI311" s="103"/>
      <c r="AJ311" s="103"/>
      <c r="AK311" s="104"/>
    </row>
    <row r="312" spans="1:37" s="105" customFormat="1">
      <c r="A312" s="75">
        <v>301</v>
      </c>
      <c r="B312" s="114" t="s">
        <v>297</v>
      </c>
      <c r="C312" s="115" t="s">
        <v>210</v>
      </c>
      <c r="D312" s="116">
        <v>10.875</v>
      </c>
      <c r="E312" s="146">
        <v>25.07</v>
      </c>
      <c r="F312" s="101">
        <f>D312*E312</f>
        <v>272.64</v>
      </c>
      <c r="G312" s="22"/>
      <c r="H312" s="33"/>
      <c r="I312" s="35"/>
      <c r="J312" s="35"/>
      <c r="K312" s="35"/>
      <c r="L312" s="103"/>
      <c r="M312" s="103"/>
      <c r="N312" s="103"/>
      <c r="O312" s="103"/>
      <c r="P312" s="103"/>
      <c r="Q312" s="103"/>
      <c r="R312" s="103"/>
      <c r="S312" s="103"/>
      <c r="T312" s="103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/>
      <c r="AF312" s="103"/>
      <c r="AG312" s="103"/>
      <c r="AH312" s="103"/>
      <c r="AI312" s="103"/>
      <c r="AJ312" s="103"/>
      <c r="AK312" s="104"/>
    </row>
    <row r="313" spans="1:37" s="105" customFormat="1" ht="25.5">
      <c r="A313" s="100">
        <v>302</v>
      </c>
      <c r="B313" s="79" t="s">
        <v>245</v>
      </c>
      <c r="C313" s="78" t="s">
        <v>212</v>
      </c>
      <c r="D313" s="77">
        <v>31.007000000000001</v>
      </c>
      <c r="E313" s="146">
        <v>22.93</v>
      </c>
      <c r="F313" s="101">
        <f t="shared" ref="F313" si="54">ROUND(D313*E313,2)</f>
        <v>710.99</v>
      </c>
      <c r="G313" s="22"/>
      <c r="H313" s="33"/>
      <c r="I313" s="35"/>
      <c r="J313" s="35"/>
      <c r="K313" s="35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03"/>
      <c r="AD313" s="103"/>
      <c r="AE313" s="103"/>
      <c r="AF313" s="103"/>
      <c r="AG313" s="103"/>
      <c r="AH313" s="103"/>
      <c r="AI313" s="103"/>
      <c r="AJ313" s="103"/>
      <c r="AK313" s="104"/>
    </row>
    <row r="314" spans="1:37" s="105" customFormat="1" ht="25.5">
      <c r="A314" s="75">
        <v>303</v>
      </c>
      <c r="B314" s="79" t="s">
        <v>244</v>
      </c>
      <c r="C314" s="78" t="s">
        <v>212</v>
      </c>
      <c r="D314" s="77">
        <v>666.072</v>
      </c>
      <c r="E314" s="146">
        <v>1.1100000000000001</v>
      </c>
      <c r="F314" s="101">
        <f t="shared" ref="F314:F318" si="55">ROUND(D314*E314,2)</f>
        <v>739.34</v>
      </c>
      <c r="G314" s="22"/>
      <c r="H314" s="33"/>
      <c r="I314" s="35"/>
      <c r="J314" s="35"/>
      <c r="K314" s="35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/>
      <c r="AF314" s="103"/>
      <c r="AG314" s="103"/>
      <c r="AH314" s="103"/>
      <c r="AI314" s="103"/>
      <c r="AJ314" s="103"/>
      <c r="AK314" s="104"/>
    </row>
    <row r="315" spans="1:37" s="105" customFormat="1">
      <c r="A315" s="100">
        <v>304</v>
      </c>
      <c r="B315" s="79" t="s">
        <v>298</v>
      </c>
      <c r="C315" s="78" t="s">
        <v>212</v>
      </c>
      <c r="D315" s="77">
        <v>83.52</v>
      </c>
      <c r="E315" s="146">
        <v>14.72</v>
      </c>
      <c r="F315" s="101">
        <f t="shared" si="55"/>
        <v>1229.4100000000001</v>
      </c>
      <c r="G315" s="22"/>
      <c r="H315" s="33"/>
      <c r="I315" s="35"/>
      <c r="J315" s="35"/>
      <c r="K315" s="35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/>
      <c r="AF315" s="103"/>
      <c r="AG315" s="103"/>
      <c r="AH315" s="103"/>
      <c r="AI315" s="103"/>
      <c r="AJ315" s="103"/>
      <c r="AK315" s="104"/>
    </row>
    <row r="316" spans="1:37" s="105" customFormat="1" ht="25.5">
      <c r="A316" s="75">
        <v>305</v>
      </c>
      <c r="B316" s="79" t="s">
        <v>299</v>
      </c>
      <c r="C316" s="78" t="s">
        <v>212</v>
      </c>
      <c r="D316" s="77">
        <v>92.498000000000005</v>
      </c>
      <c r="E316" s="146">
        <v>19.63</v>
      </c>
      <c r="F316" s="101">
        <f t="shared" si="55"/>
        <v>1815.74</v>
      </c>
      <c r="G316" s="22"/>
      <c r="H316" s="33"/>
      <c r="I316" s="35"/>
      <c r="J316" s="35"/>
      <c r="K316" s="35"/>
      <c r="L316" s="103"/>
      <c r="M316" s="103"/>
      <c r="N316" s="103"/>
      <c r="O316" s="103"/>
      <c r="P316" s="103"/>
      <c r="Q316" s="103"/>
      <c r="R316" s="103"/>
      <c r="S316" s="103"/>
      <c r="T316" s="103"/>
      <c r="U316" s="103"/>
      <c r="V316" s="103"/>
      <c r="W316" s="103"/>
      <c r="X316" s="103"/>
      <c r="Y316" s="103"/>
      <c r="Z316" s="103"/>
      <c r="AA316" s="103"/>
      <c r="AB316" s="103"/>
      <c r="AC316" s="103"/>
      <c r="AD316" s="103"/>
      <c r="AE316" s="103"/>
      <c r="AF316" s="103"/>
      <c r="AG316" s="103"/>
      <c r="AH316" s="103"/>
      <c r="AI316" s="103"/>
      <c r="AJ316" s="103"/>
      <c r="AK316" s="104"/>
    </row>
    <row r="317" spans="1:37" s="105" customFormat="1">
      <c r="A317" s="100">
        <v>306</v>
      </c>
      <c r="B317" s="79" t="s">
        <v>301</v>
      </c>
      <c r="C317" s="78" t="s">
        <v>212</v>
      </c>
      <c r="D317" s="77">
        <v>2330</v>
      </c>
      <c r="E317" s="146">
        <v>5.62</v>
      </c>
      <c r="F317" s="101">
        <f t="shared" si="55"/>
        <v>13094.6</v>
      </c>
      <c r="G317" s="22"/>
      <c r="H317" s="33"/>
      <c r="I317" s="35"/>
      <c r="J317" s="35"/>
      <c r="K317" s="35"/>
      <c r="L317" s="103"/>
      <c r="M317" s="103"/>
      <c r="N317" s="103"/>
      <c r="O317" s="103"/>
      <c r="P317" s="103"/>
      <c r="Q317" s="103"/>
      <c r="R317" s="103"/>
      <c r="S317" s="103"/>
      <c r="T317" s="103"/>
      <c r="U317" s="103"/>
      <c r="V317" s="103"/>
      <c r="W317" s="103"/>
      <c r="X317" s="103"/>
      <c r="Y317" s="103"/>
      <c r="Z317" s="103"/>
      <c r="AA317" s="103"/>
      <c r="AB317" s="103"/>
      <c r="AC317" s="103"/>
      <c r="AD317" s="103"/>
      <c r="AE317" s="103"/>
      <c r="AF317" s="103"/>
      <c r="AG317" s="103"/>
      <c r="AH317" s="103"/>
      <c r="AI317" s="103"/>
      <c r="AJ317" s="103"/>
      <c r="AK317" s="104"/>
    </row>
    <row r="318" spans="1:37" s="105" customFormat="1">
      <c r="A318" s="75">
        <v>307</v>
      </c>
      <c r="B318" s="79" t="s">
        <v>300</v>
      </c>
      <c r="C318" s="78" t="s">
        <v>212</v>
      </c>
      <c r="D318" s="77">
        <v>2330</v>
      </c>
      <c r="E318" s="146">
        <v>6.65</v>
      </c>
      <c r="F318" s="101">
        <f t="shared" si="55"/>
        <v>15494.5</v>
      </c>
      <c r="G318" s="22"/>
      <c r="H318" s="33"/>
      <c r="I318" s="35"/>
      <c r="J318" s="35"/>
      <c r="K318" s="35"/>
      <c r="L318" s="103"/>
      <c r="M318" s="103"/>
      <c r="N318" s="103"/>
      <c r="O318" s="103"/>
      <c r="P318" s="103"/>
      <c r="Q318" s="103"/>
      <c r="R318" s="103"/>
      <c r="S318" s="103"/>
      <c r="T318" s="103"/>
      <c r="U318" s="103"/>
      <c r="V318" s="103"/>
      <c r="W318" s="103"/>
      <c r="X318" s="103"/>
      <c r="Y318" s="103"/>
      <c r="Z318" s="103"/>
      <c r="AA318" s="103"/>
      <c r="AB318" s="103"/>
      <c r="AC318" s="103"/>
      <c r="AD318" s="103"/>
      <c r="AE318" s="103"/>
      <c r="AF318" s="103"/>
      <c r="AG318" s="103"/>
      <c r="AH318" s="103"/>
      <c r="AI318" s="103"/>
      <c r="AJ318" s="103"/>
      <c r="AK318" s="104"/>
    </row>
    <row r="319" spans="1:37" s="105" customFormat="1">
      <c r="A319" s="100">
        <v>308</v>
      </c>
      <c r="B319" s="114" t="s">
        <v>330</v>
      </c>
      <c r="C319" s="115" t="s">
        <v>212</v>
      </c>
      <c r="D319" s="116">
        <v>13.502000000000001</v>
      </c>
      <c r="E319" s="146">
        <v>22.7</v>
      </c>
      <c r="F319" s="101">
        <f>D319*E319</f>
        <v>306.5</v>
      </c>
      <c r="G319" s="22"/>
      <c r="H319" s="33"/>
      <c r="I319" s="35"/>
      <c r="J319" s="35"/>
      <c r="K319" s="35"/>
      <c r="L319" s="103"/>
      <c r="M319" s="103"/>
      <c r="N319" s="103"/>
      <c r="O319" s="103"/>
      <c r="P319" s="103"/>
      <c r="Q319" s="103"/>
      <c r="R319" s="103"/>
      <c r="S319" s="103"/>
      <c r="T319" s="103"/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/>
      <c r="AF319" s="103"/>
      <c r="AG319" s="103"/>
      <c r="AH319" s="103"/>
      <c r="AI319" s="103"/>
      <c r="AJ319" s="103"/>
      <c r="AK319" s="104"/>
    </row>
    <row r="320" spans="1:37" s="105" customFormat="1" ht="51">
      <c r="A320" s="75">
        <v>309</v>
      </c>
      <c r="B320" s="79" t="s">
        <v>396</v>
      </c>
      <c r="C320" s="78" t="s">
        <v>210</v>
      </c>
      <c r="D320" s="77">
        <v>17</v>
      </c>
      <c r="E320" s="146">
        <v>417.18</v>
      </c>
      <c r="F320" s="101">
        <f t="shared" ref="F320:F321" si="56">ROUND(D320*E320,2)</f>
        <v>7092.06</v>
      </c>
      <c r="G320" s="22"/>
      <c r="H320" s="33"/>
      <c r="I320" s="35"/>
      <c r="J320" s="35"/>
      <c r="K320" s="35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/>
      <c r="AF320" s="103"/>
      <c r="AG320" s="103"/>
      <c r="AH320" s="103"/>
      <c r="AI320" s="103"/>
      <c r="AJ320" s="103"/>
      <c r="AK320" s="104"/>
    </row>
    <row r="321" spans="1:37" s="105" customFormat="1" ht="38.25" customHeight="1">
      <c r="A321" s="100">
        <v>310</v>
      </c>
      <c r="B321" s="79" t="s">
        <v>246</v>
      </c>
      <c r="C321" s="78" t="s">
        <v>210</v>
      </c>
      <c r="D321" s="77">
        <v>17</v>
      </c>
      <c r="E321" s="146">
        <v>76.73</v>
      </c>
      <c r="F321" s="101">
        <f t="shared" si="56"/>
        <v>1304.4100000000001</v>
      </c>
      <c r="G321" s="22"/>
      <c r="H321" s="33"/>
      <c r="I321" s="35"/>
      <c r="J321" s="35"/>
      <c r="K321" s="35"/>
      <c r="L321" s="103"/>
      <c r="M321" s="103"/>
      <c r="N321" s="103"/>
      <c r="O321" s="103"/>
      <c r="P321" s="103"/>
      <c r="Q321" s="103"/>
      <c r="R321" s="103"/>
      <c r="S321" s="103"/>
      <c r="T321" s="103"/>
      <c r="U321" s="103"/>
      <c r="V321" s="103"/>
      <c r="W321" s="103"/>
      <c r="X321" s="103"/>
      <c r="Y321" s="103"/>
      <c r="Z321" s="103"/>
      <c r="AA321" s="103"/>
      <c r="AB321" s="103"/>
      <c r="AC321" s="103"/>
      <c r="AD321" s="103"/>
      <c r="AE321" s="103"/>
      <c r="AF321" s="103"/>
      <c r="AG321" s="103"/>
      <c r="AH321" s="103"/>
      <c r="AI321" s="103"/>
      <c r="AJ321" s="103"/>
      <c r="AK321" s="104"/>
    </row>
    <row r="322" spans="1:37" s="105" customFormat="1" ht="25.5">
      <c r="A322" s="75">
        <v>311</v>
      </c>
      <c r="B322" s="79" t="s">
        <v>256</v>
      </c>
      <c r="C322" s="78" t="s">
        <v>209</v>
      </c>
      <c r="D322" s="77">
        <v>8470</v>
      </c>
      <c r="E322" s="146">
        <v>3.68</v>
      </c>
      <c r="F322" s="101">
        <f t="shared" ref="F322:F325" si="57">ROUND(D322*E322,2)</f>
        <v>31169.599999999999</v>
      </c>
      <c r="G322" s="22"/>
      <c r="H322" s="33"/>
      <c r="I322" s="35"/>
      <c r="J322" s="35"/>
      <c r="K322" s="35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/>
      <c r="AF322" s="103"/>
      <c r="AG322" s="103"/>
      <c r="AH322" s="103"/>
      <c r="AI322" s="103"/>
      <c r="AJ322" s="103"/>
      <c r="AK322" s="104"/>
    </row>
    <row r="323" spans="1:37" s="105" customFormat="1" ht="25.5">
      <c r="A323" s="100">
        <v>312</v>
      </c>
      <c r="B323" s="79" t="s">
        <v>214</v>
      </c>
      <c r="C323" s="78" t="s">
        <v>209</v>
      </c>
      <c r="D323" s="77">
        <v>8470</v>
      </c>
      <c r="E323" s="146">
        <v>1.84</v>
      </c>
      <c r="F323" s="101">
        <f t="shared" si="57"/>
        <v>15584.8</v>
      </c>
      <c r="G323" s="22"/>
      <c r="H323" s="33"/>
      <c r="I323" s="35"/>
      <c r="J323" s="35"/>
      <c r="K323" s="35"/>
      <c r="L323" s="103"/>
      <c r="M323" s="103"/>
      <c r="N323" s="103"/>
      <c r="O323" s="103"/>
      <c r="P323" s="103"/>
      <c r="Q323" s="103"/>
      <c r="R323" s="103"/>
      <c r="S323" s="103"/>
      <c r="T323" s="103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/>
      <c r="AF323" s="103"/>
      <c r="AG323" s="103"/>
      <c r="AH323" s="103"/>
      <c r="AI323" s="103"/>
      <c r="AJ323" s="103"/>
      <c r="AK323" s="104"/>
    </row>
    <row r="324" spans="1:37" s="105" customFormat="1">
      <c r="A324" s="75">
        <v>313</v>
      </c>
      <c r="B324" s="76" t="s">
        <v>366</v>
      </c>
      <c r="C324" s="73" t="s">
        <v>118</v>
      </c>
      <c r="D324" s="74">
        <v>666.072</v>
      </c>
      <c r="E324" s="146">
        <v>1.71</v>
      </c>
      <c r="F324" s="112">
        <f t="shared" si="57"/>
        <v>1138.98</v>
      </c>
      <c r="G324" s="22"/>
      <c r="H324" s="33"/>
      <c r="I324" s="35"/>
      <c r="J324" s="35"/>
      <c r="K324" s="35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3"/>
      <c r="X324" s="103"/>
      <c r="Y324" s="103"/>
      <c r="Z324" s="103"/>
      <c r="AA324" s="103"/>
      <c r="AB324" s="103"/>
      <c r="AC324" s="103"/>
      <c r="AD324" s="103"/>
      <c r="AE324" s="103"/>
      <c r="AF324" s="103"/>
      <c r="AG324" s="103"/>
      <c r="AH324" s="103"/>
      <c r="AI324" s="103"/>
      <c r="AJ324" s="103"/>
      <c r="AK324" s="104"/>
    </row>
    <row r="325" spans="1:37" s="105" customFormat="1" ht="25.5">
      <c r="A325" s="100">
        <v>314</v>
      </c>
      <c r="B325" s="79" t="s">
        <v>397</v>
      </c>
      <c r="C325" s="78" t="s">
        <v>212</v>
      </c>
      <c r="D325" s="77">
        <v>1280</v>
      </c>
      <c r="E325" s="146">
        <v>6.54</v>
      </c>
      <c r="F325" s="101">
        <f t="shared" si="57"/>
        <v>8371.2000000000007</v>
      </c>
      <c r="G325" s="22"/>
      <c r="H325" s="33"/>
      <c r="I325" s="35"/>
      <c r="J325" s="35"/>
      <c r="K325" s="35"/>
      <c r="L325" s="103"/>
      <c r="M325" s="103"/>
      <c r="N325" s="103"/>
      <c r="O325" s="103"/>
      <c r="P325" s="103"/>
      <c r="Q325" s="103"/>
      <c r="R325" s="103"/>
      <c r="S325" s="103"/>
      <c r="T325" s="103"/>
      <c r="U325" s="103"/>
      <c r="V325" s="103"/>
      <c r="W325" s="103"/>
      <c r="X325" s="103"/>
      <c r="Y325" s="103"/>
      <c r="Z325" s="103"/>
      <c r="AA325" s="103"/>
      <c r="AB325" s="103"/>
      <c r="AC325" s="103"/>
      <c r="AD325" s="103"/>
      <c r="AE325" s="103"/>
      <c r="AF325" s="103"/>
      <c r="AG325" s="103"/>
      <c r="AH325" s="103"/>
      <c r="AI325" s="103"/>
      <c r="AJ325" s="103"/>
      <c r="AK325" s="104"/>
    </row>
    <row r="326" spans="1:37" s="105" customFormat="1" ht="25.5">
      <c r="A326" s="75">
        <v>315</v>
      </c>
      <c r="B326" s="79" t="s">
        <v>305</v>
      </c>
      <c r="C326" s="78" t="s">
        <v>212</v>
      </c>
      <c r="D326" s="77">
        <v>2.0249999999999999</v>
      </c>
      <c r="E326" s="146">
        <v>26.81</v>
      </c>
      <c r="F326" s="101">
        <f t="shared" ref="F326:F329" si="58">ROUND(D326*E326,2)</f>
        <v>54.29</v>
      </c>
      <c r="G326" s="22"/>
      <c r="H326" s="33"/>
      <c r="I326" s="35"/>
      <c r="J326" s="35"/>
      <c r="K326" s="35"/>
      <c r="L326" s="103"/>
      <c r="M326" s="103"/>
      <c r="N326" s="103"/>
      <c r="O326" s="103"/>
      <c r="P326" s="103"/>
      <c r="Q326" s="103"/>
      <c r="R326" s="103"/>
      <c r="S326" s="103"/>
      <c r="T326" s="103"/>
      <c r="U326" s="103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/>
      <c r="AF326" s="103"/>
      <c r="AG326" s="103"/>
      <c r="AH326" s="103"/>
      <c r="AI326" s="103"/>
      <c r="AJ326" s="103"/>
      <c r="AK326" s="104"/>
    </row>
    <row r="327" spans="1:37" s="105" customFormat="1" ht="25.5">
      <c r="A327" s="100">
        <v>316</v>
      </c>
      <c r="B327" s="79" t="s">
        <v>306</v>
      </c>
      <c r="C327" s="78" t="s">
        <v>212</v>
      </c>
      <c r="D327" s="77">
        <v>1280</v>
      </c>
      <c r="E327" s="146">
        <v>19.940000000000001</v>
      </c>
      <c r="F327" s="101">
        <f t="shared" si="58"/>
        <v>25523.200000000001</v>
      </c>
      <c r="G327" s="22"/>
      <c r="H327" s="33"/>
      <c r="I327" s="35"/>
      <c r="J327" s="35"/>
      <c r="K327" s="35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/>
      <c r="AF327" s="103"/>
      <c r="AG327" s="103"/>
      <c r="AH327" s="103"/>
      <c r="AI327" s="103"/>
      <c r="AJ327" s="103"/>
      <c r="AK327" s="104"/>
    </row>
    <row r="328" spans="1:37" s="105" customFormat="1" ht="38.25">
      <c r="A328" s="75">
        <v>317</v>
      </c>
      <c r="B328" s="79" t="s">
        <v>307</v>
      </c>
      <c r="C328" s="78" t="s">
        <v>212</v>
      </c>
      <c r="D328" s="77">
        <v>3380</v>
      </c>
      <c r="E328" s="146">
        <v>4.13</v>
      </c>
      <c r="F328" s="101">
        <f t="shared" si="58"/>
        <v>13959.4</v>
      </c>
      <c r="G328" s="22"/>
      <c r="H328" s="33"/>
      <c r="I328" s="35"/>
      <c r="J328" s="35"/>
      <c r="K328" s="35"/>
      <c r="L328" s="103"/>
      <c r="M328" s="103"/>
      <c r="N328" s="103"/>
      <c r="O328" s="103"/>
      <c r="P328" s="103"/>
      <c r="Q328" s="103"/>
      <c r="R328" s="103"/>
      <c r="S328" s="103"/>
      <c r="T328" s="103"/>
      <c r="U328" s="103"/>
      <c r="V328" s="103"/>
      <c r="W328" s="103"/>
      <c r="X328" s="103"/>
      <c r="Y328" s="103"/>
      <c r="Z328" s="103"/>
      <c r="AA328" s="103"/>
      <c r="AB328" s="103"/>
      <c r="AC328" s="103"/>
      <c r="AD328" s="103"/>
      <c r="AE328" s="103"/>
      <c r="AF328" s="103"/>
      <c r="AG328" s="103"/>
      <c r="AH328" s="103"/>
      <c r="AI328" s="103"/>
      <c r="AJ328" s="103"/>
      <c r="AK328" s="104"/>
    </row>
    <row r="329" spans="1:37" s="105" customFormat="1" ht="25.5">
      <c r="A329" s="100">
        <v>318</v>
      </c>
      <c r="B329" s="79" t="s">
        <v>218</v>
      </c>
      <c r="C329" s="78" t="s">
        <v>212</v>
      </c>
      <c r="D329" s="77">
        <v>1280</v>
      </c>
      <c r="E329" s="146">
        <v>20.64</v>
      </c>
      <c r="F329" s="101">
        <f t="shared" si="58"/>
        <v>26419.200000000001</v>
      </c>
      <c r="G329" s="22"/>
      <c r="H329" s="33"/>
      <c r="I329" s="35"/>
      <c r="J329" s="35"/>
      <c r="K329" s="35"/>
      <c r="L329" s="103"/>
      <c r="M329" s="103"/>
      <c r="N329" s="103"/>
      <c r="O329" s="103"/>
      <c r="P329" s="103"/>
      <c r="Q329" s="103"/>
      <c r="R329" s="103"/>
      <c r="S329" s="103"/>
      <c r="T329" s="103"/>
      <c r="U329" s="103"/>
      <c r="V329" s="103"/>
      <c r="W329" s="103"/>
      <c r="X329" s="103"/>
      <c r="Y329" s="103"/>
      <c r="Z329" s="103"/>
      <c r="AA329" s="103"/>
      <c r="AB329" s="103"/>
      <c r="AC329" s="103"/>
      <c r="AD329" s="103"/>
      <c r="AE329" s="103"/>
      <c r="AF329" s="103"/>
      <c r="AG329" s="103"/>
      <c r="AH329" s="103"/>
      <c r="AI329" s="103"/>
      <c r="AJ329" s="103"/>
      <c r="AK329" s="104"/>
    </row>
    <row r="330" spans="1:37" s="105" customFormat="1" ht="25.5">
      <c r="A330" s="75">
        <v>319</v>
      </c>
      <c r="B330" s="79" t="s">
        <v>308</v>
      </c>
      <c r="C330" s="78" t="s">
        <v>212</v>
      </c>
      <c r="D330" s="77">
        <v>1280</v>
      </c>
      <c r="E330" s="146">
        <v>1.84</v>
      </c>
      <c r="F330" s="101">
        <f t="shared" ref="F330:F331" si="59">ROUND(D330*E330,2)</f>
        <v>2355.1999999999998</v>
      </c>
      <c r="G330" s="22"/>
      <c r="H330" s="33"/>
      <c r="I330" s="35"/>
      <c r="J330" s="35"/>
      <c r="K330" s="35"/>
      <c r="L330" s="103"/>
      <c r="M330" s="103"/>
      <c r="N330" s="103"/>
      <c r="O330" s="103"/>
      <c r="P330" s="103"/>
      <c r="Q330" s="103"/>
      <c r="R330" s="103"/>
      <c r="S330" s="103"/>
      <c r="T330" s="103"/>
      <c r="U330" s="103"/>
      <c r="V330" s="103"/>
      <c r="W330" s="103"/>
      <c r="X330" s="103"/>
      <c r="Y330" s="103"/>
      <c r="Z330" s="103"/>
      <c r="AA330" s="103"/>
      <c r="AB330" s="103"/>
      <c r="AC330" s="103"/>
      <c r="AD330" s="103"/>
      <c r="AE330" s="103"/>
      <c r="AF330" s="103"/>
      <c r="AG330" s="103"/>
      <c r="AH330" s="103"/>
      <c r="AI330" s="103"/>
      <c r="AJ330" s="103"/>
      <c r="AK330" s="104"/>
    </row>
    <row r="331" spans="1:37" s="105" customFormat="1">
      <c r="A331" s="100">
        <v>320</v>
      </c>
      <c r="B331" s="76" t="s">
        <v>367</v>
      </c>
      <c r="C331" s="78" t="s">
        <v>219</v>
      </c>
      <c r="D331" s="77">
        <v>2050</v>
      </c>
      <c r="E331" s="146">
        <v>20.27</v>
      </c>
      <c r="F331" s="101">
        <f t="shared" si="59"/>
        <v>41553.5</v>
      </c>
      <c r="G331" s="22"/>
      <c r="H331" s="33"/>
      <c r="I331" s="35"/>
      <c r="J331" s="35"/>
      <c r="K331" s="35"/>
      <c r="L331" s="103"/>
      <c r="M331" s="103"/>
      <c r="N331" s="103"/>
      <c r="O331" s="103"/>
      <c r="P331" s="103"/>
      <c r="Q331" s="103"/>
      <c r="R331" s="103"/>
      <c r="S331" s="103"/>
      <c r="T331" s="103"/>
      <c r="U331" s="103"/>
      <c r="V331" s="103"/>
      <c r="W331" s="103"/>
      <c r="X331" s="103"/>
      <c r="Y331" s="103"/>
      <c r="Z331" s="103"/>
      <c r="AA331" s="103"/>
      <c r="AB331" s="103"/>
      <c r="AC331" s="103"/>
      <c r="AD331" s="103"/>
      <c r="AE331" s="103"/>
      <c r="AF331" s="103"/>
      <c r="AG331" s="103"/>
      <c r="AH331" s="103"/>
      <c r="AI331" s="103"/>
      <c r="AJ331" s="103"/>
      <c r="AK331" s="104"/>
    </row>
    <row r="332" spans="1:37" s="105" customFormat="1">
      <c r="A332" s="75">
        <v>321</v>
      </c>
      <c r="B332" s="76" t="s">
        <v>351</v>
      </c>
      <c r="C332" s="78" t="s">
        <v>219</v>
      </c>
      <c r="D332" s="77">
        <v>770</v>
      </c>
      <c r="E332" s="146">
        <v>16.88</v>
      </c>
      <c r="F332" s="101">
        <f t="shared" ref="F332" si="60">ROUND(D332*E332,2)</f>
        <v>12997.6</v>
      </c>
      <c r="G332" s="22"/>
      <c r="H332" s="33"/>
      <c r="I332" s="35"/>
      <c r="J332" s="35"/>
      <c r="K332" s="35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3"/>
      <c r="AD332" s="103"/>
      <c r="AE332" s="103"/>
      <c r="AF332" s="103"/>
      <c r="AG332" s="103"/>
      <c r="AH332" s="103"/>
      <c r="AI332" s="103"/>
      <c r="AJ332" s="103"/>
      <c r="AK332" s="104"/>
    </row>
    <row r="333" spans="1:37" s="105" customFormat="1" ht="25.5">
      <c r="A333" s="100">
        <v>322</v>
      </c>
      <c r="B333" s="79" t="s">
        <v>309</v>
      </c>
      <c r="C333" s="78" t="s">
        <v>212</v>
      </c>
      <c r="D333" s="77">
        <v>666.072</v>
      </c>
      <c r="E333" s="146">
        <v>1.19</v>
      </c>
      <c r="F333" s="101">
        <f t="shared" ref="F333" si="61">ROUND(D333*E333,2)</f>
        <v>792.63</v>
      </c>
      <c r="G333" s="22"/>
      <c r="H333" s="33"/>
      <c r="I333" s="35"/>
      <c r="J333" s="35"/>
      <c r="K333" s="35"/>
      <c r="L333" s="103"/>
      <c r="M333" s="103"/>
      <c r="N333" s="103"/>
      <c r="O333" s="103"/>
      <c r="P333" s="103"/>
      <c r="Q333" s="103"/>
      <c r="R333" s="103"/>
      <c r="S333" s="103"/>
      <c r="T333" s="103"/>
      <c r="U333" s="103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/>
      <c r="AF333" s="103"/>
      <c r="AG333" s="103"/>
      <c r="AH333" s="103"/>
      <c r="AI333" s="103"/>
      <c r="AJ333" s="103"/>
      <c r="AK333" s="104"/>
    </row>
    <row r="334" spans="1:37" s="105" customFormat="1">
      <c r="A334" s="75">
        <v>323</v>
      </c>
      <c r="B334" s="79" t="s">
        <v>220</v>
      </c>
      <c r="C334" s="78" t="s">
        <v>210</v>
      </c>
      <c r="D334" s="77">
        <v>770.82</v>
      </c>
      <c r="E334" s="146">
        <v>5.52</v>
      </c>
      <c r="F334" s="101">
        <f t="shared" ref="F334:F339" si="62">ROUND(D334*E334,2)</f>
        <v>4254.93</v>
      </c>
      <c r="G334" s="22"/>
      <c r="H334" s="33"/>
      <c r="I334" s="35"/>
      <c r="J334" s="35"/>
      <c r="K334" s="35"/>
      <c r="L334" s="103"/>
      <c r="M334" s="103"/>
      <c r="N334" s="103"/>
      <c r="O334" s="103"/>
      <c r="P334" s="103"/>
      <c r="Q334" s="103"/>
      <c r="R334" s="103"/>
      <c r="S334" s="103"/>
      <c r="T334" s="103"/>
      <c r="U334" s="103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/>
      <c r="AF334" s="103"/>
      <c r="AG334" s="103"/>
      <c r="AH334" s="103"/>
      <c r="AI334" s="103"/>
      <c r="AJ334" s="103"/>
      <c r="AK334" s="104"/>
    </row>
    <row r="335" spans="1:37" s="105" customFormat="1" ht="25.5">
      <c r="A335" s="100">
        <v>324</v>
      </c>
      <c r="B335" s="79" t="s">
        <v>310</v>
      </c>
      <c r="C335" s="78" t="s">
        <v>212</v>
      </c>
      <c r="D335" s="77">
        <v>1.62</v>
      </c>
      <c r="E335" s="146">
        <v>134.88999999999999</v>
      </c>
      <c r="F335" s="101">
        <f t="shared" si="62"/>
        <v>218.52</v>
      </c>
      <c r="G335" s="22"/>
      <c r="H335" s="33"/>
      <c r="I335" s="35"/>
      <c r="J335" s="35"/>
      <c r="K335" s="35"/>
      <c r="L335" s="103"/>
      <c r="M335" s="103"/>
      <c r="N335" s="103"/>
      <c r="O335" s="103"/>
      <c r="P335" s="103"/>
      <c r="Q335" s="103"/>
      <c r="R335" s="103"/>
      <c r="S335" s="103"/>
      <c r="T335" s="103"/>
      <c r="U335" s="103"/>
      <c r="V335" s="103"/>
      <c r="W335" s="103"/>
      <c r="X335" s="103"/>
      <c r="Y335" s="103"/>
      <c r="Z335" s="103"/>
      <c r="AA335" s="103"/>
      <c r="AB335" s="103"/>
      <c r="AC335" s="103"/>
      <c r="AD335" s="103"/>
      <c r="AE335" s="103"/>
      <c r="AF335" s="103"/>
      <c r="AG335" s="103"/>
      <c r="AH335" s="103"/>
      <c r="AI335" s="103"/>
      <c r="AJ335" s="103"/>
      <c r="AK335" s="104"/>
    </row>
    <row r="336" spans="1:37" s="105" customFormat="1">
      <c r="A336" s="75">
        <v>325</v>
      </c>
      <c r="B336" s="79" t="s">
        <v>311</v>
      </c>
      <c r="C336" s="78" t="s">
        <v>209</v>
      </c>
      <c r="D336" s="77">
        <v>3.76</v>
      </c>
      <c r="E336" s="146">
        <v>13.52</v>
      </c>
      <c r="F336" s="101">
        <f t="shared" si="62"/>
        <v>50.84</v>
      </c>
      <c r="G336" s="22"/>
      <c r="H336" s="33"/>
      <c r="I336" s="35"/>
      <c r="J336" s="35"/>
      <c r="K336" s="35"/>
      <c r="L336" s="103"/>
      <c r="M336" s="103"/>
      <c r="N336" s="103"/>
      <c r="O336" s="103"/>
      <c r="P336" s="103"/>
      <c r="Q336" s="103"/>
      <c r="R336" s="103"/>
      <c r="S336" s="103"/>
      <c r="T336" s="103"/>
      <c r="U336" s="103"/>
      <c r="V336" s="103"/>
      <c r="W336" s="103"/>
      <c r="X336" s="103"/>
      <c r="Y336" s="103"/>
      <c r="Z336" s="103"/>
      <c r="AA336" s="103"/>
      <c r="AB336" s="103"/>
      <c r="AC336" s="103"/>
      <c r="AD336" s="103"/>
      <c r="AE336" s="103"/>
      <c r="AF336" s="103"/>
      <c r="AG336" s="103"/>
      <c r="AH336" s="103"/>
      <c r="AI336" s="103"/>
      <c r="AJ336" s="103"/>
      <c r="AK336" s="104"/>
    </row>
    <row r="337" spans="1:37" s="105" customFormat="1">
      <c r="A337" s="100">
        <v>326</v>
      </c>
      <c r="B337" s="79" t="s">
        <v>312</v>
      </c>
      <c r="C337" s="78" t="s">
        <v>209</v>
      </c>
      <c r="D337" s="77">
        <v>3.76</v>
      </c>
      <c r="E337" s="146">
        <v>5.86</v>
      </c>
      <c r="F337" s="101">
        <f t="shared" si="62"/>
        <v>22.03</v>
      </c>
      <c r="G337" s="22"/>
      <c r="H337" s="33"/>
      <c r="I337" s="35"/>
      <c r="J337" s="35"/>
      <c r="K337" s="35"/>
      <c r="L337" s="103"/>
      <c r="M337" s="103"/>
      <c r="N337" s="103"/>
      <c r="O337" s="103"/>
      <c r="P337" s="103"/>
      <c r="Q337" s="103"/>
      <c r="R337" s="103"/>
      <c r="S337" s="103"/>
      <c r="T337" s="103"/>
      <c r="U337" s="103"/>
      <c r="V337" s="103"/>
      <c r="W337" s="103"/>
      <c r="X337" s="103"/>
      <c r="Y337" s="103"/>
      <c r="Z337" s="103"/>
      <c r="AA337" s="103"/>
      <c r="AB337" s="103"/>
      <c r="AC337" s="103"/>
      <c r="AD337" s="103"/>
      <c r="AE337" s="103"/>
      <c r="AF337" s="103"/>
      <c r="AG337" s="103"/>
      <c r="AH337" s="103"/>
      <c r="AI337" s="103"/>
      <c r="AJ337" s="103"/>
      <c r="AK337" s="104"/>
    </row>
    <row r="338" spans="1:37" s="105" customFormat="1" ht="25.5">
      <c r="A338" s="75">
        <v>327</v>
      </c>
      <c r="B338" s="79" t="s">
        <v>331</v>
      </c>
      <c r="C338" s="78" t="s">
        <v>212</v>
      </c>
      <c r="D338" s="77">
        <v>0.49</v>
      </c>
      <c r="E338" s="146">
        <v>160.27000000000001</v>
      </c>
      <c r="F338" s="101">
        <f t="shared" si="62"/>
        <v>78.53</v>
      </c>
      <c r="G338" s="22"/>
      <c r="H338" s="33"/>
      <c r="I338" s="35"/>
      <c r="J338" s="35"/>
      <c r="K338" s="35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/>
      <c r="AF338" s="103"/>
      <c r="AG338" s="103"/>
      <c r="AH338" s="103"/>
      <c r="AI338" s="103"/>
      <c r="AJ338" s="103"/>
      <c r="AK338" s="104"/>
    </row>
    <row r="339" spans="1:37" s="105" customFormat="1">
      <c r="A339" s="100">
        <v>328</v>
      </c>
      <c r="B339" s="76" t="s">
        <v>368</v>
      </c>
      <c r="C339" s="73" t="s">
        <v>115</v>
      </c>
      <c r="D339" s="74">
        <v>159.81899999999999</v>
      </c>
      <c r="E339" s="146">
        <v>3.17</v>
      </c>
      <c r="F339" s="112">
        <f t="shared" si="62"/>
        <v>506.63</v>
      </c>
      <c r="G339" s="22"/>
      <c r="H339" s="33"/>
      <c r="I339" s="35"/>
      <c r="J339" s="35"/>
      <c r="K339" s="35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4"/>
    </row>
    <row r="340" spans="1:37" s="105" customFormat="1" ht="25.5">
      <c r="A340" s="75">
        <v>329</v>
      </c>
      <c r="B340" s="79" t="s">
        <v>222</v>
      </c>
      <c r="C340" s="78" t="s">
        <v>212</v>
      </c>
      <c r="D340" s="77">
        <v>383.96</v>
      </c>
      <c r="E340" s="146">
        <v>39.880000000000003</v>
      </c>
      <c r="F340" s="101">
        <f t="shared" ref="F340:F355" si="63">ROUND(D340*E340,2)</f>
        <v>15312.32</v>
      </c>
      <c r="G340" s="22"/>
      <c r="H340" s="33"/>
      <c r="I340" s="35"/>
      <c r="J340" s="35"/>
      <c r="K340" s="35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4"/>
    </row>
    <row r="341" spans="1:37" s="105" customFormat="1" ht="25.5">
      <c r="A341" s="100">
        <v>330</v>
      </c>
      <c r="B341" s="79" t="s">
        <v>313</v>
      </c>
      <c r="C341" s="78" t="s">
        <v>212</v>
      </c>
      <c r="D341" s="77">
        <v>8.7999999999999995E-2</v>
      </c>
      <c r="E341" s="146">
        <v>133.13</v>
      </c>
      <c r="F341" s="101">
        <f t="shared" si="63"/>
        <v>11.72</v>
      </c>
      <c r="G341" s="22"/>
      <c r="H341" s="33"/>
      <c r="I341" s="35"/>
      <c r="J341" s="35"/>
      <c r="K341" s="35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4"/>
    </row>
    <row r="342" spans="1:37" s="105" customFormat="1" ht="25.5">
      <c r="A342" s="75">
        <v>331</v>
      </c>
      <c r="B342" s="79" t="s">
        <v>239</v>
      </c>
      <c r="C342" s="78" t="s">
        <v>209</v>
      </c>
      <c r="D342" s="77">
        <v>0.23599999999999999</v>
      </c>
      <c r="E342" s="146">
        <v>19.170000000000002</v>
      </c>
      <c r="F342" s="101">
        <f t="shared" si="63"/>
        <v>4.5199999999999996</v>
      </c>
      <c r="G342" s="22"/>
      <c r="H342" s="33"/>
      <c r="I342" s="35"/>
      <c r="J342" s="35"/>
      <c r="K342" s="35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  <c r="Y342" s="103"/>
      <c r="Z342" s="103"/>
      <c r="AA342" s="103"/>
      <c r="AB342" s="103"/>
      <c r="AC342" s="103"/>
      <c r="AD342" s="103"/>
      <c r="AE342" s="103"/>
      <c r="AF342" s="103"/>
      <c r="AG342" s="103"/>
      <c r="AH342" s="103"/>
      <c r="AI342" s="103"/>
      <c r="AJ342" s="103"/>
      <c r="AK342" s="104"/>
    </row>
    <row r="343" spans="1:37" s="105" customFormat="1">
      <c r="A343" s="100">
        <v>332</v>
      </c>
      <c r="B343" s="76" t="s">
        <v>341</v>
      </c>
      <c r="C343" s="78" t="s">
        <v>212</v>
      </c>
      <c r="D343" s="77">
        <v>8.1</v>
      </c>
      <c r="E343" s="146">
        <v>45.68</v>
      </c>
      <c r="F343" s="101">
        <f t="shared" si="63"/>
        <v>370.01</v>
      </c>
      <c r="G343" s="22"/>
      <c r="H343" s="33"/>
      <c r="I343" s="35"/>
      <c r="J343" s="35"/>
      <c r="K343" s="35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  <c r="W343" s="103"/>
      <c r="X343" s="103"/>
      <c r="Y343" s="103"/>
      <c r="Z343" s="103"/>
      <c r="AA343" s="103"/>
      <c r="AB343" s="103"/>
      <c r="AC343" s="103"/>
      <c r="AD343" s="103"/>
      <c r="AE343" s="103"/>
      <c r="AF343" s="103"/>
      <c r="AG343" s="103"/>
      <c r="AH343" s="103"/>
      <c r="AI343" s="103"/>
      <c r="AJ343" s="103"/>
      <c r="AK343" s="104"/>
    </row>
    <row r="344" spans="1:37" s="105" customFormat="1" ht="25.5">
      <c r="A344" s="75">
        <v>333</v>
      </c>
      <c r="B344" s="79" t="s">
        <v>423</v>
      </c>
      <c r="C344" s="78" t="s">
        <v>209</v>
      </c>
      <c r="D344" s="77">
        <v>394.8</v>
      </c>
      <c r="E344" s="146">
        <v>8.1</v>
      </c>
      <c r="F344" s="101">
        <f t="shared" si="63"/>
        <v>3197.88</v>
      </c>
      <c r="G344" s="22"/>
      <c r="H344" s="33"/>
      <c r="I344" s="35"/>
      <c r="J344" s="35"/>
      <c r="K344" s="35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  <c r="W344" s="103"/>
      <c r="X344" s="103"/>
      <c r="Y344" s="103"/>
      <c r="Z344" s="103"/>
      <c r="AA344" s="103"/>
      <c r="AB344" s="103"/>
      <c r="AC344" s="103"/>
      <c r="AD344" s="103"/>
      <c r="AE344" s="103"/>
      <c r="AF344" s="103"/>
      <c r="AG344" s="103"/>
      <c r="AH344" s="103"/>
      <c r="AI344" s="103"/>
      <c r="AJ344" s="103"/>
      <c r="AK344" s="104"/>
    </row>
    <row r="345" spans="1:37" s="105" customFormat="1" ht="27.75" customHeight="1">
      <c r="A345" s="100">
        <v>334</v>
      </c>
      <c r="B345" s="79" t="s">
        <v>424</v>
      </c>
      <c r="C345" s="78" t="s">
        <v>209</v>
      </c>
      <c r="D345" s="77">
        <v>394.8</v>
      </c>
      <c r="E345" s="146">
        <v>10.43</v>
      </c>
      <c r="F345" s="101">
        <f t="shared" si="63"/>
        <v>4117.76</v>
      </c>
      <c r="G345" s="22"/>
      <c r="H345" s="33"/>
      <c r="I345" s="35"/>
      <c r="J345" s="35"/>
      <c r="K345" s="35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/>
      <c r="AF345" s="103"/>
      <c r="AG345" s="103"/>
      <c r="AH345" s="103"/>
      <c r="AI345" s="103"/>
      <c r="AJ345" s="103"/>
      <c r="AK345" s="104"/>
    </row>
    <row r="346" spans="1:37" s="105" customFormat="1">
      <c r="A346" s="75">
        <v>335</v>
      </c>
      <c r="B346" s="76" t="s">
        <v>344</v>
      </c>
      <c r="C346" s="73" t="s">
        <v>119</v>
      </c>
      <c r="D346" s="74">
        <v>176.88</v>
      </c>
      <c r="E346" s="146">
        <v>184.08</v>
      </c>
      <c r="F346" s="112">
        <f t="shared" si="63"/>
        <v>32560.07</v>
      </c>
      <c r="G346" s="22"/>
      <c r="H346" s="33"/>
      <c r="I346" s="35"/>
      <c r="J346" s="35"/>
      <c r="K346" s="35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/>
      <c r="AF346" s="103"/>
      <c r="AG346" s="103"/>
      <c r="AH346" s="103"/>
      <c r="AI346" s="103"/>
      <c r="AJ346" s="103"/>
      <c r="AK346" s="104"/>
    </row>
    <row r="347" spans="1:37" s="105" customFormat="1" ht="25.5">
      <c r="A347" s="100">
        <v>336</v>
      </c>
      <c r="B347" s="79" t="s">
        <v>425</v>
      </c>
      <c r="C347" s="78" t="s">
        <v>209</v>
      </c>
      <c r="D347" s="77">
        <v>394.8</v>
      </c>
      <c r="E347" s="146">
        <v>27.1</v>
      </c>
      <c r="F347" s="101">
        <f t="shared" si="63"/>
        <v>10699.08</v>
      </c>
      <c r="G347" s="22"/>
      <c r="H347" s="33"/>
      <c r="I347" s="35"/>
      <c r="J347" s="35"/>
      <c r="K347" s="35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  <c r="W347" s="103"/>
      <c r="X347" s="103"/>
      <c r="Y347" s="103"/>
      <c r="Z347" s="103"/>
      <c r="AA347" s="103"/>
      <c r="AB347" s="103"/>
      <c r="AC347" s="103"/>
      <c r="AD347" s="103"/>
      <c r="AE347" s="103"/>
      <c r="AF347" s="103"/>
      <c r="AG347" s="103"/>
      <c r="AH347" s="103"/>
      <c r="AI347" s="103"/>
      <c r="AJ347" s="103"/>
      <c r="AK347" s="104"/>
    </row>
    <row r="348" spans="1:37" s="105" customFormat="1" ht="25.5" customHeight="1">
      <c r="A348" s="75">
        <v>337</v>
      </c>
      <c r="B348" s="79" t="s">
        <v>223</v>
      </c>
      <c r="C348" s="78" t="s">
        <v>209</v>
      </c>
      <c r="D348" s="77">
        <v>789.6</v>
      </c>
      <c r="E348" s="146">
        <v>0.55000000000000004</v>
      </c>
      <c r="F348" s="101">
        <f t="shared" si="63"/>
        <v>434.28</v>
      </c>
      <c r="G348" s="22"/>
      <c r="H348" s="33"/>
      <c r="I348" s="35"/>
      <c r="J348" s="139"/>
      <c r="K348" s="35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  <c r="W348" s="103"/>
      <c r="X348" s="103"/>
      <c r="Y348" s="103"/>
      <c r="Z348" s="103"/>
      <c r="AA348" s="103"/>
      <c r="AB348" s="103"/>
      <c r="AC348" s="103"/>
      <c r="AD348" s="103"/>
      <c r="AE348" s="103"/>
      <c r="AF348" s="103"/>
      <c r="AG348" s="103"/>
      <c r="AH348" s="103"/>
      <c r="AI348" s="103"/>
      <c r="AJ348" s="103"/>
      <c r="AK348" s="104"/>
    </row>
    <row r="349" spans="1:37" s="105" customFormat="1" ht="25.5">
      <c r="A349" s="100" t="s">
        <v>386</v>
      </c>
      <c r="B349" s="79" t="s">
        <v>426</v>
      </c>
      <c r="C349" s="78" t="s">
        <v>209</v>
      </c>
      <c r="D349" s="77">
        <v>394.8</v>
      </c>
      <c r="E349" s="148">
        <v>22.67</v>
      </c>
      <c r="F349" s="101">
        <f t="shared" si="63"/>
        <v>8950.1200000000008</v>
      </c>
      <c r="G349" s="22"/>
      <c r="H349" s="33"/>
      <c r="I349" s="35"/>
      <c r="J349" s="35"/>
      <c r="K349" s="35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  <c r="W349" s="103"/>
      <c r="X349" s="103"/>
      <c r="Y349" s="103"/>
      <c r="Z349" s="103"/>
      <c r="AA349" s="103"/>
      <c r="AB349" s="103"/>
      <c r="AC349" s="103"/>
      <c r="AD349" s="103"/>
      <c r="AE349" s="103"/>
      <c r="AF349" s="103"/>
      <c r="AG349" s="103"/>
      <c r="AH349" s="103"/>
      <c r="AI349" s="103"/>
      <c r="AJ349" s="103"/>
      <c r="AK349" s="104"/>
    </row>
    <row r="350" spans="1:37" s="105" customFormat="1" ht="25.5">
      <c r="A350" s="75" t="s">
        <v>387</v>
      </c>
      <c r="B350" s="79" t="s">
        <v>370</v>
      </c>
      <c r="C350" s="78" t="s">
        <v>209</v>
      </c>
      <c r="D350" s="77">
        <v>394.8</v>
      </c>
      <c r="E350" s="148">
        <v>40.11</v>
      </c>
      <c r="F350" s="101">
        <f t="shared" si="63"/>
        <v>15835.43</v>
      </c>
      <c r="G350" s="22"/>
      <c r="H350" s="33"/>
      <c r="I350" s="35"/>
      <c r="J350" s="35"/>
      <c r="K350" s="35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  <c r="W350" s="103"/>
      <c r="X350" s="103"/>
      <c r="Y350" s="103"/>
      <c r="Z350" s="103"/>
      <c r="AA350" s="103"/>
      <c r="AB350" s="103"/>
      <c r="AC350" s="103"/>
      <c r="AD350" s="103"/>
      <c r="AE350" s="103"/>
      <c r="AF350" s="103"/>
      <c r="AG350" s="103"/>
      <c r="AH350" s="103"/>
      <c r="AI350" s="103"/>
      <c r="AJ350" s="103"/>
      <c r="AK350" s="104"/>
    </row>
    <row r="351" spans="1:37" s="105" customFormat="1" ht="25.5">
      <c r="A351" s="100">
        <v>338</v>
      </c>
      <c r="B351" s="79" t="s">
        <v>369</v>
      </c>
      <c r="C351" s="78" t="s">
        <v>209</v>
      </c>
      <c r="D351" s="77">
        <v>394.8</v>
      </c>
      <c r="E351" s="148">
        <v>18.11</v>
      </c>
      <c r="F351" s="101">
        <f t="shared" ref="F351" si="64">ROUND(D351*E351,2)</f>
        <v>7149.83</v>
      </c>
      <c r="G351" s="22"/>
      <c r="H351" s="33"/>
      <c r="I351" s="35"/>
      <c r="J351" s="35"/>
      <c r="K351" s="35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  <c r="W351" s="103"/>
      <c r="X351" s="103"/>
      <c r="Y351" s="103"/>
      <c r="Z351" s="103"/>
      <c r="AA351" s="103"/>
      <c r="AB351" s="103"/>
      <c r="AC351" s="103"/>
      <c r="AD351" s="103"/>
      <c r="AE351" s="103"/>
      <c r="AF351" s="103"/>
      <c r="AG351" s="103"/>
      <c r="AH351" s="103"/>
      <c r="AI351" s="103"/>
      <c r="AJ351" s="103"/>
      <c r="AK351" s="104"/>
    </row>
    <row r="352" spans="1:37" s="105" customFormat="1" ht="51">
      <c r="A352" s="75">
        <v>339</v>
      </c>
      <c r="B352" s="79" t="s">
        <v>375</v>
      </c>
      <c r="C352" s="78" t="s">
        <v>208</v>
      </c>
      <c r="D352" s="77">
        <v>2</v>
      </c>
      <c r="E352" s="148">
        <v>504.91</v>
      </c>
      <c r="F352" s="101">
        <f t="shared" si="63"/>
        <v>1009.82</v>
      </c>
      <c r="G352" s="22"/>
      <c r="H352" s="33"/>
      <c r="I352" s="35"/>
      <c r="J352" s="35"/>
      <c r="K352" s="35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  <c r="W352" s="103"/>
      <c r="X352" s="103"/>
      <c r="Y352" s="103"/>
      <c r="Z352" s="103"/>
      <c r="AA352" s="103"/>
      <c r="AB352" s="103"/>
      <c r="AC352" s="103"/>
      <c r="AD352" s="103"/>
      <c r="AE352" s="103"/>
      <c r="AF352" s="103"/>
      <c r="AG352" s="103"/>
      <c r="AH352" s="103"/>
      <c r="AI352" s="103"/>
      <c r="AJ352" s="103"/>
      <c r="AK352" s="104"/>
    </row>
    <row r="353" spans="1:37" s="105" customFormat="1">
      <c r="A353" s="100">
        <v>340</v>
      </c>
      <c r="B353" s="79" t="s">
        <v>249</v>
      </c>
      <c r="C353" s="78" t="s">
        <v>210</v>
      </c>
      <c r="D353" s="77">
        <v>18</v>
      </c>
      <c r="E353" s="148">
        <v>53.5</v>
      </c>
      <c r="F353" s="101">
        <f t="shared" si="63"/>
        <v>963</v>
      </c>
      <c r="G353" s="22"/>
      <c r="H353" s="33"/>
      <c r="I353" s="35"/>
      <c r="J353" s="35"/>
      <c r="K353" s="35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  <c r="Y353" s="103"/>
      <c r="Z353" s="103"/>
      <c r="AA353" s="103"/>
      <c r="AB353" s="103"/>
      <c r="AC353" s="103"/>
      <c r="AD353" s="103"/>
      <c r="AE353" s="103"/>
      <c r="AF353" s="103"/>
      <c r="AG353" s="103"/>
      <c r="AH353" s="103"/>
      <c r="AI353" s="103"/>
      <c r="AJ353" s="103"/>
      <c r="AK353" s="104"/>
    </row>
    <row r="354" spans="1:37" s="105" customFormat="1" ht="25.5">
      <c r="A354" s="75">
        <v>341</v>
      </c>
      <c r="B354" s="79" t="s">
        <v>246</v>
      </c>
      <c r="C354" s="78" t="s">
        <v>210</v>
      </c>
      <c r="D354" s="77">
        <v>18</v>
      </c>
      <c r="E354" s="148">
        <v>48.5</v>
      </c>
      <c r="F354" s="101">
        <f t="shared" si="63"/>
        <v>873</v>
      </c>
      <c r="G354" s="22"/>
      <c r="H354" s="33"/>
      <c r="I354" s="35"/>
      <c r="J354" s="35"/>
      <c r="K354" s="35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  <c r="W354" s="103"/>
      <c r="X354" s="103"/>
      <c r="Y354" s="103"/>
      <c r="Z354" s="103"/>
      <c r="AA354" s="103"/>
      <c r="AB354" s="103"/>
      <c r="AC354" s="103"/>
      <c r="AD354" s="103"/>
      <c r="AE354" s="103"/>
      <c r="AF354" s="103"/>
      <c r="AG354" s="103"/>
      <c r="AH354" s="103"/>
      <c r="AI354" s="103"/>
      <c r="AJ354" s="103"/>
      <c r="AK354" s="104"/>
    </row>
    <row r="355" spans="1:37" s="105" customFormat="1" ht="25.5">
      <c r="A355" s="100">
        <v>342</v>
      </c>
      <c r="B355" s="79" t="s">
        <v>314</v>
      </c>
      <c r="C355" s="78" t="s">
        <v>210</v>
      </c>
      <c r="D355" s="77">
        <v>2513</v>
      </c>
      <c r="E355" s="148">
        <v>2.2000000000000002</v>
      </c>
      <c r="F355" s="101">
        <f t="shared" si="63"/>
        <v>5528.6</v>
      </c>
      <c r="G355" s="22"/>
      <c r="H355" s="33"/>
      <c r="I355" s="35"/>
      <c r="J355" s="35"/>
      <c r="K355" s="35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  <c r="W355" s="103"/>
      <c r="X355" s="103"/>
      <c r="Y355" s="103"/>
      <c r="Z355" s="103"/>
      <c r="AA355" s="103"/>
      <c r="AB355" s="103"/>
      <c r="AC355" s="103"/>
      <c r="AD355" s="103"/>
      <c r="AE355" s="103"/>
      <c r="AF355" s="103"/>
      <c r="AG355" s="103"/>
      <c r="AH355" s="103"/>
      <c r="AI355" s="103"/>
      <c r="AJ355" s="103"/>
      <c r="AK355" s="104"/>
    </row>
    <row r="356" spans="1:37" s="105" customFormat="1">
      <c r="A356" s="75">
        <v>343</v>
      </c>
      <c r="B356" s="79" t="s">
        <v>315</v>
      </c>
      <c r="C356" s="78" t="s">
        <v>208</v>
      </c>
      <c r="D356" s="77">
        <v>4</v>
      </c>
      <c r="E356" s="148">
        <v>5.32</v>
      </c>
      <c r="F356" s="101">
        <f t="shared" ref="F356" si="65">ROUND(D356*E356,2)</f>
        <v>21.28</v>
      </c>
      <c r="G356" s="22"/>
      <c r="H356" s="33"/>
      <c r="I356" s="35"/>
      <c r="J356" s="35"/>
      <c r="K356" s="35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  <c r="W356" s="103"/>
      <c r="X356" s="103"/>
      <c r="Y356" s="103"/>
      <c r="Z356" s="103"/>
      <c r="AA356" s="103"/>
      <c r="AB356" s="103"/>
      <c r="AC356" s="103"/>
      <c r="AD356" s="103"/>
      <c r="AE356" s="103"/>
      <c r="AF356" s="103"/>
      <c r="AG356" s="103"/>
      <c r="AH356" s="103"/>
      <c r="AI356" s="103"/>
      <c r="AJ356" s="103"/>
      <c r="AK356" s="104"/>
    </row>
    <row r="357" spans="1:37" s="105" customFormat="1">
      <c r="A357" s="100">
        <v>344</v>
      </c>
      <c r="B357" s="79" t="s">
        <v>316</v>
      </c>
      <c r="C357" s="78" t="s">
        <v>210</v>
      </c>
      <c r="D357" s="77">
        <v>2513</v>
      </c>
      <c r="E357" s="148">
        <v>1.08</v>
      </c>
      <c r="F357" s="101">
        <f t="shared" ref="F357:F358" si="66">ROUND(D357*E357,2)</f>
        <v>2714.04</v>
      </c>
      <c r="G357" s="22"/>
      <c r="H357" s="33"/>
      <c r="I357" s="35"/>
      <c r="J357" s="35"/>
      <c r="K357" s="35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  <c r="W357" s="103"/>
      <c r="X357" s="103"/>
      <c r="Y357" s="103"/>
      <c r="Z357" s="103"/>
      <c r="AA357" s="103"/>
      <c r="AB357" s="103"/>
      <c r="AC357" s="103"/>
      <c r="AD357" s="103"/>
      <c r="AE357" s="103"/>
      <c r="AF357" s="103"/>
      <c r="AG357" s="103"/>
      <c r="AH357" s="103"/>
      <c r="AI357" s="103"/>
      <c r="AJ357" s="103"/>
      <c r="AK357" s="104"/>
    </row>
    <row r="358" spans="1:37" s="105" customFormat="1">
      <c r="A358" s="75">
        <v>345</v>
      </c>
      <c r="B358" s="79" t="s">
        <v>315</v>
      </c>
      <c r="C358" s="78" t="s">
        <v>208</v>
      </c>
      <c r="D358" s="77">
        <v>26</v>
      </c>
      <c r="E358" s="148">
        <v>5.32</v>
      </c>
      <c r="F358" s="101">
        <f t="shared" si="66"/>
        <v>138.32</v>
      </c>
      <c r="G358" s="22"/>
      <c r="H358" s="33"/>
      <c r="I358" s="35"/>
      <c r="J358" s="35"/>
      <c r="K358" s="35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/>
      <c r="AF358" s="103"/>
      <c r="AG358" s="103"/>
      <c r="AH358" s="103"/>
      <c r="AI358" s="103"/>
      <c r="AJ358" s="103"/>
      <c r="AK358" s="104"/>
    </row>
    <row r="359" spans="1:37" s="105" customFormat="1">
      <c r="A359" s="100">
        <v>346</v>
      </c>
      <c r="B359" s="79" t="s">
        <v>317</v>
      </c>
      <c r="C359" s="78" t="s">
        <v>208</v>
      </c>
      <c r="D359" s="77">
        <v>26</v>
      </c>
      <c r="E359" s="148">
        <v>13.45</v>
      </c>
      <c r="F359" s="101">
        <f t="shared" ref="F359:F363" si="67">ROUND(D359*E359,2)</f>
        <v>349.7</v>
      </c>
      <c r="G359" s="22"/>
      <c r="H359" s="33"/>
      <c r="I359" s="35"/>
      <c r="J359" s="35"/>
      <c r="K359" s="35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  <c r="W359" s="103"/>
      <c r="X359" s="103"/>
      <c r="Y359" s="103"/>
      <c r="Z359" s="103"/>
      <c r="AA359" s="103"/>
      <c r="AB359" s="103"/>
      <c r="AC359" s="103"/>
      <c r="AD359" s="103"/>
      <c r="AE359" s="103"/>
      <c r="AF359" s="103"/>
      <c r="AG359" s="103"/>
      <c r="AH359" s="103"/>
      <c r="AI359" s="103"/>
      <c r="AJ359" s="103"/>
      <c r="AK359" s="104"/>
    </row>
    <row r="360" spans="1:37" s="105" customFormat="1" ht="25.5">
      <c r="A360" s="75">
        <v>347</v>
      </c>
      <c r="B360" s="79" t="s">
        <v>318</v>
      </c>
      <c r="C360" s="78" t="s">
        <v>210</v>
      </c>
      <c r="D360" s="77">
        <v>2513</v>
      </c>
      <c r="E360" s="148">
        <v>1.31</v>
      </c>
      <c r="F360" s="101">
        <f t="shared" si="67"/>
        <v>3292.03</v>
      </c>
      <c r="G360" s="22"/>
      <c r="H360" s="33"/>
      <c r="I360" s="35"/>
      <c r="J360" s="35"/>
      <c r="K360" s="35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/>
      <c r="AF360" s="103"/>
      <c r="AG360" s="103"/>
      <c r="AH360" s="103"/>
      <c r="AI360" s="103"/>
      <c r="AJ360" s="103"/>
      <c r="AK360" s="104"/>
    </row>
    <row r="361" spans="1:37" s="105" customFormat="1">
      <c r="A361" s="100">
        <v>348</v>
      </c>
      <c r="B361" s="79" t="s">
        <v>371</v>
      </c>
      <c r="C361" s="78" t="s">
        <v>210</v>
      </c>
      <c r="D361" s="77">
        <v>2513</v>
      </c>
      <c r="E361" s="148">
        <v>19.100000000000001</v>
      </c>
      <c r="F361" s="101">
        <f t="shared" si="67"/>
        <v>47998.3</v>
      </c>
      <c r="G361" s="22"/>
      <c r="H361" s="33"/>
      <c r="I361" s="35"/>
      <c r="J361" s="35"/>
      <c r="K361" s="35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  <c r="W361" s="103"/>
      <c r="X361" s="103"/>
      <c r="Y361" s="103"/>
      <c r="Z361" s="103"/>
      <c r="AA361" s="103"/>
      <c r="AB361" s="103"/>
      <c r="AC361" s="103"/>
      <c r="AD361" s="103"/>
      <c r="AE361" s="103"/>
      <c r="AF361" s="103"/>
      <c r="AG361" s="103"/>
      <c r="AH361" s="103"/>
      <c r="AI361" s="103"/>
      <c r="AJ361" s="103"/>
      <c r="AK361" s="104"/>
    </row>
    <row r="362" spans="1:37" s="105" customFormat="1">
      <c r="A362" s="75">
        <v>349</v>
      </c>
      <c r="B362" s="79" t="s">
        <v>247</v>
      </c>
      <c r="C362" s="78" t="s">
        <v>208</v>
      </c>
      <c r="D362" s="77">
        <v>4</v>
      </c>
      <c r="E362" s="148">
        <v>16.010000000000002</v>
      </c>
      <c r="F362" s="101">
        <f t="shared" si="67"/>
        <v>64.040000000000006</v>
      </c>
      <c r="G362" s="22"/>
      <c r="H362" s="33"/>
      <c r="I362" s="35"/>
      <c r="J362" s="35"/>
      <c r="K362" s="35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  <c r="W362" s="103"/>
      <c r="X362" s="103"/>
      <c r="Y362" s="103"/>
      <c r="Z362" s="103"/>
      <c r="AA362" s="103"/>
      <c r="AB362" s="103"/>
      <c r="AC362" s="103"/>
      <c r="AD362" s="103"/>
      <c r="AE362" s="103"/>
      <c r="AF362" s="103"/>
      <c r="AG362" s="103"/>
      <c r="AH362" s="103"/>
      <c r="AI362" s="103"/>
      <c r="AJ362" s="103"/>
      <c r="AK362" s="104"/>
    </row>
    <row r="363" spans="1:37" s="105" customFormat="1">
      <c r="A363" s="100">
        <v>350</v>
      </c>
      <c r="B363" s="79" t="s">
        <v>248</v>
      </c>
      <c r="C363" s="78" t="s">
        <v>208</v>
      </c>
      <c r="D363" s="77">
        <v>4</v>
      </c>
      <c r="E363" s="148">
        <v>15.13</v>
      </c>
      <c r="F363" s="101">
        <f t="shared" si="67"/>
        <v>60.52</v>
      </c>
      <c r="G363" s="22"/>
      <c r="H363" s="33"/>
      <c r="I363" s="35"/>
      <c r="J363" s="35"/>
      <c r="K363" s="35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/>
      <c r="AF363" s="103"/>
      <c r="AG363" s="103"/>
      <c r="AH363" s="103"/>
      <c r="AI363" s="103"/>
      <c r="AJ363" s="103"/>
      <c r="AK363" s="104"/>
    </row>
    <row r="364" spans="1:37" s="105" customFormat="1" ht="25.5">
      <c r="A364" s="75">
        <v>351</v>
      </c>
      <c r="B364" s="79" t="s">
        <v>319</v>
      </c>
      <c r="C364" s="78" t="s">
        <v>208</v>
      </c>
      <c r="D364" s="77">
        <v>1</v>
      </c>
      <c r="E364" s="148">
        <v>66.930000000000007</v>
      </c>
      <c r="F364" s="101">
        <f t="shared" ref="F364:F365" si="68">ROUND(D364*E364,2)</f>
        <v>66.930000000000007</v>
      </c>
      <c r="G364" s="22"/>
      <c r="H364" s="33"/>
      <c r="I364" s="35"/>
      <c r="J364" s="35"/>
      <c r="K364" s="35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  <c r="W364" s="103"/>
      <c r="X364" s="103"/>
      <c r="Y364" s="103"/>
      <c r="Z364" s="103"/>
      <c r="AA364" s="103"/>
      <c r="AB364" s="103"/>
      <c r="AC364" s="103"/>
      <c r="AD364" s="103"/>
      <c r="AE364" s="103"/>
      <c r="AF364" s="103"/>
      <c r="AG364" s="103"/>
      <c r="AH364" s="103"/>
      <c r="AI364" s="103"/>
      <c r="AJ364" s="103"/>
      <c r="AK364" s="104"/>
    </row>
    <row r="365" spans="1:37" s="105" customFormat="1">
      <c r="A365" s="100">
        <v>352</v>
      </c>
      <c r="B365" s="79" t="s">
        <v>372</v>
      </c>
      <c r="C365" s="78" t="s">
        <v>208</v>
      </c>
      <c r="D365" s="77">
        <v>1</v>
      </c>
      <c r="E365" s="148">
        <v>34.909999999999997</v>
      </c>
      <c r="F365" s="101">
        <f t="shared" si="68"/>
        <v>34.909999999999997</v>
      </c>
      <c r="G365" s="22"/>
      <c r="H365" s="33"/>
      <c r="I365" s="35"/>
      <c r="J365" s="35"/>
      <c r="K365" s="35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03"/>
      <c r="AD365" s="103"/>
      <c r="AE365" s="103"/>
      <c r="AF365" s="103"/>
      <c r="AG365" s="103"/>
      <c r="AH365" s="103"/>
      <c r="AI365" s="103"/>
      <c r="AJ365" s="103"/>
      <c r="AK365" s="104"/>
    </row>
    <row r="366" spans="1:37" s="105" customFormat="1" ht="25.5">
      <c r="A366" s="75">
        <v>353</v>
      </c>
      <c r="B366" s="79" t="s">
        <v>321</v>
      </c>
      <c r="C366" s="78" t="s">
        <v>208</v>
      </c>
      <c r="D366" s="77">
        <v>1</v>
      </c>
      <c r="E366" s="148">
        <v>244.46</v>
      </c>
      <c r="F366" s="101">
        <f t="shared" ref="F366" si="69">ROUND(D366*E366,2)</f>
        <v>244.46</v>
      </c>
      <c r="G366" s="22"/>
      <c r="H366" s="33"/>
      <c r="I366" s="35"/>
      <c r="J366" s="35"/>
      <c r="K366" s="35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  <c r="W366" s="103"/>
      <c r="X366" s="103"/>
      <c r="Y366" s="103"/>
      <c r="Z366" s="103"/>
      <c r="AA366" s="103"/>
      <c r="AB366" s="103"/>
      <c r="AC366" s="103"/>
      <c r="AD366" s="103"/>
      <c r="AE366" s="103"/>
      <c r="AF366" s="103"/>
      <c r="AG366" s="103"/>
      <c r="AH366" s="103"/>
      <c r="AI366" s="103"/>
      <c r="AJ366" s="103"/>
      <c r="AK366" s="104"/>
    </row>
    <row r="367" spans="1:37" s="105" customFormat="1">
      <c r="A367" s="100">
        <v>354</v>
      </c>
      <c r="B367" s="79" t="s">
        <v>320</v>
      </c>
      <c r="C367" s="78" t="s">
        <v>208</v>
      </c>
      <c r="D367" s="77">
        <v>1</v>
      </c>
      <c r="E367" s="148">
        <v>703.52</v>
      </c>
      <c r="F367" s="101">
        <f t="shared" ref="F367" si="70">ROUND(D367*E367,2)</f>
        <v>703.52</v>
      </c>
      <c r="G367" s="22"/>
      <c r="H367" s="33"/>
      <c r="I367" s="35"/>
      <c r="J367" s="35"/>
      <c r="K367" s="35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03"/>
      <c r="AD367" s="103"/>
      <c r="AE367" s="103"/>
      <c r="AF367" s="103"/>
      <c r="AG367" s="103"/>
      <c r="AH367" s="103"/>
      <c r="AI367" s="103"/>
      <c r="AJ367" s="103"/>
      <c r="AK367" s="104"/>
    </row>
    <row r="368" spans="1:37" s="105" customFormat="1" ht="25.5">
      <c r="A368" s="75">
        <v>355</v>
      </c>
      <c r="B368" s="79" t="s">
        <v>376</v>
      </c>
      <c r="C368" s="78" t="s">
        <v>210</v>
      </c>
      <c r="D368" s="77">
        <v>2513</v>
      </c>
      <c r="E368" s="148">
        <v>1.64</v>
      </c>
      <c r="F368" s="101">
        <f t="shared" ref="F368:F369" si="71">ROUND(D368*E368,2)</f>
        <v>4121.32</v>
      </c>
      <c r="G368" s="22"/>
      <c r="H368" s="33"/>
      <c r="I368" s="35"/>
      <c r="J368" s="35"/>
      <c r="K368" s="35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  <c r="W368" s="103"/>
      <c r="X368" s="103"/>
      <c r="Y368" s="103"/>
      <c r="Z368" s="103"/>
      <c r="AA368" s="103"/>
      <c r="AB368" s="103"/>
      <c r="AC368" s="103"/>
      <c r="AD368" s="103"/>
      <c r="AE368" s="103"/>
      <c r="AF368" s="103"/>
      <c r="AG368" s="103"/>
      <c r="AH368" s="103"/>
      <c r="AI368" s="103"/>
      <c r="AJ368" s="103"/>
      <c r="AK368" s="104"/>
    </row>
    <row r="369" spans="1:37" s="105" customFormat="1" ht="25.5">
      <c r="A369" s="100">
        <v>356</v>
      </c>
      <c r="B369" s="79" t="s">
        <v>322</v>
      </c>
      <c r="C369" s="78" t="s">
        <v>208</v>
      </c>
      <c r="D369" s="77">
        <v>1</v>
      </c>
      <c r="E369" s="148">
        <v>157.72999999999999</v>
      </c>
      <c r="F369" s="101">
        <f t="shared" si="71"/>
        <v>157.72999999999999</v>
      </c>
      <c r="G369" s="22"/>
      <c r="H369" s="33"/>
      <c r="I369" s="35"/>
      <c r="J369" s="35"/>
      <c r="K369" s="35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/>
      <c r="AF369" s="103"/>
      <c r="AG369" s="103"/>
      <c r="AH369" s="103"/>
      <c r="AI369" s="103"/>
      <c r="AJ369" s="103"/>
      <c r="AK369" s="104"/>
    </row>
    <row r="370" spans="1:37" s="105" customFormat="1" ht="25.5">
      <c r="A370" s="75">
        <v>357</v>
      </c>
      <c r="B370" s="79" t="s">
        <v>377</v>
      </c>
      <c r="C370" s="78" t="s">
        <v>208</v>
      </c>
      <c r="D370" s="77">
        <v>1</v>
      </c>
      <c r="E370" s="148">
        <v>2815.97</v>
      </c>
      <c r="F370" s="101">
        <f t="shared" ref="F370:F381" si="72">ROUND(D370*E370,2)</f>
        <v>2815.97</v>
      </c>
      <c r="G370" s="22"/>
      <c r="H370" s="33"/>
      <c r="I370" s="35"/>
      <c r="J370" s="35"/>
      <c r="K370" s="35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/>
      <c r="AF370" s="103"/>
      <c r="AG370" s="103"/>
      <c r="AH370" s="103"/>
      <c r="AI370" s="103"/>
      <c r="AJ370" s="103"/>
      <c r="AK370" s="104"/>
    </row>
    <row r="371" spans="1:37" s="105" customFormat="1" ht="25.5">
      <c r="A371" s="100">
        <v>358</v>
      </c>
      <c r="B371" s="79" t="s">
        <v>323</v>
      </c>
      <c r="C371" s="78" t="s">
        <v>208</v>
      </c>
      <c r="D371" s="77">
        <v>1</v>
      </c>
      <c r="E371" s="148">
        <v>26.11</v>
      </c>
      <c r="F371" s="101">
        <f t="shared" si="72"/>
        <v>26.11</v>
      </c>
      <c r="G371" s="22"/>
      <c r="H371" s="33"/>
      <c r="I371" s="35"/>
      <c r="J371" s="35"/>
      <c r="K371" s="35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/>
      <c r="AF371" s="103"/>
      <c r="AG371" s="103"/>
      <c r="AH371" s="103"/>
      <c r="AI371" s="103"/>
      <c r="AJ371" s="103"/>
      <c r="AK371" s="104"/>
    </row>
    <row r="372" spans="1:37" s="105" customFormat="1">
      <c r="A372" s="75">
        <v>359</v>
      </c>
      <c r="B372" s="79" t="s">
        <v>324</v>
      </c>
      <c r="C372" s="78" t="s">
        <v>208</v>
      </c>
      <c r="D372" s="77">
        <v>1</v>
      </c>
      <c r="E372" s="148">
        <v>80.42</v>
      </c>
      <c r="F372" s="101">
        <f t="shared" si="72"/>
        <v>80.42</v>
      </c>
      <c r="G372" s="22"/>
      <c r="H372" s="33"/>
      <c r="I372" s="35"/>
      <c r="J372" s="35"/>
      <c r="K372" s="35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/>
      <c r="AF372" s="103"/>
      <c r="AG372" s="103"/>
      <c r="AH372" s="103"/>
      <c r="AI372" s="103"/>
      <c r="AJ372" s="103"/>
      <c r="AK372" s="104"/>
    </row>
    <row r="373" spans="1:37" s="105" customFormat="1" ht="38.25">
      <c r="A373" s="100">
        <v>360</v>
      </c>
      <c r="B373" s="79" t="s">
        <v>378</v>
      </c>
      <c r="C373" s="78" t="s">
        <v>208</v>
      </c>
      <c r="D373" s="77">
        <v>3</v>
      </c>
      <c r="E373" s="148">
        <v>4108</v>
      </c>
      <c r="F373" s="101">
        <f t="shared" si="72"/>
        <v>12324</v>
      </c>
      <c r="G373" s="22"/>
      <c r="H373" s="33"/>
      <c r="I373" s="35"/>
      <c r="J373" s="35"/>
      <c r="K373" s="35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/>
      <c r="AF373" s="103"/>
      <c r="AG373" s="103"/>
      <c r="AH373" s="103"/>
      <c r="AI373" s="103"/>
      <c r="AJ373" s="103"/>
      <c r="AK373" s="104"/>
    </row>
    <row r="374" spans="1:37" s="105" customFormat="1" ht="25.5">
      <c r="A374" s="75">
        <v>361</v>
      </c>
      <c r="B374" s="76" t="s">
        <v>373</v>
      </c>
      <c r="C374" s="73" t="s">
        <v>39</v>
      </c>
      <c r="D374" s="74">
        <v>27</v>
      </c>
      <c r="E374" s="148">
        <v>54.23</v>
      </c>
      <c r="F374" s="112">
        <f t="shared" si="72"/>
        <v>1464.21</v>
      </c>
      <c r="G374" s="22"/>
      <c r="H374" s="33"/>
      <c r="I374" s="35"/>
      <c r="J374" s="35"/>
      <c r="K374" s="35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/>
      <c r="AF374" s="103"/>
      <c r="AG374" s="103"/>
      <c r="AH374" s="103"/>
      <c r="AI374" s="103"/>
      <c r="AJ374" s="103"/>
      <c r="AK374" s="104"/>
    </row>
    <row r="375" spans="1:37" s="105" customFormat="1">
      <c r="A375" s="100">
        <v>362</v>
      </c>
      <c r="B375" s="76" t="s">
        <v>374</v>
      </c>
      <c r="C375" s="73" t="s">
        <v>39</v>
      </c>
      <c r="D375" s="74">
        <v>27</v>
      </c>
      <c r="E375" s="148">
        <v>62.65</v>
      </c>
      <c r="F375" s="112">
        <f t="shared" si="72"/>
        <v>1691.55</v>
      </c>
      <c r="G375" s="22"/>
      <c r="H375" s="33"/>
      <c r="I375" s="35"/>
      <c r="J375" s="35"/>
      <c r="K375" s="35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  <c r="W375" s="103"/>
      <c r="X375" s="103"/>
      <c r="Y375" s="103"/>
      <c r="Z375" s="103"/>
      <c r="AA375" s="103"/>
      <c r="AB375" s="103"/>
      <c r="AC375" s="103"/>
      <c r="AD375" s="103"/>
      <c r="AE375" s="103"/>
      <c r="AF375" s="103"/>
      <c r="AG375" s="103"/>
      <c r="AH375" s="103"/>
      <c r="AI375" s="103"/>
      <c r="AJ375" s="103"/>
      <c r="AK375" s="104"/>
    </row>
    <row r="376" spans="1:37" s="105" customFormat="1" ht="25.5">
      <c r="A376" s="75">
        <v>363</v>
      </c>
      <c r="B376" s="79" t="s">
        <v>326</v>
      </c>
      <c r="C376" s="78" t="s">
        <v>210</v>
      </c>
      <c r="D376" s="77">
        <v>208</v>
      </c>
      <c r="E376" s="148">
        <v>20.07</v>
      </c>
      <c r="F376" s="101">
        <f t="shared" ref="F376:F378" si="73">ROUND(D376*E376,2)</f>
        <v>4174.5600000000004</v>
      </c>
      <c r="G376" s="22"/>
      <c r="H376" s="33"/>
      <c r="I376" s="35"/>
      <c r="J376" s="35"/>
      <c r="K376" s="35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  <c r="W376" s="103"/>
      <c r="X376" s="103"/>
      <c r="Y376" s="103"/>
      <c r="Z376" s="103"/>
      <c r="AA376" s="103"/>
      <c r="AB376" s="103"/>
      <c r="AC376" s="103"/>
      <c r="AD376" s="103"/>
      <c r="AE376" s="103"/>
      <c r="AF376" s="103"/>
      <c r="AG376" s="103"/>
      <c r="AH376" s="103"/>
      <c r="AI376" s="103"/>
      <c r="AJ376" s="103"/>
      <c r="AK376" s="104"/>
    </row>
    <row r="377" spans="1:37" s="105" customFormat="1" ht="30" customHeight="1">
      <c r="A377" s="100">
        <v>364</v>
      </c>
      <c r="B377" s="79" t="s">
        <v>325</v>
      </c>
      <c r="C377" s="73" t="s">
        <v>115</v>
      </c>
      <c r="D377" s="74">
        <v>150</v>
      </c>
      <c r="E377" s="148">
        <v>12.85</v>
      </c>
      <c r="F377" s="112">
        <f t="shared" si="73"/>
        <v>1927.5</v>
      </c>
      <c r="G377" s="22"/>
      <c r="H377" s="33"/>
      <c r="I377" s="35"/>
      <c r="J377" s="35"/>
      <c r="K377" s="35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3"/>
      <c r="AD377" s="103"/>
      <c r="AE377" s="103"/>
      <c r="AF377" s="103"/>
      <c r="AG377" s="103"/>
      <c r="AH377" s="103"/>
      <c r="AI377" s="103"/>
      <c r="AJ377" s="103"/>
      <c r="AK377" s="104"/>
    </row>
    <row r="378" spans="1:37" s="105" customFormat="1" ht="25.5">
      <c r="A378" s="75">
        <v>365</v>
      </c>
      <c r="B378" s="79" t="s">
        <v>391</v>
      </c>
      <c r="C378" s="73" t="s">
        <v>78</v>
      </c>
      <c r="D378" s="74">
        <v>600</v>
      </c>
      <c r="E378" s="148">
        <v>2.97</v>
      </c>
      <c r="F378" s="112">
        <f t="shared" si="73"/>
        <v>1782</v>
      </c>
      <c r="G378" s="22"/>
      <c r="H378" s="33"/>
      <c r="I378" s="35"/>
      <c r="J378" s="35"/>
      <c r="K378" s="35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/>
      <c r="AF378" s="103"/>
      <c r="AG378" s="103"/>
      <c r="AH378" s="103"/>
      <c r="AI378" s="103"/>
      <c r="AJ378" s="103"/>
      <c r="AK378" s="104"/>
    </row>
    <row r="379" spans="1:37" s="105" customFormat="1" ht="38.25">
      <c r="A379" s="100">
        <v>366</v>
      </c>
      <c r="B379" s="79" t="s">
        <v>329</v>
      </c>
      <c r="C379" s="78" t="s">
        <v>219</v>
      </c>
      <c r="D379" s="77">
        <v>68.897000000000006</v>
      </c>
      <c r="E379" s="148">
        <v>79.760000000000005</v>
      </c>
      <c r="F379" s="101">
        <f t="shared" si="72"/>
        <v>5495.22</v>
      </c>
      <c r="G379" s="22"/>
      <c r="H379" s="33"/>
      <c r="I379" s="35"/>
      <c r="J379" s="35"/>
      <c r="K379" s="35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  <c r="W379" s="103"/>
      <c r="X379" s="103"/>
      <c r="Y379" s="103"/>
      <c r="Z379" s="103"/>
      <c r="AA379" s="103"/>
      <c r="AB379" s="103"/>
      <c r="AC379" s="103"/>
      <c r="AD379" s="103"/>
      <c r="AE379" s="103"/>
      <c r="AF379" s="103"/>
      <c r="AG379" s="103"/>
      <c r="AH379" s="103"/>
      <c r="AI379" s="103"/>
      <c r="AJ379" s="103"/>
      <c r="AK379" s="104"/>
    </row>
    <row r="380" spans="1:37" s="105" customFormat="1">
      <c r="A380" s="75">
        <v>367</v>
      </c>
      <c r="B380" s="79" t="s">
        <v>328</v>
      </c>
      <c r="C380" s="78" t="s">
        <v>219</v>
      </c>
      <c r="D380" s="77">
        <v>68.897000000000006</v>
      </c>
      <c r="E380" s="148">
        <v>27.15</v>
      </c>
      <c r="F380" s="101">
        <f t="shared" si="72"/>
        <v>1870.55</v>
      </c>
      <c r="G380" s="22"/>
      <c r="H380" s="33"/>
      <c r="I380" s="35"/>
      <c r="J380" s="35"/>
      <c r="K380" s="35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  <c r="W380" s="103"/>
      <c r="X380" s="103"/>
      <c r="Y380" s="103"/>
      <c r="Z380" s="103"/>
      <c r="AA380" s="103"/>
      <c r="AB380" s="103"/>
      <c r="AC380" s="103"/>
      <c r="AD380" s="103"/>
      <c r="AE380" s="103"/>
      <c r="AF380" s="103"/>
      <c r="AG380" s="103"/>
      <c r="AH380" s="103"/>
      <c r="AI380" s="103"/>
      <c r="AJ380" s="103"/>
      <c r="AK380" s="104"/>
    </row>
    <row r="381" spans="1:37" s="105" customFormat="1" ht="13.5" thickBot="1">
      <c r="A381" s="100">
        <v>368</v>
      </c>
      <c r="B381" s="79" t="s">
        <v>327</v>
      </c>
      <c r="C381" s="78" t="s">
        <v>14</v>
      </c>
      <c r="D381" s="77">
        <v>1</v>
      </c>
      <c r="E381" s="148">
        <v>5521.5</v>
      </c>
      <c r="F381" s="101">
        <f t="shared" si="72"/>
        <v>5521.5</v>
      </c>
      <c r="G381" s="22">
        <f>SUM(F304:F381)</f>
        <v>443953.09</v>
      </c>
      <c r="H381" s="33"/>
      <c r="I381" s="35"/>
      <c r="J381" s="35"/>
      <c r="K381" s="35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  <c r="W381" s="103"/>
      <c r="X381" s="103"/>
      <c r="Y381" s="103"/>
      <c r="Z381" s="103"/>
      <c r="AA381" s="103"/>
      <c r="AB381" s="103"/>
      <c r="AC381" s="103"/>
      <c r="AD381" s="103"/>
      <c r="AE381" s="103"/>
      <c r="AF381" s="103"/>
      <c r="AG381" s="103"/>
      <c r="AH381" s="103"/>
      <c r="AI381" s="103"/>
      <c r="AJ381" s="103"/>
      <c r="AK381" s="104"/>
    </row>
    <row r="382" spans="1:37" s="105" customFormat="1" ht="16.5">
      <c r="A382" s="123"/>
      <c r="B382" s="124" t="s">
        <v>122</v>
      </c>
      <c r="C382" s="125"/>
      <c r="D382" s="28"/>
      <c r="E382" s="149"/>
      <c r="F382" s="126"/>
      <c r="G382" s="22"/>
      <c r="H382" s="33"/>
      <c r="I382" s="35"/>
      <c r="J382" s="35"/>
      <c r="K382" s="35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  <c r="Y382" s="103"/>
      <c r="Z382" s="103"/>
      <c r="AA382" s="103"/>
      <c r="AB382" s="103"/>
      <c r="AC382" s="103"/>
      <c r="AD382" s="103"/>
      <c r="AE382" s="103"/>
      <c r="AF382" s="103"/>
      <c r="AG382" s="103"/>
      <c r="AH382" s="103"/>
      <c r="AI382" s="103"/>
      <c r="AJ382" s="103"/>
      <c r="AK382" s="104"/>
    </row>
    <row r="383" spans="1:37" s="105" customFormat="1" ht="13.5" thickBot="1">
      <c r="A383" s="92"/>
      <c r="B383" s="127" t="s">
        <v>123</v>
      </c>
      <c r="C383" s="94"/>
      <c r="D383" s="17"/>
      <c r="E383" s="150"/>
      <c r="F383" s="95"/>
      <c r="G383" s="22"/>
      <c r="H383" s="33"/>
      <c r="I383" s="35"/>
      <c r="J383" s="35"/>
      <c r="K383" s="35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  <c r="W383" s="103"/>
      <c r="X383" s="103"/>
      <c r="Y383" s="103"/>
      <c r="Z383" s="103"/>
      <c r="AA383" s="103"/>
      <c r="AB383" s="103"/>
      <c r="AC383" s="103"/>
      <c r="AD383" s="103"/>
      <c r="AE383" s="103"/>
      <c r="AF383" s="103"/>
      <c r="AG383" s="103"/>
      <c r="AH383" s="103"/>
      <c r="AI383" s="103"/>
      <c r="AJ383" s="103"/>
      <c r="AK383" s="104"/>
    </row>
    <row r="384" spans="1:37" s="105" customFormat="1" ht="25.5">
      <c r="A384" s="100">
        <v>369</v>
      </c>
      <c r="B384" s="19" t="s">
        <v>124</v>
      </c>
      <c r="C384" s="20" t="s">
        <v>22</v>
      </c>
      <c r="D384" s="21">
        <v>1.232</v>
      </c>
      <c r="E384" s="143">
        <v>3.12</v>
      </c>
      <c r="F384" s="101">
        <f t="shared" ref="F384:F526" si="74">ROUND(D384*E384,2)</f>
        <v>3.84</v>
      </c>
      <c r="G384" s="22"/>
      <c r="H384" s="33"/>
      <c r="I384" s="35"/>
      <c r="J384" s="35"/>
      <c r="K384" s="35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  <c r="W384" s="103"/>
      <c r="X384" s="103"/>
      <c r="Y384" s="103"/>
      <c r="Z384" s="103"/>
      <c r="AA384" s="103"/>
      <c r="AB384" s="103"/>
      <c r="AC384" s="103"/>
      <c r="AD384" s="103"/>
      <c r="AE384" s="103"/>
      <c r="AF384" s="103"/>
      <c r="AG384" s="103"/>
      <c r="AH384" s="103"/>
      <c r="AI384" s="103"/>
      <c r="AJ384" s="103"/>
      <c r="AK384" s="104"/>
    </row>
    <row r="385" spans="1:37" s="105" customFormat="1" ht="33" customHeight="1">
      <c r="A385" s="75">
        <v>370</v>
      </c>
      <c r="B385" s="23" t="s">
        <v>125</v>
      </c>
      <c r="C385" s="73" t="s">
        <v>39</v>
      </c>
      <c r="D385" s="74">
        <v>4</v>
      </c>
      <c r="E385" s="143">
        <v>0.66</v>
      </c>
      <c r="F385" s="112">
        <f t="shared" si="74"/>
        <v>2.64</v>
      </c>
      <c r="G385" s="22"/>
      <c r="H385" s="33"/>
      <c r="I385" s="35"/>
      <c r="J385" s="35"/>
      <c r="K385" s="35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  <c r="W385" s="103"/>
      <c r="X385" s="103"/>
      <c r="Y385" s="103"/>
      <c r="Z385" s="103"/>
      <c r="AA385" s="103"/>
      <c r="AB385" s="103"/>
      <c r="AC385" s="103"/>
      <c r="AD385" s="103"/>
      <c r="AE385" s="103"/>
      <c r="AF385" s="103"/>
      <c r="AG385" s="103"/>
      <c r="AH385" s="103"/>
      <c r="AI385" s="103"/>
      <c r="AJ385" s="103"/>
      <c r="AK385" s="104"/>
    </row>
    <row r="386" spans="1:37" s="105" customFormat="1" ht="23.1" customHeight="1">
      <c r="A386" s="100">
        <v>371</v>
      </c>
      <c r="B386" s="23" t="s">
        <v>126</v>
      </c>
      <c r="C386" s="73" t="s">
        <v>78</v>
      </c>
      <c r="D386" s="74">
        <v>1</v>
      </c>
      <c r="E386" s="143">
        <v>14.11</v>
      </c>
      <c r="F386" s="112">
        <f t="shared" si="74"/>
        <v>14.11</v>
      </c>
      <c r="G386" s="22"/>
      <c r="H386" s="33"/>
      <c r="I386" s="35"/>
      <c r="J386" s="35"/>
      <c r="K386" s="35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  <c r="W386" s="103"/>
      <c r="X386" s="103"/>
      <c r="Y386" s="103"/>
      <c r="Z386" s="103"/>
      <c r="AA386" s="103"/>
      <c r="AB386" s="103"/>
      <c r="AC386" s="103"/>
      <c r="AD386" s="103"/>
      <c r="AE386" s="103"/>
      <c r="AF386" s="103"/>
      <c r="AG386" s="103"/>
      <c r="AH386" s="103"/>
      <c r="AI386" s="103"/>
      <c r="AJ386" s="103"/>
      <c r="AK386" s="104"/>
    </row>
    <row r="387" spans="1:37" s="105" customFormat="1">
      <c r="A387" s="75">
        <v>372</v>
      </c>
      <c r="B387" s="23" t="s">
        <v>127</v>
      </c>
      <c r="C387" s="73" t="s">
        <v>78</v>
      </c>
      <c r="D387" s="74">
        <v>2</v>
      </c>
      <c r="E387" s="143">
        <v>57.48</v>
      </c>
      <c r="F387" s="112">
        <f t="shared" si="74"/>
        <v>114.96</v>
      </c>
      <c r="G387" s="22"/>
      <c r="H387" s="33"/>
      <c r="I387" s="35"/>
      <c r="J387" s="35"/>
      <c r="K387" s="35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  <c r="W387" s="103"/>
      <c r="X387" s="103"/>
      <c r="Y387" s="103"/>
      <c r="Z387" s="103"/>
      <c r="AA387" s="103"/>
      <c r="AB387" s="103"/>
      <c r="AC387" s="103"/>
      <c r="AD387" s="103"/>
      <c r="AE387" s="103"/>
      <c r="AF387" s="103"/>
      <c r="AG387" s="103"/>
      <c r="AH387" s="103"/>
      <c r="AI387" s="103"/>
      <c r="AJ387" s="103"/>
      <c r="AK387" s="104"/>
    </row>
    <row r="388" spans="1:37" s="105" customFormat="1">
      <c r="A388" s="100">
        <v>373</v>
      </c>
      <c r="B388" s="23" t="s">
        <v>128</v>
      </c>
      <c r="C388" s="73" t="s">
        <v>78</v>
      </c>
      <c r="D388" s="74">
        <v>1</v>
      </c>
      <c r="E388" s="143">
        <v>795.1</v>
      </c>
      <c r="F388" s="112">
        <f t="shared" si="74"/>
        <v>795.1</v>
      </c>
      <c r="G388" s="22"/>
      <c r="H388" s="33"/>
      <c r="I388" s="35"/>
      <c r="J388" s="35"/>
      <c r="K388" s="35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  <c r="W388" s="103"/>
      <c r="X388" s="103"/>
      <c r="Y388" s="103"/>
      <c r="Z388" s="103"/>
      <c r="AA388" s="103"/>
      <c r="AB388" s="103"/>
      <c r="AC388" s="103"/>
      <c r="AD388" s="103"/>
      <c r="AE388" s="103"/>
      <c r="AF388" s="103"/>
      <c r="AG388" s="103"/>
      <c r="AH388" s="103"/>
      <c r="AI388" s="103"/>
      <c r="AJ388" s="103"/>
      <c r="AK388" s="104"/>
    </row>
    <row r="389" spans="1:37" s="105" customFormat="1">
      <c r="A389" s="75">
        <v>374</v>
      </c>
      <c r="B389" s="23" t="s">
        <v>129</v>
      </c>
      <c r="C389" s="73" t="s">
        <v>39</v>
      </c>
      <c r="D389" s="74">
        <v>5</v>
      </c>
      <c r="E389" s="143">
        <v>4.1500000000000004</v>
      </c>
      <c r="F389" s="112">
        <f t="shared" si="74"/>
        <v>20.75</v>
      </c>
      <c r="G389" s="22"/>
      <c r="H389" s="33"/>
      <c r="I389" s="35"/>
      <c r="J389" s="35"/>
      <c r="K389" s="35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  <c r="W389" s="103"/>
      <c r="X389" s="103"/>
      <c r="Y389" s="103"/>
      <c r="Z389" s="103"/>
      <c r="AA389" s="103"/>
      <c r="AB389" s="103"/>
      <c r="AC389" s="103"/>
      <c r="AD389" s="103"/>
      <c r="AE389" s="103"/>
      <c r="AF389" s="103"/>
      <c r="AG389" s="103"/>
      <c r="AH389" s="103"/>
      <c r="AI389" s="103"/>
      <c r="AJ389" s="103"/>
      <c r="AK389" s="104"/>
    </row>
    <row r="390" spans="1:37" s="105" customFormat="1">
      <c r="A390" s="100">
        <v>375</v>
      </c>
      <c r="B390" s="23" t="s">
        <v>130</v>
      </c>
      <c r="C390" s="73" t="s">
        <v>39</v>
      </c>
      <c r="D390" s="74">
        <v>40</v>
      </c>
      <c r="E390" s="143">
        <v>3.81</v>
      </c>
      <c r="F390" s="112">
        <f t="shared" si="74"/>
        <v>152.4</v>
      </c>
      <c r="G390" s="22"/>
      <c r="H390" s="33"/>
      <c r="I390" s="35"/>
      <c r="J390" s="35"/>
      <c r="K390" s="35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  <c r="W390" s="103"/>
      <c r="X390" s="103"/>
      <c r="Y390" s="103"/>
      <c r="Z390" s="103"/>
      <c r="AA390" s="103"/>
      <c r="AB390" s="103"/>
      <c r="AC390" s="103"/>
      <c r="AD390" s="103"/>
      <c r="AE390" s="103"/>
      <c r="AF390" s="103"/>
      <c r="AG390" s="103"/>
      <c r="AH390" s="103"/>
      <c r="AI390" s="103"/>
      <c r="AJ390" s="103"/>
      <c r="AK390" s="104"/>
    </row>
    <row r="391" spans="1:37" s="105" customFormat="1">
      <c r="A391" s="75">
        <v>376</v>
      </c>
      <c r="B391" s="23" t="s">
        <v>131</v>
      </c>
      <c r="C391" s="73" t="s">
        <v>39</v>
      </c>
      <c r="D391" s="74">
        <v>3</v>
      </c>
      <c r="E391" s="143">
        <v>5.41</v>
      </c>
      <c r="F391" s="112">
        <f t="shared" si="74"/>
        <v>16.23</v>
      </c>
      <c r="G391" s="22"/>
      <c r="H391" s="33"/>
      <c r="I391" s="35"/>
      <c r="J391" s="35"/>
      <c r="K391" s="35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  <c r="W391" s="103"/>
      <c r="X391" s="103"/>
      <c r="Y391" s="103"/>
      <c r="Z391" s="103"/>
      <c r="AA391" s="103"/>
      <c r="AB391" s="103"/>
      <c r="AC391" s="103"/>
      <c r="AD391" s="103"/>
      <c r="AE391" s="103"/>
      <c r="AF391" s="103"/>
      <c r="AG391" s="103"/>
      <c r="AH391" s="103"/>
      <c r="AI391" s="103"/>
      <c r="AJ391" s="103"/>
      <c r="AK391" s="104"/>
    </row>
    <row r="392" spans="1:37" s="105" customFormat="1">
      <c r="A392" s="100">
        <v>377</v>
      </c>
      <c r="B392" s="23" t="s">
        <v>132</v>
      </c>
      <c r="C392" s="73" t="s">
        <v>78</v>
      </c>
      <c r="D392" s="74">
        <v>4</v>
      </c>
      <c r="E392" s="143">
        <v>17.850000000000001</v>
      </c>
      <c r="F392" s="112">
        <f t="shared" si="74"/>
        <v>71.400000000000006</v>
      </c>
      <c r="G392" s="22"/>
      <c r="H392" s="33"/>
      <c r="I392" s="35"/>
      <c r="J392" s="35"/>
      <c r="K392" s="35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  <c r="W392" s="103"/>
      <c r="X392" s="103"/>
      <c r="Y392" s="103"/>
      <c r="Z392" s="103"/>
      <c r="AA392" s="103"/>
      <c r="AB392" s="103"/>
      <c r="AC392" s="103"/>
      <c r="AD392" s="103"/>
      <c r="AE392" s="103"/>
      <c r="AF392" s="103"/>
      <c r="AG392" s="103"/>
      <c r="AH392" s="103"/>
      <c r="AI392" s="103"/>
      <c r="AJ392" s="103"/>
      <c r="AK392" s="104"/>
    </row>
    <row r="393" spans="1:37" s="105" customFormat="1">
      <c r="A393" s="75">
        <v>378</v>
      </c>
      <c r="B393" s="23" t="s">
        <v>133</v>
      </c>
      <c r="C393" s="73" t="s">
        <v>78</v>
      </c>
      <c r="D393" s="74">
        <v>1</v>
      </c>
      <c r="E393" s="143">
        <v>2.63</v>
      </c>
      <c r="F393" s="112">
        <f t="shared" si="74"/>
        <v>2.63</v>
      </c>
      <c r="G393" s="22"/>
      <c r="H393" s="33"/>
      <c r="I393" s="35"/>
      <c r="J393" s="35"/>
      <c r="K393" s="35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  <c r="W393" s="103"/>
      <c r="X393" s="103"/>
      <c r="Y393" s="103"/>
      <c r="Z393" s="103"/>
      <c r="AA393" s="103"/>
      <c r="AB393" s="103"/>
      <c r="AC393" s="103"/>
      <c r="AD393" s="103"/>
      <c r="AE393" s="103"/>
      <c r="AF393" s="103"/>
      <c r="AG393" s="103"/>
      <c r="AH393" s="103"/>
      <c r="AI393" s="103"/>
      <c r="AJ393" s="103"/>
      <c r="AK393" s="104"/>
    </row>
    <row r="394" spans="1:37" s="105" customFormat="1">
      <c r="A394" s="100">
        <v>379</v>
      </c>
      <c r="B394" s="23" t="s">
        <v>134</v>
      </c>
      <c r="C394" s="73" t="s">
        <v>78</v>
      </c>
      <c r="D394" s="74">
        <v>1</v>
      </c>
      <c r="E394" s="143">
        <v>1.21</v>
      </c>
      <c r="F394" s="112">
        <f t="shared" si="74"/>
        <v>1.21</v>
      </c>
      <c r="G394" s="22"/>
      <c r="H394" s="33"/>
      <c r="I394" s="35"/>
      <c r="J394" s="35"/>
      <c r="K394" s="35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  <c r="W394" s="103"/>
      <c r="X394" s="103"/>
      <c r="Y394" s="103"/>
      <c r="Z394" s="103"/>
      <c r="AA394" s="103"/>
      <c r="AB394" s="103"/>
      <c r="AC394" s="103"/>
      <c r="AD394" s="103"/>
      <c r="AE394" s="103"/>
      <c r="AF394" s="103"/>
      <c r="AG394" s="103"/>
      <c r="AH394" s="103"/>
      <c r="AI394" s="103"/>
      <c r="AJ394" s="103"/>
      <c r="AK394" s="104"/>
    </row>
    <row r="395" spans="1:37" s="105" customFormat="1">
      <c r="A395" s="75">
        <v>380</v>
      </c>
      <c r="B395" s="23" t="s">
        <v>90</v>
      </c>
      <c r="C395" s="73" t="s">
        <v>78</v>
      </c>
      <c r="D395" s="74">
        <v>3</v>
      </c>
      <c r="E395" s="143">
        <v>29.64</v>
      </c>
      <c r="F395" s="112">
        <f t="shared" si="74"/>
        <v>88.92</v>
      </c>
      <c r="G395" s="22"/>
      <c r="H395" s="33"/>
      <c r="I395" s="35"/>
      <c r="J395" s="35"/>
      <c r="K395" s="35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  <c r="W395" s="103"/>
      <c r="X395" s="103"/>
      <c r="Y395" s="103"/>
      <c r="Z395" s="103"/>
      <c r="AA395" s="103"/>
      <c r="AB395" s="103"/>
      <c r="AC395" s="103"/>
      <c r="AD395" s="103"/>
      <c r="AE395" s="103"/>
      <c r="AF395" s="103"/>
      <c r="AG395" s="103"/>
      <c r="AH395" s="103"/>
      <c r="AI395" s="103"/>
      <c r="AJ395" s="103"/>
      <c r="AK395" s="104"/>
    </row>
    <row r="396" spans="1:37" s="105" customFormat="1">
      <c r="A396" s="100">
        <v>381</v>
      </c>
      <c r="B396" s="23" t="s">
        <v>135</v>
      </c>
      <c r="C396" s="73" t="s">
        <v>22</v>
      </c>
      <c r="D396" s="74">
        <v>4.71</v>
      </c>
      <c r="E396" s="143">
        <v>3.5</v>
      </c>
      <c r="F396" s="112">
        <f t="shared" si="74"/>
        <v>16.489999999999998</v>
      </c>
      <c r="G396" s="22"/>
      <c r="H396" s="33"/>
      <c r="I396" s="35"/>
      <c r="J396" s="35"/>
      <c r="K396" s="35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  <c r="W396" s="103"/>
      <c r="X396" s="103"/>
      <c r="Y396" s="103"/>
      <c r="Z396" s="103"/>
      <c r="AA396" s="103"/>
      <c r="AB396" s="103"/>
      <c r="AC396" s="103"/>
      <c r="AD396" s="103"/>
      <c r="AE396" s="103"/>
      <c r="AF396" s="103"/>
      <c r="AG396" s="103"/>
      <c r="AH396" s="103"/>
      <c r="AI396" s="103"/>
      <c r="AJ396" s="103"/>
      <c r="AK396" s="104"/>
    </row>
    <row r="397" spans="1:37" s="105" customFormat="1">
      <c r="A397" s="75">
        <v>382</v>
      </c>
      <c r="B397" s="23" t="s">
        <v>136</v>
      </c>
      <c r="C397" s="73" t="s">
        <v>78</v>
      </c>
      <c r="D397" s="74">
        <v>1</v>
      </c>
      <c r="E397" s="143">
        <v>616.57000000000005</v>
      </c>
      <c r="F397" s="112">
        <f t="shared" si="74"/>
        <v>616.57000000000005</v>
      </c>
      <c r="G397" s="22"/>
      <c r="H397" s="33"/>
      <c r="I397" s="35"/>
      <c r="J397" s="35"/>
      <c r="K397" s="35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  <c r="W397" s="103"/>
      <c r="X397" s="103"/>
      <c r="Y397" s="103"/>
      <c r="Z397" s="103"/>
      <c r="AA397" s="103"/>
      <c r="AB397" s="103"/>
      <c r="AC397" s="103"/>
      <c r="AD397" s="103"/>
      <c r="AE397" s="103"/>
      <c r="AF397" s="103"/>
      <c r="AG397" s="103"/>
      <c r="AH397" s="103"/>
      <c r="AI397" s="103"/>
      <c r="AJ397" s="103"/>
      <c r="AK397" s="104"/>
    </row>
    <row r="398" spans="1:37" s="105" customFormat="1">
      <c r="A398" s="100">
        <v>383</v>
      </c>
      <c r="B398" s="23" t="s">
        <v>137</v>
      </c>
      <c r="C398" s="73" t="s">
        <v>78</v>
      </c>
      <c r="D398" s="74">
        <v>4</v>
      </c>
      <c r="E398" s="143">
        <v>0.12</v>
      </c>
      <c r="F398" s="112">
        <f t="shared" si="74"/>
        <v>0.48</v>
      </c>
      <c r="G398" s="22"/>
      <c r="H398" s="33"/>
      <c r="I398" s="35"/>
      <c r="J398" s="35"/>
      <c r="K398" s="35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  <c r="W398" s="103"/>
      <c r="X398" s="103"/>
      <c r="Y398" s="103"/>
      <c r="Z398" s="103"/>
      <c r="AA398" s="103"/>
      <c r="AB398" s="103"/>
      <c r="AC398" s="103"/>
      <c r="AD398" s="103"/>
      <c r="AE398" s="103"/>
      <c r="AF398" s="103"/>
      <c r="AG398" s="103"/>
      <c r="AH398" s="103"/>
      <c r="AI398" s="103"/>
      <c r="AJ398" s="103"/>
      <c r="AK398" s="104"/>
    </row>
    <row r="399" spans="1:37" s="105" customFormat="1">
      <c r="A399" s="75">
        <v>384</v>
      </c>
      <c r="B399" s="23" t="s">
        <v>138</v>
      </c>
      <c r="C399" s="73" t="s">
        <v>119</v>
      </c>
      <c r="D399" s="74">
        <v>0.41599999999999998</v>
      </c>
      <c r="E399" s="143">
        <v>22.76</v>
      </c>
      <c r="F399" s="112">
        <f t="shared" si="74"/>
        <v>9.4700000000000006</v>
      </c>
      <c r="G399" s="22"/>
      <c r="H399" s="33"/>
      <c r="I399" s="35"/>
      <c r="J399" s="35"/>
      <c r="K399" s="35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  <c r="W399" s="103"/>
      <c r="X399" s="103"/>
      <c r="Y399" s="103"/>
      <c r="Z399" s="103"/>
      <c r="AA399" s="103"/>
      <c r="AB399" s="103"/>
      <c r="AC399" s="103"/>
      <c r="AD399" s="103"/>
      <c r="AE399" s="103"/>
      <c r="AF399" s="103"/>
      <c r="AG399" s="103"/>
      <c r="AH399" s="103"/>
      <c r="AI399" s="103"/>
      <c r="AJ399" s="103"/>
      <c r="AK399" s="104"/>
    </row>
    <row r="400" spans="1:37" s="105" customFormat="1" ht="25.5">
      <c r="A400" s="100">
        <v>385</v>
      </c>
      <c r="B400" s="23" t="s">
        <v>139</v>
      </c>
      <c r="C400" s="73" t="s">
        <v>39</v>
      </c>
      <c r="D400" s="74">
        <v>3</v>
      </c>
      <c r="E400" s="143">
        <v>5.95</v>
      </c>
      <c r="F400" s="112">
        <f t="shared" si="74"/>
        <v>17.850000000000001</v>
      </c>
      <c r="G400" s="22"/>
      <c r="H400" s="33"/>
      <c r="I400" s="35"/>
      <c r="J400" s="35"/>
      <c r="K400" s="35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  <c r="Y400" s="103"/>
      <c r="Z400" s="103"/>
      <c r="AA400" s="103"/>
      <c r="AB400" s="103"/>
      <c r="AC400" s="103"/>
      <c r="AD400" s="103"/>
      <c r="AE400" s="103"/>
      <c r="AF400" s="103"/>
      <c r="AG400" s="103"/>
      <c r="AH400" s="103"/>
      <c r="AI400" s="103"/>
      <c r="AJ400" s="103"/>
      <c r="AK400" s="104"/>
    </row>
    <row r="401" spans="1:37" s="105" customFormat="1" ht="25.5">
      <c r="A401" s="75">
        <v>386</v>
      </c>
      <c r="B401" s="23" t="s">
        <v>140</v>
      </c>
      <c r="C401" s="73" t="s">
        <v>78</v>
      </c>
      <c r="D401" s="74">
        <v>1</v>
      </c>
      <c r="E401" s="143">
        <v>795.1</v>
      </c>
      <c r="F401" s="112">
        <f t="shared" si="74"/>
        <v>795.1</v>
      </c>
      <c r="G401" s="22"/>
      <c r="H401" s="33"/>
      <c r="I401" s="35"/>
      <c r="J401" s="35"/>
      <c r="K401" s="35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  <c r="W401" s="103"/>
      <c r="X401" s="103"/>
      <c r="Y401" s="103"/>
      <c r="Z401" s="103"/>
      <c r="AA401" s="103"/>
      <c r="AB401" s="103"/>
      <c r="AC401" s="103"/>
      <c r="AD401" s="103"/>
      <c r="AE401" s="103"/>
      <c r="AF401" s="103"/>
      <c r="AG401" s="103"/>
      <c r="AH401" s="103"/>
      <c r="AI401" s="103"/>
      <c r="AJ401" s="103"/>
      <c r="AK401" s="104"/>
    </row>
    <row r="402" spans="1:37" s="105" customFormat="1" ht="38.25">
      <c r="A402" s="100">
        <v>387</v>
      </c>
      <c r="B402" s="23" t="s">
        <v>141</v>
      </c>
      <c r="C402" s="73" t="s">
        <v>78</v>
      </c>
      <c r="D402" s="74">
        <v>4</v>
      </c>
      <c r="E402" s="143">
        <v>271.77999999999997</v>
      </c>
      <c r="F402" s="112">
        <f t="shared" si="74"/>
        <v>1087.1199999999999</v>
      </c>
      <c r="G402" s="22"/>
      <c r="H402" s="33"/>
      <c r="I402" s="35"/>
      <c r="J402" s="35"/>
      <c r="K402" s="35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  <c r="W402" s="103"/>
      <c r="X402" s="103"/>
      <c r="Y402" s="103"/>
      <c r="Z402" s="103"/>
      <c r="AA402" s="103"/>
      <c r="AB402" s="103"/>
      <c r="AC402" s="103"/>
      <c r="AD402" s="103"/>
      <c r="AE402" s="103"/>
      <c r="AF402" s="103"/>
      <c r="AG402" s="103"/>
      <c r="AH402" s="103"/>
      <c r="AI402" s="103"/>
      <c r="AJ402" s="103"/>
      <c r="AK402" s="104"/>
    </row>
    <row r="403" spans="1:37" s="105" customFormat="1" ht="25.5">
      <c r="A403" s="75">
        <v>388</v>
      </c>
      <c r="B403" s="23" t="s">
        <v>142</v>
      </c>
      <c r="C403" s="73" t="s">
        <v>78</v>
      </c>
      <c r="D403" s="74">
        <v>1</v>
      </c>
      <c r="E403" s="143">
        <v>472.4</v>
      </c>
      <c r="F403" s="112">
        <f t="shared" si="74"/>
        <v>472.4</v>
      </c>
      <c r="G403" s="22"/>
      <c r="H403" s="33"/>
      <c r="I403" s="35"/>
      <c r="J403" s="35"/>
      <c r="K403" s="35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  <c r="AA403" s="103"/>
      <c r="AB403" s="103"/>
      <c r="AC403" s="103"/>
      <c r="AD403" s="103"/>
      <c r="AE403" s="103"/>
      <c r="AF403" s="103"/>
      <c r="AG403" s="103"/>
      <c r="AH403" s="103"/>
      <c r="AI403" s="103"/>
      <c r="AJ403" s="103"/>
      <c r="AK403" s="104"/>
    </row>
    <row r="404" spans="1:37" s="105" customFormat="1" ht="25.5">
      <c r="A404" s="100">
        <v>389</v>
      </c>
      <c r="B404" s="23" t="s">
        <v>143</v>
      </c>
      <c r="C404" s="73" t="s">
        <v>39</v>
      </c>
      <c r="D404" s="74">
        <v>5</v>
      </c>
      <c r="E404" s="143">
        <v>3.36</v>
      </c>
      <c r="F404" s="112">
        <f t="shared" si="74"/>
        <v>16.8</v>
      </c>
      <c r="G404" s="22"/>
      <c r="H404" s="33"/>
      <c r="I404" s="35"/>
      <c r="J404" s="35"/>
      <c r="K404" s="35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  <c r="W404" s="103"/>
      <c r="X404" s="103"/>
      <c r="Y404" s="103"/>
      <c r="Z404" s="103"/>
      <c r="AA404" s="103"/>
      <c r="AB404" s="103"/>
      <c r="AC404" s="103"/>
      <c r="AD404" s="103"/>
      <c r="AE404" s="103"/>
      <c r="AF404" s="103"/>
      <c r="AG404" s="103"/>
      <c r="AH404" s="103"/>
      <c r="AI404" s="103"/>
      <c r="AJ404" s="103"/>
      <c r="AK404" s="104"/>
    </row>
    <row r="405" spans="1:37" s="105" customFormat="1" ht="25.5">
      <c r="A405" s="75">
        <v>390</v>
      </c>
      <c r="B405" s="23" t="s">
        <v>144</v>
      </c>
      <c r="C405" s="73" t="s">
        <v>39</v>
      </c>
      <c r="D405" s="74">
        <v>2</v>
      </c>
      <c r="E405" s="143">
        <v>2.29</v>
      </c>
      <c r="F405" s="112">
        <f t="shared" si="74"/>
        <v>4.58</v>
      </c>
      <c r="G405" s="22"/>
      <c r="H405" s="33"/>
      <c r="I405" s="35"/>
      <c r="J405" s="35"/>
      <c r="K405" s="35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103"/>
      <c r="X405" s="103"/>
      <c r="Y405" s="103"/>
      <c r="Z405" s="103"/>
      <c r="AA405" s="103"/>
      <c r="AB405" s="103"/>
      <c r="AC405" s="103"/>
      <c r="AD405" s="103"/>
      <c r="AE405" s="103"/>
      <c r="AF405" s="103"/>
      <c r="AG405" s="103"/>
      <c r="AH405" s="103"/>
      <c r="AI405" s="103"/>
      <c r="AJ405" s="103"/>
      <c r="AK405" s="104"/>
    </row>
    <row r="406" spans="1:37" s="105" customFormat="1">
      <c r="A406" s="100">
        <v>391</v>
      </c>
      <c r="B406" s="23" t="s">
        <v>104</v>
      </c>
      <c r="C406" s="73" t="s">
        <v>78</v>
      </c>
      <c r="D406" s="74">
        <v>3</v>
      </c>
      <c r="E406" s="143">
        <v>18.8</v>
      </c>
      <c r="F406" s="112">
        <f t="shared" si="74"/>
        <v>56.4</v>
      </c>
      <c r="G406" s="22"/>
      <c r="H406" s="33"/>
      <c r="I406" s="35"/>
      <c r="J406" s="35"/>
      <c r="K406" s="35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  <c r="Y406" s="103"/>
      <c r="Z406" s="103"/>
      <c r="AA406" s="103"/>
      <c r="AB406" s="103"/>
      <c r="AC406" s="103"/>
      <c r="AD406" s="103"/>
      <c r="AE406" s="103"/>
      <c r="AF406" s="103"/>
      <c r="AG406" s="103"/>
      <c r="AH406" s="103"/>
      <c r="AI406" s="103"/>
      <c r="AJ406" s="103"/>
      <c r="AK406" s="104"/>
    </row>
    <row r="407" spans="1:37" s="105" customFormat="1">
      <c r="A407" s="75">
        <v>392</v>
      </c>
      <c r="B407" s="23" t="s">
        <v>145</v>
      </c>
      <c r="C407" s="73" t="s">
        <v>78</v>
      </c>
      <c r="D407" s="74">
        <v>2</v>
      </c>
      <c r="E407" s="143">
        <v>2.64</v>
      </c>
      <c r="F407" s="112">
        <f t="shared" si="74"/>
        <v>5.28</v>
      </c>
      <c r="G407" s="22"/>
      <c r="H407" s="33"/>
      <c r="I407" s="35"/>
      <c r="J407" s="35"/>
      <c r="K407" s="35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  <c r="W407" s="103"/>
      <c r="X407" s="103"/>
      <c r="Y407" s="103"/>
      <c r="Z407" s="103"/>
      <c r="AA407" s="103"/>
      <c r="AB407" s="103"/>
      <c r="AC407" s="103"/>
      <c r="AD407" s="103"/>
      <c r="AE407" s="103"/>
      <c r="AF407" s="103"/>
      <c r="AG407" s="103"/>
      <c r="AH407" s="103"/>
      <c r="AI407" s="103"/>
      <c r="AJ407" s="103"/>
      <c r="AK407" s="104"/>
    </row>
    <row r="408" spans="1:37" s="105" customFormat="1">
      <c r="A408" s="100">
        <v>393</v>
      </c>
      <c r="B408" s="23" t="s">
        <v>146</v>
      </c>
      <c r="C408" s="73" t="s">
        <v>78</v>
      </c>
      <c r="D408" s="74">
        <v>1</v>
      </c>
      <c r="E408" s="143">
        <v>3.6</v>
      </c>
      <c r="F408" s="112">
        <f t="shared" si="74"/>
        <v>3.6</v>
      </c>
      <c r="G408" s="22"/>
      <c r="H408" s="33"/>
      <c r="I408" s="35"/>
      <c r="J408" s="35"/>
      <c r="K408" s="35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/>
      <c r="AF408" s="103"/>
      <c r="AG408" s="103"/>
      <c r="AH408" s="103"/>
      <c r="AI408" s="103"/>
      <c r="AJ408" s="103"/>
      <c r="AK408" s="104"/>
    </row>
    <row r="409" spans="1:37" s="105" customFormat="1" ht="25.5">
      <c r="A409" s="75">
        <v>394</v>
      </c>
      <c r="B409" s="23" t="s">
        <v>147</v>
      </c>
      <c r="C409" s="73" t="s">
        <v>39</v>
      </c>
      <c r="D409" s="74">
        <v>40</v>
      </c>
      <c r="E409" s="143">
        <v>1.21</v>
      </c>
      <c r="F409" s="112">
        <f t="shared" si="74"/>
        <v>48.4</v>
      </c>
      <c r="G409" s="22"/>
      <c r="H409" s="33"/>
      <c r="I409" s="35"/>
      <c r="J409" s="35"/>
      <c r="K409" s="35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/>
      <c r="AF409" s="103"/>
      <c r="AG409" s="103"/>
      <c r="AH409" s="103"/>
      <c r="AI409" s="103"/>
      <c r="AJ409" s="103"/>
      <c r="AK409" s="104"/>
    </row>
    <row r="410" spans="1:37" s="105" customFormat="1">
      <c r="A410" s="100">
        <v>395</v>
      </c>
      <c r="B410" s="23" t="s">
        <v>148</v>
      </c>
      <c r="C410" s="73" t="s">
        <v>78</v>
      </c>
      <c r="D410" s="74">
        <v>4</v>
      </c>
      <c r="E410" s="143">
        <v>1.78</v>
      </c>
      <c r="F410" s="112">
        <f t="shared" si="74"/>
        <v>7.12</v>
      </c>
      <c r="G410" s="22"/>
      <c r="H410" s="33"/>
      <c r="I410" s="35"/>
      <c r="J410" s="35"/>
      <c r="K410" s="35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03"/>
      <c r="AD410" s="103"/>
      <c r="AE410" s="103"/>
      <c r="AF410" s="103"/>
      <c r="AG410" s="103"/>
      <c r="AH410" s="103"/>
      <c r="AI410" s="103"/>
      <c r="AJ410" s="103"/>
      <c r="AK410" s="104"/>
    </row>
    <row r="411" spans="1:37" s="105" customFormat="1" ht="25.5">
      <c r="A411" s="75">
        <v>396</v>
      </c>
      <c r="B411" s="23" t="s">
        <v>149</v>
      </c>
      <c r="C411" s="73" t="s">
        <v>39</v>
      </c>
      <c r="D411" s="74">
        <v>5</v>
      </c>
      <c r="E411" s="143">
        <v>4.0599999999999996</v>
      </c>
      <c r="F411" s="112">
        <f t="shared" si="74"/>
        <v>20.3</v>
      </c>
      <c r="G411" s="22"/>
      <c r="H411" s="33"/>
      <c r="I411" s="35"/>
      <c r="J411" s="35"/>
      <c r="K411" s="35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3"/>
      <c r="X411" s="103"/>
      <c r="Y411" s="103"/>
      <c r="Z411" s="103"/>
      <c r="AA411" s="103"/>
      <c r="AB411" s="103"/>
      <c r="AC411" s="103"/>
      <c r="AD411" s="103"/>
      <c r="AE411" s="103"/>
      <c r="AF411" s="103"/>
      <c r="AG411" s="103"/>
      <c r="AH411" s="103"/>
      <c r="AI411" s="103"/>
      <c r="AJ411" s="103"/>
      <c r="AK411" s="104"/>
    </row>
    <row r="412" spans="1:37" s="105" customFormat="1">
      <c r="A412" s="100">
        <v>397</v>
      </c>
      <c r="B412" s="23" t="s">
        <v>150</v>
      </c>
      <c r="C412" s="73" t="s">
        <v>39</v>
      </c>
      <c r="D412" s="74">
        <v>20</v>
      </c>
      <c r="E412" s="143">
        <v>2.36</v>
      </c>
      <c r="F412" s="112">
        <f t="shared" si="74"/>
        <v>47.2</v>
      </c>
      <c r="G412" s="22"/>
      <c r="H412" s="33"/>
      <c r="I412" s="35"/>
      <c r="J412" s="35"/>
      <c r="K412" s="35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03"/>
      <c r="AD412" s="103"/>
      <c r="AE412" s="103"/>
      <c r="AF412" s="103"/>
      <c r="AG412" s="103"/>
      <c r="AH412" s="103"/>
      <c r="AI412" s="103"/>
      <c r="AJ412" s="103"/>
      <c r="AK412" s="104"/>
    </row>
    <row r="413" spans="1:37" s="105" customFormat="1" ht="25.5">
      <c r="A413" s="75">
        <v>398</v>
      </c>
      <c r="B413" s="23" t="s">
        <v>151</v>
      </c>
      <c r="C413" s="73" t="s">
        <v>118</v>
      </c>
      <c r="D413" s="74">
        <v>0.79</v>
      </c>
      <c r="E413" s="143">
        <v>51.98</v>
      </c>
      <c r="F413" s="112">
        <f t="shared" si="74"/>
        <v>41.06</v>
      </c>
      <c r="G413" s="22"/>
      <c r="H413" s="33"/>
      <c r="I413" s="35"/>
      <c r="J413" s="35"/>
      <c r="K413" s="35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  <c r="W413" s="103"/>
      <c r="X413" s="103"/>
      <c r="Y413" s="103"/>
      <c r="Z413" s="103"/>
      <c r="AA413" s="103"/>
      <c r="AB413" s="103"/>
      <c r="AC413" s="103"/>
      <c r="AD413" s="103"/>
      <c r="AE413" s="103"/>
      <c r="AF413" s="103"/>
      <c r="AG413" s="103"/>
      <c r="AH413" s="103"/>
      <c r="AI413" s="103"/>
      <c r="AJ413" s="103"/>
      <c r="AK413" s="104"/>
    </row>
    <row r="414" spans="1:37" s="105" customFormat="1">
      <c r="A414" s="100">
        <v>399</v>
      </c>
      <c r="B414" s="23" t="s">
        <v>152</v>
      </c>
      <c r="C414" s="73" t="s">
        <v>118</v>
      </c>
      <c r="D414" s="74">
        <v>0.79</v>
      </c>
      <c r="E414" s="143">
        <v>14.56</v>
      </c>
      <c r="F414" s="112">
        <f t="shared" si="74"/>
        <v>11.5</v>
      </c>
      <c r="G414" s="22"/>
      <c r="H414" s="33"/>
      <c r="I414" s="35"/>
      <c r="J414" s="35"/>
      <c r="K414" s="35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  <c r="W414" s="103"/>
      <c r="X414" s="103"/>
      <c r="Y414" s="103"/>
      <c r="Z414" s="103"/>
      <c r="AA414" s="103"/>
      <c r="AB414" s="103"/>
      <c r="AC414" s="103"/>
      <c r="AD414" s="103"/>
      <c r="AE414" s="103"/>
      <c r="AF414" s="103"/>
      <c r="AG414" s="103"/>
      <c r="AH414" s="103"/>
      <c r="AI414" s="103"/>
      <c r="AJ414" s="103"/>
      <c r="AK414" s="104"/>
    </row>
    <row r="415" spans="1:37" s="105" customFormat="1">
      <c r="A415" s="75">
        <v>400</v>
      </c>
      <c r="B415" s="23" t="s">
        <v>153</v>
      </c>
      <c r="C415" s="73" t="s">
        <v>39</v>
      </c>
      <c r="D415" s="74">
        <v>5</v>
      </c>
      <c r="E415" s="143">
        <v>6.32</v>
      </c>
      <c r="F415" s="112">
        <f t="shared" si="74"/>
        <v>31.6</v>
      </c>
      <c r="G415" s="22"/>
      <c r="H415" s="33"/>
      <c r="I415" s="35"/>
      <c r="J415" s="35"/>
      <c r="K415" s="35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  <c r="W415" s="103"/>
      <c r="X415" s="103"/>
      <c r="Y415" s="103"/>
      <c r="Z415" s="103"/>
      <c r="AA415" s="103"/>
      <c r="AB415" s="103"/>
      <c r="AC415" s="103"/>
      <c r="AD415" s="103"/>
      <c r="AE415" s="103"/>
      <c r="AF415" s="103"/>
      <c r="AG415" s="103"/>
      <c r="AH415" s="103"/>
      <c r="AI415" s="103"/>
      <c r="AJ415" s="103"/>
      <c r="AK415" s="104"/>
    </row>
    <row r="416" spans="1:37" s="105" customFormat="1">
      <c r="A416" s="100">
        <v>401</v>
      </c>
      <c r="B416" s="23" t="s">
        <v>112</v>
      </c>
      <c r="C416" s="73" t="s">
        <v>39</v>
      </c>
      <c r="D416" s="74">
        <v>4</v>
      </c>
      <c r="E416" s="143">
        <v>7.21</v>
      </c>
      <c r="F416" s="112">
        <f t="shared" si="74"/>
        <v>28.84</v>
      </c>
      <c r="G416" s="22"/>
      <c r="H416" s="33"/>
      <c r="I416" s="35"/>
      <c r="J416" s="35"/>
      <c r="K416" s="35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  <c r="W416" s="103"/>
      <c r="X416" s="103"/>
      <c r="Y416" s="103"/>
      <c r="Z416" s="103"/>
      <c r="AA416" s="103"/>
      <c r="AB416" s="103"/>
      <c r="AC416" s="103"/>
      <c r="AD416" s="103"/>
      <c r="AE416" s="103"/>
      <c r="AF416" s="103"/>
      <c r="AG416" s="103"/>
      <c r="AH416" s="103"/>
      <c r="AI416" s="103"/>
      <c r="AJ416" s="103"/>
      <c r="AK416" s="104"/>
    </row>
    <row r="417" spans="1:37" s="105" customFormat="1" ht="25.5">
      <c r="A417" s="75">
        <v>402</v>
      </c>
      <c r="B417" s="23" t="s">
        <v>154</v>
      </c>
      <c r="C417" s="73" t="s">
        <v>39</v>
      </c>
      <c r="D417" s="74">
        <v>4</v>
      </c>
      <c r="E417" s="143">
        <v>1.8</v>
      </c>
      <c r="F417" s="112">
        <f t="shared" si="74"/>
        <v>7.2</v>
      </c>
      <c r="G417" s="22"/>
      <c r="H417" s="33"/>
      <c r="I417" s="35"/>
      <c r="J417" s="35"/>
      <c r="K417" s="35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03"/>
      <c r="AD417" s="103"/>
      <c r="AE417" s="103"/>
      <c r="AF417" s="103"/>
      <c r="AG417" s="103"/>
      <c r="AH417" s="103"/>
      <c r="AI417" s="103"/>
      <c r="AJ417" s="103"/>
      <c r="AK417" s="104"/>
    </row>
    <row r="418" spans="1:37" s="105" customFormat="1">
      <c r="A418" s="100">
        <v>403</v>
      </c>
      <c r="B418" s="23" t="s">
        <v>155</v>
      </c>
      <c r="C418" s="73" t="s">
        <v>39</v>
      </c>
      <c r="D418" s="74">
        <v>4</v>
      </c>
      <c r="E418" s="143">
        <v>1.89</v>
      </c>
      <c r="F418" s="112">
        <f t="shared" si="74"/>
        <v>7.56</v>
      </c>
      <c r="G418" s="22"/>
      <c r="H418" s="33"/>
      <c r="I418" s="35"/>
      <c r="J418" s="35"/>
      <c r="K418" s="35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  <c r="W418" s="103"/>
      <c r="X418" s="103"/>
      <c r="Y418" s="103"/>
      <c r="Z418" s="103"/>
      <c r="AA418" s="103"/>
      <c r="AB418" s="103"/>
      <c r="AC418" s="103"/>
      <c r="AD418" s="103"/>
      <c r="AE418" s="103"/>
      <c r="AF418" s="103"/>
      <c r="AG418" s="103"/>
      <c r="AH418" s="103"/>
      <c r="AI418" s="103"/>
      <c r="AJ418" s="103"/>
      <c r="AK418" s="104"/>
    </row>
    <row r="419" spans="1:37" s="105" customFormat="1" ht="25.5">
      <c r="A419" s="75">
        <v>404</v>
      </c>
      <c r="B419" s="23" t="s">
        <v>156</v>
      </c>
      <c r="C419" s="73" t="s">
        <v>39</v>
      </c>
      <c r="D419" s="74">
        <v>5</v>
      </c>
      <c r="E419" s="143">
        <v>2.4700000000000002</v>
      </c>
      <c r="F419" s="112">
        <f t="shared" si="74"/>
        <v>12.35</v>
      </c>
      <c r="G419" s="22"/>
      <c r="H419" s="33"/>
      <c r="I419" s="35"/>
      <c r="J419" s="35"/>
      <c r="K419" s="35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  <c r="W419" s="103"/>
      <c r="X419" s="103"/>
      <c r="Y419" s="103"/>
      <c r="Z419" s="103"/>
      <c r="AA419" s="103"/>
      <c r="AB419" s="103"/>
      <c r="AC419" s="103"/>
      <c r="AD419" s="103"/>
      <c r="AE419" s="103"/>
      <c r="AF419" s="103"/>
      <c r="AG419" s="103"/>
      <c r="AH419" s="103"/>
      <c r="AI419" s="103"/>
      <c r="AJ419" s="103"/>
      <c r="AK419" s="104"/>
    </row>
    <row r="420" spans="1:37" s="105" customFormat="1" ht="25.5">
      <c r="A420" s="100">
        <v>405</v>
      </c>
      <c r="B420" s="23" t="s">
        <v>113</v>
      </c>
      <c r="C420" s="73" t="s">
        <v>39</v>
      </c>
      <c r="D420" s="74">
        <v>4</v>
      </c>
      <c r="E420" s="143">
        <v>2.71</v>
      </c>
      <c r="F420" s="112">
        <f t="shared" si="74"/>
        <v>10.84</v>
      </c>
      <c r="G420" s="22"/>
      <c r="H420" s="33"/>
      <c r="I420" s="35"/>
      <c r="J420" s="35"/>
      <c r="K420" s="35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  <c r="W420" s="103"/>
      <c r="X420" s="103"/>
      <c r="Y420" s="103"/>
      <c r="Z420" s="103"/>
      <c r="AA420" s="103"/>
      <c r="AB420" s="103"/>
      <c r="AC420" s="103"/>
      <c r="AD420" s="103"/>
      <c r="AE420" s="103"/>
      <c r="AF420" s="103"/>
      <c r="AG420" s="103"/>
      <c r="AH420" s="103"/>
      <c r="AI420" s="103"/>
      <c r="AJ420" s="103"/>
      <c r="AK420" s="104"/>
    </row>
    <row r="421" spans="1:37" s="105" customFormat="1" ht="26.25" thickBot="1">
      <c r="A421" s="75">
        <v>406</v>
      </c>
      <c r="B421" s="24" t="s">
        <v>114</v>
      </c>
      <c r="C421" s="25" t="s">
        <v>115</v>
      </c>
      <c r="D421" s="26">
        <v>3.15</v>
      </c>
      <c r="E421" s="143">
        <v>2.39</v>
      </c>
      <c r="F421" s="113">
        <f t="shared" si="74"/>
        <v>7.53</v>
      </c>
      <c r="G421" s="22">
        <f>SUM(F384:F421)</f>
        <v>4667.83</v>
      </c>
      <c r="H421" s="33"/>
      <c r="I421" s="35"/>
      <c r="J421" s="35"/>
      <c r="K421" s="35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  <c r="W421" s="103"/>
      <c r="X421" s="103"/>
      <c r="Y421" s="103"/>
      <c r="Z421" s="103"/>
      <c r="AA421" s="103"/>
      <c r="AB421" s="103"/>
      <c r="AC421" s="103"/>
      <c r="AD421" s="103"/>
      <c r="AE421" s="103"/>
      <c r="AF421" s="103"/>
      <c r="AG421" s="103"/>
      <c r="AH421" s="103"/>
      <c r="AI421" s="103"/>
      <c r="AJ421" s="103"/>
      <c r="AK421" s="104"/>
    </row>
    <row r="422" spans="1:37" s="105" customFormat="1" ht="13.5" thickBot="1">
      <c r="A422" s="109"/>
      <c r="B422" s="128" t="s">
        <v>157</v>
      </c>
      <c r="C422" s="110"/>
      <c r="D422" s="27"/>
      <c r="E422" s="145"/>
      <c r="F422" s="111"/>
      <c r="G422" s="22"/>
      <c r="H422" s="33"/>
      <c r="I422" s="35"/>
      <c r="J422" s="35"/>
      <c r="K422" s="35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3"/>
      <c r="AD422" s="103"/>
      <c r="AE422" s="103"/>
      <c r="AF422" s="103"/>
      <c r="AG422" s="103"/>
      <c r="AH422" s="103"/>
      <c r="AI422" s="103"/>
      <c r="AJ422" s="103"/>
      <c r="AK422" s="104"/>
    </row>
    <row r="423" spans="1:37" s="105" customFormat="1" ht="25.5">
      <c r="A423" s="100">
        <v>407</v>
      </c>
      <c r="B423" s="19" t="s">
        <v>158</v>
      </c>
      <c r="C423" s="20" t="s">
        <v>39</v>
      </c>
      <c r="D423" s="21">
        <v>33</v>
      </c>
      <c r="E423" s="143">
        <v>30.49</v>
      </c>
      <c r="F423" s="101">
        <f t="shared" si="74"/>
        <v>1006.17</v>
      </c>
      <c r="G423" s="22"/>
      <c r="H423" s="33"/>
      <c r="I423" s="35"/>
      <c r="J423" s="35"/>
      <c r="K423" s="35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/>
      <c r="AF423" s="103"/>
      <c r="AG423" s="103"/>
      <c r="AH423" s="103"/>
      <c r="AI423" s="103"/>
      <c r="AJ423" s="103"/>
      <c r="AK423" s="104"/>
    </row>
    <row r="424" spans="1:37" s="105" customFormat="1" ht="25.5">
      <c r="A424" s="75">
        <v>408</v>
      </c>
      <c r="B424" s="23" t="s">
        <v>124</v>
      </c>
      <c r="C424" s="73" t="s">
        <v>22</v>
      </c>
      <c r="D424" s="74">
        <v>1.232</v>
      </c>
      <c r="E424" s="143">
        <v>3.12</v>
      </c>
      <c r="F424" s="112">
        <f t="shared" si="74"/>
        <v>3.84</v>
      </c>
      <c r="G424" s="22"/>
      <c r="H424" s="33"/>
      <c r="I424" s="35"/>
      <c r="J424" s="35"/>
      <c r="K424" s="35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/>
      <c r="AF424" s="103"/>
      <c r="AG424" s="103"/>
      <c r="AH424" s="103"/>
      <c r="AI424" s="103"/>
      <c r="AJ424" s="103"/>
      <c r="AK424" s="104"/>
    </row>
    <row r="425" spans="1:37" s="105" customFormat="1" ht="23.1" customHeight="1">
      <c r="A425" s="100">
        <v>409</v>
      </c>
      <c r="B425" s="23" t="s">
        <v>159</v>
      </c>
      <c r="C425" s="73" t="s">
        <v>22</v>
      </c>
      <c r="D425" s="74">
        <v>1.716</v>
      </c>
      <c r="E425" s="143">
        <v>10</v>
      </c>
      <c r="F425" s="112">
        <f t="shared" si="74"/>
        <v>17.16</v>
      </c>
      <c r="G425" s="22"/>
      <c r="H425" s="33"/>
      <c r="I425" s="35"/>
      <c r="J425" s="35"/>
      <c r="K425" s="35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  <c r="W425" s="103"/>
      <c r="X425" s="103"/>
      <c r="Y425" s="103"/>
      <c r="Z425" s="103"/>
      <c r="AA425" s="103"/>
      <c r="AB425" s="103"/>
      <c r="AC425" s="103"/>
      <c r="AD425" s="103"/>
      <c r="AE425" s="103"/>
      <c r="AF425" s="103"/>
      <c r="AG425" s="103"/>
      <c r="AH425" s="103"/>
      <c r="AI425" s="103"/>
      <c r="AJ425" s="103"/>
      <c r="AK425" s="104"/>
    </row>
    <row r="426" spans="1:37" s="105" customFormat="1">
      <c r="A426" s="75">
        <v>410</v>
      </c>
      <c r="B426" s="23" t="s">
        <v>160</v>
      </c>
      <c r="C426" s="73" t="s">
        <v>22</v>
      </c>
      <c r="D426" s="74">
        <v>0.56100000000000005</v>
      </c>
      <c r="E426" s="143">
        <v>3.25</v>
      </c>
      <c r="F426" s="112">
        <f t="shared" si="74"/>
        <v>1.82</v>
      </c>
      <c r="G426" s="22"/>
      <c r="H426" s="33"/>
      <c r="I426" s="35"/>
      <c r="J426" s="35"/>
      <c r="K426" s="35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  <c r="W426" s="103"/>
      <c r="X426" s="103"/>
      <c r="Y426" s="103"/>
      <c r="Z426" s="103"/>
      <c r="AA426" s="103"/>
      <c r="AB426" s="103"/>
      <c r="AC426" s="103"/>
      <c r="AD426" s="103"/>
      <c r="AE426" s="103"/>
      <c r="AF426" s="103"/>
      <c r="AG426" s="103"/>
      <c r="AH426" s="103"/>
      <c r="AI426" s="103"/>
      <c r="AJ426" s="103"/>
      <c r="AK426" s="104"/>
    </row>
    <row r="427" spans="1:37" s="105" customFormat="1">
      <c r="A427" s="100">
        <v>411</v>
      </c>
      <c r="B427" s="23" t="s">
        <v>125</v>
      </c>
      <c r="C427" s="73" t="s">
        <v>39</v>
      </c>
      <c r="D427" s="74">
        <v>721</v>
      </c>
      <c r="E427" s="143">
        <v>0.66</v>
      </c>
      <c r="F427" s="112">
        <f t="shared" si="74"/>
        <v>475.86</v>
      </c>
      <c r="G427" s="22"/>
      <c r="H427" s="33"/>
      <c r="I427" s="35"/>
      <c r="J427" s="35"/>
      <c r="K427" s="35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  <c r="W427" s="103"/>
      <c r="X427" s="103"/>
      <c r="Y427" s="103"/>
      <c r="Z427" s="103"/>
      <c r="AA427" s="103"/>
      <c r="AB427" s="103"/>
      <c r="AC427" s="103"/>
      <c r="AD427" s="103"/>
      <c r="AE427" s="103"/>
      <c r="AF427" s="103"/>
      <c r="AG427" s="103"/>
      <c r="AH427" s="103"/>
      <c r="AI427" s="103"/>
      <c r="AJ427" s="103"/>
      <c r="AK427" s="104"/>
    </row>
    <row r="428" spans="1:37" s="105" customFormat="1">
      <c r="A428" s="75">
        <v>412</v>
      </c>
      <c r="B428" s="23" t="s">
        <v>161</v>
      </c>
      <c r="C428" s="73" t="s">
        <v>39</v>
      </c>
      <c r="D428" s="74">
        <v>10</v>
      </c>
      <c r="E428" s="143">
        <v>3.81</v>
      </c>
      <c r="F428" s="112">
        <f t="shared" si="74"/>
        <v>38.1</v>
      </c>
      <c r="G428" s="22"/>
      <c r="H428" s="33"/>
      <c r="I428" s="35"/>
      <c r="J428" s="35"/>
      <c r="K428" s="35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  <c r="W428" s="103"/>
      <c r="X428" s="103"/>
      <c r="Y428" s="103"/>
      <c r="Z428" s="103"/>
      <c r="AA428" s="103"/>
      <c r="AB428" s="103"/>
      <c r="AC428" s="103"/>
      <c r="AD428" s="103"/>
      <c r="AE428" s="103"/>
      <c r="AF428" s="103"/>
      <c r="AG428" s="103"/>
      <c r="AH428" s="103"/>
      <c r="AI428" s="103"/>
      <c r="AJ428" s="103"/>
      <c r="AK428" s="104"/>
    </row>
    <row r="429" spans="1:37" s="105" customFormat="1">
      <c r="A429" s="100">
        <v>413</v>
      </c>
      <c r="B429" s="23" t="s">
        <v>162</v>
      </c>
      <c r="C429" s="73" t="s">
        <v>39</v>
      </c>
      <c r="D429" s="74">
        <v>730</v>
      </c>
      <c r="E429" s="143">
        <v>5.95</v>
      </c>
      <c r="F429" s="112">
        <f t="shared" si="74"/>
        <v>4343.5</v>
      </c>
      <c r="G429" s="22"/>
      <c r="H429" s="33"/>
      <c r="I429" s="35"/>
      <c r="J429" s="35"/>
      <c r="K429" s="35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  <c r="W429" s="103"/>
      <c r="X429" s="103"/>
      <c r="Y429" s="103"/>
      <c r="Z429" s="103"/>
      <c r="AA429" s="103"/>
      <c r="AB429" s="103"/>
      <c r="AC429" s="103"/>
      <c r="AD429" s="103"/>
      <c r="AE429" s="103"/>
      <c r="AF429" s="103"/>
      <c r="AG429" s="103"/>
      <c r="AH429" s="103"/>
      <c r="AI429" s="103"/>
      <c r="AJ429" s="103"/>
      <c r="AK429" s="104"/>
    </row>
    <row r="430" spans="1:37" s="105" customFormat="1">
      <c r="A430" s="75">
        <v>414</v>
      </c>
      <c r="B430" s="23" t="s">
        <v>131</v>
      </c>
      <c r="C430" s="73" t="s">
        <v>39</v>
      </c>
      <c r="D430" s="74">
        <v>3</v>
      </c>
      <c r="E430" s="143">
        <v>5.41</v>
      </c>
      <c r="F430" s="112">
        <f t="shared" si="74"/>
        <v>16.23</v>
      </c>
      <c r="G430" s="22"/>
      <c r="H430" s="33"/>
      <c r="I430" s="35"/>
      <c r="J430" s="35"/>
      <c r="K430" s="35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  <c r="W430" s="103"/>
      <c r="X430" s="103"/>
      <c r="Y430" s="103"/>
      <c r="Z430" s="103"/>
      <c r="AA430" s="103"/>
      <c r="AB430" s="103"/>
      <c r="AC430" s="103"/>
      <c r="AD430" s="103"/>
      <c r="AE430" s="103"/>
      <c r="AF430" s="103"/>
      <c r="AG430" s="103"/>
      <c r="AH430" s="103"/>
      <c r="AI430" s="103"/>
      <c r="AJ430" s="103"/>
      <c r="AK430" s="104"/>
    </row>
    <row r="431" spans="1:37" s="105" customFormat="1">
      <c r="A431" s="100">
        <v>415</v>
      </c>
      <c r="B431" s="23" t="s">
        <v>132</v>
      </c>
      <c r="C431" s="73" t="s">
        <v>78</v>
      </c>
      <c r="D431" s="74">
        <v>2</v>
      </c>
      <c r="E431" s="143">
        <v>18.16</v>
      </c>
      <c r="F431" s="112">
        <f t="shared" si="74"/>
        <v>36.32</v>
      </c>
      <c r="G431" s="22"/>
      <c r="H431" s="33"/>
      <c r="I431" s="35"/>
      <c r="J431" s="35"/>
      <c r="K431" s="35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103"/>
      <c r="AE431" s="103"/>
      <c r="AF431" s="103"/>
      <c r="AG431" s="103"/>
      <c r="AH431" s="103"/>
      <c r="AI431" s="103"/>
      <c r="AJ431" s="103"/>
      <c r="AK431" s="104"/>
    </row>
    <row r="432" spans="1:37" s="105" customFormat="1">
      <c r="A432" s="75">
        <v>416</v>
      </c>
      <c r="B432" s="23" t="s">
        <v>163</v>
      </c>
      <c r="C432" s="73" t="s">
        <v>78</v>
      </c>
      <c r="D432" s="74">
        <v>2</v>
      </c>
      <c r="E432" s="143">
        <v>23.29</v>
      </c>
      <c r="F432" s="112">
        <f t="shared" si="74"/>
        <v>46.58</v>
      </c>
      <c r="G432" s="22"/>
      <c r="H432" s="33"/>
      <c r="I432" s="35"/>
      <c r="J432" s="35"/>
      <c r="K432" s="35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  <c r="W432" s="103"/>
      <c r="X432" s="103"/>
      <c r="Y432" s="103"/>
      <c r="Z432" s="103"/>
      <c r="AA432" s="103"/>
      <c r="AB432" s="103"/>
      <c r="AC432" s="103"/>
      <c r="AD432" s="103"/>
      <c r="AE432" s="103"/>
      <c r="AF432" s="103"/>
      <c r="AG432" s="103"/>
      <c r="AH432" s="103"/>
      <c r="AI432" s="103"/>
      <c r="AJ432" s="103"/>
      <c r="AK432" s="104"/>
    </row>
    <row r="433" spans="1:37" s="105" customFormat="1">
      <c r="A433" s="100">
        <v>417</v>
      </c>
      <c r="B433" s="23" t="s">
        <v>133</v>
      </c>
      <c r="C433" s="73" t="s">
        <v>78</v>
      </c>
      <c r="D433" s="74">
        <v>11</v>
      </c>
      <c r="E433" s="143">
        <v>2.63</v>
      </c>
      <c r="F433" s="112">
        <f t="shared" si="74"/>
        <v>28.93</v>
      </c>
      <c r="G433" s="22"/>
      <c r="H433" s="33"/>
      <c r="I433" s="35"/>
      <c r="J433" s="35"/>
      <c r="K433" s="35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  <c r="W433" s="103"/>
      <c r="X433" s="103"/>
      <c r="Y433" s="103"/>
      <c r="Z433" s="103"/>
      <c r="AA433" s="103"/>
      <c r="AB433" s="103"/>
      <c r="AC433" s="103"/>
      <c r="AD433" s="103"/>
      <c r="AE433" s="103"/>
      <c r="AF433" s="103"/>
      <c r="AG433" s="103"/>
      <c r="AH433" s="103"/>
      <c r="AI433" s="103"/>
      <c r="AJ433" s="103"/>
      <c r="AK433" s="104"/>
    </row>
    <row r="434" spans="1:37" s="105" customFormat="1">
      <c r="A434" s="75">
        <v>418</v>
      </c>
      <c r="B434" s="23" t="s">
        <v>134</v>
      </c>
      <c r="C434" s="73" t="s">
        <v>78</v>
      </c>
      <c r="D434" s="74">
        <v>1</v>
      </c>
      <c r="E434" s="143">
        <v>1.21</v>
      </c>
      <c r="F434" s="112">
        <f t="shared" si="74"/>
        <v>1.21</v>
      </c>
      <c r="G434" s="22"/>
      <c r="H434" s="33"/>
      <c r="I434" s="35"/>
      <c r="J434" s="35"/>
      <c r="K434" s="35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  <c r="W434" s="103"/>
      <c r="X434" s="103"/>
      <c r="Y434" s="103"/>
      <c r="Z434" s="103"/>
      <c r="AA434" s="103"/>
      <c r="AB434" s="103"/>
      <c r="AC434" s="103"/>
      <c r="AD434" s="103"/>
      <c r="AE434" s="103"/>
      <c r="AF434" s="103"/>
      <c r="AG434" s="103"/>
      <c r="AH434" s="103"/>
      <c r="AI434" s="103"/>
      <c r="AJ434" s="103"/>
      <c r="AK434" s="104"/>
    </row>
    <row r="435" spans="1:37" s="105" customFormat="1">
      <c r="A435" s="100">
        <v>419</v>
      </c>
      <c r="B435" s="23" t="s">
        <v>90</v>
      </c>
      <c r="C435" s="73" t="s">
        <v>78</v>
      </c>
      <c r="D435" s="74">
        <v>3</v>
      </c>
      <c r="E435" s="143">
        <v>29.64</v>
      </c>
      <c r="F435" s="112">
        <f t="shared" si="74"/>
        <v>88.92</v>
      </c>
      <c r="G435" s="22"/>
      <c r="H435" s="33"/>
      <c r="I435" s="35"/>
      <c r="J435" s="35"/>
      <c r="K435" s="35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  <c r="W435" s="103"/>
      <c r="X435" s="103"/>
      <c r="Y435" s="103"/>
      <c r="Z435" s="103"/>
      <c r="AA435" s="103"/>
      <c r="AB435" s="103"/>
      <c r="AC435" s="103"/>
      <c r="AD435" s="103"/>
      <c r="AE435" s="103"/>
      <c r="AF435" s="103"/>
      <c r="AG435" s="103"/>
      <c r="AH435" s="103"/>
      <c r="AI435" s="103"/>
      <c r="AJ435" s="103"/>
      <c r="AK435" s="104"/>
    </row>
    <row r="436" spans="1:37" s="105" customFormat="1">
      <c r="A436" s="75">
        <v>420</v>
      </c>
      <c r="B436" s="23" t="s">
        <v>135</v>
      </c>
      <c r="C436" s="73" t="s">
        <v>22</v>
      </c>
      <c r="D436" s="74">
        <v>51.81</v>
      </c>
      <c r="E436" s="143">
        <v>3.5</v>
      </c>
      <c r="F436" s="112">
        <f t="shared" si="74"/>
        <v>181.34</v>
      </c>
      <c r="G436" s="22"/>
      <c r="H436" s="33"/>
      <c r="I436" s="35"/>
      <c r="J436" s="35"/>
      <c r="K436" s="35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  <c r="W436" s="103"/>
      <c r="X436" s="103"/>
      <c r="Y436" s="103"/>
      <c r="Z436" s="103"/>
      <c r="AA436" s="103"/>
      <c r="AB436" s="103"/>
      <c r="AC436" s="103"/>
      <c r="AD436" s="103"/>
      <c r="AE436" s="103"/>
      <c r="AF436" s="103"/>
      <c r="AG436" s="103"/>
      <c r="AH436" s="103"/>
      <c r="AI436" s="103"/>
      <c r="AJ436" s="103"/>
      <c r="AK436" s="104"/>
    </row>
    <row r="437" spans="1:37" s="105" customFormat="1">
      <c r="A437" s="100">
        <v>421</v>
      </c>
      <c r="B437" s="23" t="s">
        <v>164</v>
      </c>
      <c r="C437" s="73" t="s">
        <v>78</v>
      </c>
      <c r="D437" s="74">
        <v>1</v>
      </c>
      <c r="E437" s="143">
        <v>841.54</v>
      </c>
      <c r="F437" s="112">
        <f t="shared" si="74"/>
        <v>841.54</v>
      </c>
      <c r="G437" s="22"/>
      <c r="H437" s="33"/>
      <c r="I437" s="35"/>
      <c r="J437" s="35"/>
      <c r="K437" s="35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  <c r="W437" s="103"/>
      <c r="X437" s="103"/>
      <c r="Y437" s="103"/>
      <c r="Z437" s="103"/>
      <c r="AA437" s="103"/>
      <c r="AB437" s="103"/>
      <c r="AC437" s="103"/>
      <c r="AD437" s="103"/>
      <c r="AE437" s="103"/>
      <c r="AF437" s="103"/>
      <c r="AG437" s="103"/>
      <c r="AH437" s="103"/>
      <c r="AI437" s="103"/>
      <c r="AJ437" s="103"/>
      <c r="AK437" s="104"/>
    </row>
    <row r="438" spans="1:37" s="105" customFormat="1">
      <c r="A438" s="75">
        <v>422</v>
      </c>
      <c r="B438" s="23" t="s">
        <v>137</v>
      </c>
      <c r="C438" s="73" t="s">
        <v>78</v>
      </c>
      <c r="D438" s="74">
        <v>4</v>
      </c>
      <c r="E438" s="143">
        <v>0.12</v>
      </c>
      <c r="F438" s="112">
        <f t="shared" si="74"/>
        <v>0.48</v>
      </c>
      <c r="G438" s="22"/>
      <c r="H438" s="33"/>
      <c r="I438" s="35"/>
      <c r="J438" s="35"/>
      <c r="K438" s="35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  <c r="W438" s="103"/>
      <c r="X438" s="103"/>
      <c r="Y438" s="103"/>
      <c r="Z438" s="103"/>
      <c r="AA438" s="103"/>
      <c r="AB438" s="103"/>
      <c r="AC438" s="103"/>
      <c r="AD438" s="103"/>
      <c r="AE438" s="103"/>
      <c r="AF438" s="103"/>
      <c r="AG438" s="103"/>
      <c r="AH438" s="103"/>
      <c r="AI438" s="103"/>
      <c r="AJ438" s="103"/>
      <c r="AK438" s="104"/>
    </row>
    <row r="439" spans="1:37" s="105" customFormat="1">
      <c r="A439" s="100">
        <v>423</v>
      </c>
      <c r="B439" s="23" t="s">
        <v>138</v>
      </c>
      <c r="C439" s="73" t="s">
        <v>119</v>
      </c>
      <c r="D439" s="74">
        <v>71.552000000000007</v>
      </c>
      <c r="E439" s="143">
        <v>22.76</v>
      </c>
      <c r="F439" s="112">
        <f t="shared" si="74"/>
        <v>1628.52</v>
      </c>
      <c r="G439" s="22"/>
      <c r="H439" s="33"/>
      <c r="I439" s="35"/>
      <c r="J439" s="35"/>
      <c r="K439" s="35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  <c r="W439" s="103"/>
      <c r="X439" s="103"/>
      <c r="Y439" s="103"/>
      <c r="Z439" s="103"/>
      <c r="AA439" s="103"/>
      <c r="AB439" s="103"/>
      <c r="AC439" s="103"/>
      <c r="AD439" s="103"/>
      <c r="AE439" s="103"/>
      <c r="AF439" s="103"/>
      <c r="AG439" s="103"/>
      <c r="AH439" s="103"/>
      <c r="AI439" s="103"/>
      <c r="AJ439" s="103"/>
      <c r="AK439" s="104"/>
    </row>
    <row r="440" spans="1:37" s="105" customFormat="1" ht="25.5">
      <c r="A440" s="75">
        <v>424</v>
      </c>
      <c r="B440" s="23" t="s">
        <v>139</v>
      </c>
      <c r="C440" s="73" t="s">
        <v>39</v>
      </c>
      <c r="D440" s="74">
        <v>3</v>
      </c>
      <c r="E440" s="143">
        <v>5.95</v>
      </c>
      <c r="F440" s="112">
        <f t="shared" si="74"/>
        <v>17.850000000000001</v>
      </c>
      <c r="G440" s="22"/>
      <c r="H440" s="33"/>
      <c r="I440" s="35"/>
      <c r="J440" s="35"/>
      <c r="K440" s="35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  <c r="W440" s="103"/>
      <c r="X440" s="103"/>
      <c r="Y440" s="103"/>
      <c r="Z440" s="103"/>
      <c r="AA440" s="103"/>
      <c r="AB440" s="103"/>
      <c r="AC440" s="103"/>
      <c r="AD440" s="103"/>
      <c r="AE440" s="103"/>
      <c r="AF440" s="103"/>
      <c r="AG440" s="103"/>
      <c r="AH440" s="103"/>
      <c r="AI440" s="103"/>
      <c r="AJ440" s="103"/>
      <c r="AK440" s="104"/>
    </row>
    <row r="441" spans="1:37" s="105" customFormat="1" ht="25.5">
      <c r="A441" s="100">
        <v>425</v>
      </c>
      <c r="B441" s="23" t="s">
        <v>165</v>
      </c>
      <c r="C441" s="73" t="s">
        <v>39</v>
      </c>
      <c r="D441" s="74">
        <v>33</v>
      </c>
      <c r="E441" s="143">
        <v>30.49</v>
      </c>
      <c r="F441" s="112">
        <f t="shared" si="74"/>
        <v>1006.17</v>
      </c>
      <c r="G441" s="22"/>
      <c r="H441" s="33"/>
      <c r="I441" s="35"/>
      <c r="J441" s="35"/>
      <c r="K441" s="35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  <c r="W441" s="103"/>
      <c r="X441" s="103"/>
      <c r="Y441" s="103"/>
      <c r="Z441" s="103"/>
      <c r="AA441" s="103"/>
      <c r="AB441" s="103"/>
      <c r="AC441" s="103"/>
      <c r="AD441" s="103"/>
      <c r="AE441" s="103"/>
      <c r="AF441" s="103"/>
      <c r="AG441" s="103"/>
      <c r="AH441" s="103"/>
      <c r="AI441" s="103"/>
      <c r="AJ441" s="103"/>
      <c r="AK441" s="104"/>
    </row>
    <row r="442" spans="1:37" s="105" customFormat="1" ht="38.25">
      <c r="A442" s="75">
        <v>426</v>
      </c>
      <c r="B442" s="23" t="s">
        <v>141</v>
      </c>
      <c r="C442" s="73" t="s">
        <v>78</v>
      </c>
      <c r="D442" s="74">
        <v>4</v>
      </c>
      <c r="E442" s="143">
        <v>271.77999999999997</v>
      </c>
      <c r="F442" s="112">
        <f t="shared" si="74"/>
        <v>1087.1199999999999</v>
      </c>
      <c r="G442" s="22"/>
      <c r="H442" s="33"/>
      <c r="I442" s="35"/>
      <c r="J442" s="35"/>
      <c r="K442" s="35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  <c r="W442" s="103"/>
      <c r="X442" s="103"/>
      <c r="Y442" s="103"/>
      <c r="Z442" s="103"/>
      <c r="AA442" s="103"/>
      <c r="AB442" s="103"/>
      <c r="AC442" s="103"/>
      <c r="AD442" s="103"/>
      <c r="AE442" s="103"/>
      <c r="AF442" s="103"/>
      <c r="AG442" s="103"/>
      <c r="AH442" s="103"/>
      <c r="AI442" s="103"/>
      <c r="AJ442" s="103"/>
      <c r="AK442" s="104"/>
    </row>
    <row r="443" spans="1:37" s="105" customFormat="1" ht="25.5">
      <c r="A443" s="100">
        <v>427</v>
      </c>
      <c r="B443" s="23" t="s">
        <v>142</v>
      </c>
      <c r="C443" s="73" t="s">
        <v>78</v>
      </c>
      <c r="D443" s="74">
        <v>1</v>
      </c>
      <c r="E443" s="143">
        <v>472.4</v>
      </c>
      <c r="F443" s="112">
        <f t="shared" si="74"/>
        <v>472.4</v>
      </c>
      <c r="G443" s="22"/>
      <c r="H443" s="33"/>
      <c r="I443" s="35"/>
      <c r="J443" s="35"/>
      <c r="K443" s="35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  <c r="W443" s="103"/>
      <c r="X443" s="103"/>
      <c r="Y443" s="103"/>
      <c r="Z443" s="103"/>
      <c r="AA443" s="103"/>
      <c r="AB443" s="103"/>
      <c r="AC443" s="103"/>
      <c r="AD443" s="103"/>
      <c r="AE443" s="103"/>
      <c r="AF443" s="103"/>
      <c r="AG443" s="103"/>
      <c r="AH443" s="103"/>
      <c r="AI443" s="103"/>
      <c r="AJ443" s="103"/>
      <c r="AK443" s="104"/>
    </row>
    <row r="444" spans="1:37" s="105" customFormat="1" ht="25.5">
      <c r="A444" s="75">
        <v>428</v>
      </c>
      <c r="B444" s="23" t="s">
        <v>143</v>
      </c>
      <c r="C444" s="73" t="s">
        <v>39</v>
      </c>
      <c r="D444" s="74">
        <v>55</v>
      </c>
      <c r="E444" s="143">
        <v>3.36</v>
      </c>
      <c r="F444" s="112">
        <f t="shared" si="74"/>
        <v>184.8</v>
      </c>
      <c r="G444" s="22"/>
      <c r="H444" s="33"/>
      <c r="I444" s="35"/>
      <c r="J444" s="35"/>
      <c r="K444" s="35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  <c r="W444" s="103"/>
      <c r="X444" s="103"/>
      <c r="Y444" s="103"/>
      <c r="Z444" s="103"/>
      <c r="AA444" s="103"/>
      <c r="AB444" s="103"/>
      <c r="AC444" s="103"/>
      <c r="AD444" s="103"/>
      <c r="AE444" s="103"/>
      <c r="AF444" s="103"/>
      <c r="AG444" s="103"/>
      <c r="AH444" s="103"/>
      <c r="AI444" s="103"/>
      <c r="AJ444" s="103"/>
      <c r="AK444" s="104"/>
    </row>
    <row r="445" spans="1:37" s="105" customFormat="1" ht="25.5">
      <c r="A445" s="100">
        <v>429</v>
      </c>
      <c r="B445" s="23" t="s">
        <v>144</v>
      </c>
      <c r="C445" s="73" t="s">
        <v>39</v>
      </c>
      <c r="D445" s="74">
        <v>2</v>
      </c>
      <c r="E445" s="143">
        <v>2.29</v>
      </c>
      <c r="F445" s="112">
        <f t="shared" si="74"/>
        <v>4.58</v>
      </c>
      <c r="G445" s="22"/>
      <c r="H445" s="33"/>
      <c r="I445" s="35"/>
      <c r="J445" s="35"/>
      <c r="K445" s="35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  <c r="W445" s="103"/>
      <c r="X445" s="103"/>
      <c r="Y445" s="103"/>
      <c r="Z445" s="103"/>
      <c r="AA445" s="103"/>
      <c r="AB445" s="103"/>
      <c r="AC445" s="103"/>
      <c r="AD445" s="103"/>
      <c r="AE445" s="103"/>
      <c r="AF445" s="103"/>
      <c r="AG445" s="103"/>
      <c r="AH445" s="103"/>
      <c r="AI445" s="103"/>
      <c r="AJ445" s="103"/>
      <c r="AK445" s="104"/>
    </row>
    <row r="446" spans="1:37" s="105" customFormat="1">
      <c r="A446" s="75">
        <v>430</v>
      </c>
      <c r="B446" s="23" t="s">
        <v>104</v>
      </c>
      <c r="C446" s="73" t="s">
        <v>78</v>
      </c>
      <c r="D446" s="74">
        <v>3</v>
      </c>
      <c r="E446" s="143">
        <v>18.8</v>
      </c>
      <c r="F446" s="112">
        <f t="shared" si="74"/>
        <v>56.4</v>
      </c>
      <c r="G446" s="22"/>
      <c r="H446" s="33"/>
      <c r="I446" s="35"/>
      <c r="J446" s="35"/>
      <c r="K446" s="35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  <c r="W446" s="103"/>
      <c r="X446" s="103"/>
      <c r="Y446" s="103"/>
      <c r="Z446" s="103"/>
      <c r="AA446" s="103"/>
      <c r="AB446" s="103"/>
      <c r="AC446" s="103"/>
      <c r="AD446" s="103"/>
      <c r="AE446" s="103"/>
      <c r="AF446" s="103"/>
      <c r="AG446" s="103"/>
      <c r="AH446" s="103"/>
      <c r="AI446" s="103"/>
      <c r="AJ446" s="103"/>
      <c r="AK446" s="104"/>
    </row>
    <row r="447" spans="1:37" s="105" customFormat="1">
      <c r="A447" s="100">
        <v>431</v>
      </c>
      <c r="B447" s="23" t="s">
        <v>148</v>
      </c>
      <c r="C447" s="73" t="s">
        <v>78</v>
      </c>
      <c r="D447" s="74">
        <v>4</v>
      </c>
      <c r="E447" s="143">
        <v>1.78</v>
      </c>
      <c r="F447" s="112">
        <f t="shared" si="74"/>
        <v>7.12</v>
      </c>
      <c r="G447" s="22"/>
      <c r="H447" s="33"/>
      <c r="I447" s="35"/>
      <c r="J447" s="35"/>
      <c r="K447" s="35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  <c r="W447" s="103"/>
      <c r="X447" s="103"/>
      <c r="Y447" s="103"/>
      <c r="Z447" s="103"/>
      <c r="AA447" s="103"/>
      <c r="AB447" s="103"/>
      <c r="AC447" s="103"/>
      <c r="AD447" s="103"/>
      <c r="AE447" s="103"/>
      <c r="AF447" s="103"/>
      <c r="AG447" s="103"/>
      <c r="AH447" s="103"/>
      <c r="AI447" s="103"/>
      <c r="AJ447" s="103"/>
      <c r="AK447" s="104"/>
    </row>
    <row r="448" spans="1:37" s="105" customFormat="1" ht="25.5">
      <c r="A448" s="75">
        <v>432</v>
      </c>
      <c r="B448" s="23" t="s">
        <v>166</v>
      </c>
      <c r="C448" s="73" t="s">
        <v>39</v>
      </c>
      <c r="D448" s="74">
        <v>10</v>
      </c>
      <c r="E448" s="143">
        <v>3.81</v>
      </c>
      <c r="F448" s="112">
        <f t="shared" si="74"/>
        <v>38.1</v>
      </c>
      <c r="G448" s="22"/>
      <c r="H448" s="33"/>
      <c r="I448" s="35"/>
      <c r="J448" s="35"/>
      <c r="K448" s="35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03"/>
      <c r="AD448" s="103"/>
      <c r="AE448" s="103"/>
      <c r="AF448" s="103"/>
      <c r="AG448" s="103"/>
      <c r="AH448" s="103"/>
      <c r="AI448" s="103"/>
      <c r="AJ448" s="103"/>
      <c r="AK448" s="104"/>
    </row>
    <row r="449" spans="1:37" s="105" customFormat="1">
      <c r="A449" s="100">
        <v>433</v>
      </c>
      <c r="B449" s="23" t="s">
        <v>150</v>
      </c>
      <c r="C449" s="73" t="s">
        <v>39</v>
      </c>
      <c r="D449" s="74">
        <v>36</v>
      </c>
      <c r="E449" s="143">
        <v>2.36</v>
      </c>
      <c r="F449" s="112">
        <f t="shared" si="74"/>
        <v>84.96</v>
      </c>
      <c r="G449" s="22"/>
      <c r="H449" s="33"/>
      <c r="I449" s="35"/>
      <c r="J449" s="35"/>
      <c r="K449" s="35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  <c r="W449" s="103"/>
      <c r="X449" s="103"/>
      <c r="Y449" s="103"/>
      <c r="Z449" s="103"/>
      <c r="AA449" s="103"/>
      <c r="AB449" s="103"/>
      <c r="AC449" s="103"/>
      <c r="AD449" s="103"/>
      <c r="AE449" s="103"/>
      <c r="AF449" s="103"/>
      <c r="AG449" s="103"/>
      <c r="AH449" s="103"/>
      <c r="AI449" s="103"/>
      <c r="AJ449" s="103"/>
      <c r="AK449" s="104"/>
    </row>
    <row r="450" spans="1:37" s="105" customFormat="1">
      <c r="A450" s="75">
        <v>434</v>
      </c>
      <c r="B450" s="23" t="s">
        <v>153</v>
      </c>
      <c r="C450" s="73" t="s">
        <v>39</v>
      </c>
      <c r="D450" s="74">
        <v>5</v>
      </c>
      <c r="E450" s="143">
        <v>6.32</v>
      </c>
      <c r="F450" s="112">
        <f t="shared" si="74"/>
        <v>31.6</v>
      </c>
      <c r="G450" s="22"/>
      <c r="H450" s="33"/>
      <c r="I450" s="35"/>
      <c r="J450" s="35"/>
      <c r="K450" s="35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/>
      <c r="AF450" s="103"/>
      <c r="AG450" s="103"/>
      <c r="AH450" s="103"/>
      <c r="AI450" s="103"/>
      <c r="AJ450" s="103"/>
      <c r="AK450" s="104"/>
    </row>
    <row r="451" spans="1:37" s="105" customFormat="1">
      <c r="A451" s="100">
        <v>435</v>
      </c>
      <c r="B451" s="23" t="s">
        <v>112</v>
      </c>
      <c r="C451" s="73" t="s">
        <v>39</v>
      </c>
      <c r="D451" s="74">
        <v>688</v>
      </c>
      <c r="E451" s="143">
        <v>1.94</v>
      </c>
      <c r="F451" s="112">
        <f t="shared" si="74"/>
        <v>1334.72</v>
      </c>
      <c r="G451" s="22"/>
      <c r="H451" s="33"/>
      <c r="I451" s="35"/>
      <c r="J451" s="35"/>
      <c r="K451" s="35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/>
      <c r="AF451" s="103"/>
      <c r="AG451" s="103"/>
      <c r="AH451" s="103"/>
      <c r="AI451" s="103"/>
      <c r="AJ451" s="103"/>
      <c r="AK451" s="104"/>
    </row>
    <row r="452" spans="1:37" s="105" customFormat="1" ht="25.5">
      <c r="A452" s="75">
        <v>436</v>
      </c>
      <c r="B452" s="23" t="s">
        <v>167</v>
      </c>
      <c r="C452" s="73" t="s">
        <v>39</v>
      </c>
      <c r="D452" s="74">
        <v>33</v>
      </c>
      <c r="E452" s="143">
        <v>6.14</v>
      </c>
      <c r="F452" s="112">
        <f t="shared" si="74"/>
        <v>202.62</v>
      </c>
      <c r="G452" s="22"/>
      <c r="H452" s="33"/>
      <c r="I452" s="35"/>
      <c r="J452" s="35"/>
      <c r="K452" s="35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  <c r="W452" s="103"/>
      <c r="X452" s="103"/>
      <c r="Y452" s="103"/>
      <c r="Z452" s="103"/>
      <c r="AA452" s="103"/>
      <c r="AB452" s="103"/>
      <c r="AC452" s="103"/>
      <c r="AD452" s="103"/>
      <c r="AE452" s="103"/>
      <c r="AF452" s="103"/>
      <c r="AG452" s="103"/>
      <c r="AH452" s="103"/>
      <c r="AI452" s="103"/>
      <c r="AJ452" s="103"/>
      <c r="AK452" s="104"/>
    </row>
    <row r="453" spans="1:37" s="105" customFormat="1" ht="25.5">
      <c r="A453" s="100">
        <v>437</v>
      </c>
      <c r="B453" s="23" t="s">
        <v>154</v>
      </c>
      <c r="C453" s="73" t="s">
        <v>39</v>
      </c>
      <c r="D453" s="74">
        <v>688</v>
      </c>
      <c r="E453" s="143">
        <v>1.8</v>
      </c>
      <c r="F453" s="112">
        <f t="shared" si="74"/>
        <v>1238.4000000000001</v>
      </c>
      <c r="G453" s="22"/>
      <c r="H453" s="33"/>
      <c r="I453" s="35"/>
      <c r="J453" s="35"/>
      <c r="K453" s="35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  <c r="W453" s="103"/>
      <c r="X453" s="103"/>
      <c r="Y453" s="103"/>
      <c r="Z453" s="103"/>
      <c r="AA453" s="103"/>
      <c r="AB453" s="103"/>
      <c r="AC453" s="103"/>
      <c r="AD453" s="103"/>
      <c r="AE453" s="103"/>
      <c r="AF453" s="103"/>
      <c r="AG453" s="103"/>
      <c r="AH453" s="103"/>
      <c r="AI453" s="103"/>
      <c r="AJ453" s="103"/>
      <c r="AK453" s="104"/>
    </row>
    <row r="454" spans="1:37" s="105" customFormat="1">
      <c r="A454" s="75">
        <v>438</v>
      </c>
      <c r="B454" s="23" t="s">
        <v>155</v>
      </c>
      <c r="C454" s="73" t="s">
        <v>39</v>
      </c>
      <c r="D454" s="74">
        <v>721</v>
      </c>
      <c r="E454" s="143">
        <v>1.89</v>
      </c>
      <c r="F454" s="112">
        <f t="shared" si="74"/>
        <v>1362.69</v>
      </c>
      <c r="G454" s="22"/>
      <c r="H454" s="33"/>
      <c r="I454" s="35"/>
      <c r="J454" s="35"/>
      <c r="K454" s="35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  <c r="W454" s="103"/>
      <c r="X454" s="103"/>
      <c r="Y454" s="103"/>
      <c r="Z454" s="103"/>
      <c r="AA454" s="103"/>
      <c r="AB454" s="103"/>
      <c r="AC454" s="103"/>
      <c r="AD454" s="103"/>
      <c r="AE454" s="103"/>
      <c r="AF454" s="103"/>
      <c r="AG454" s="103"/>
      <c r="AH454" s="103"/>
      <c r="AI454" s="103"/>
      <c r="AJ454" s="103"/>
      <c r="AK454" s="104"/>
    </row>
    <row r="455" spans="1:37" s="105" customFormat="1" ht="25.5">
      <c r="A455" s="100">
        <v>439</v>
      </c>
      <c r="B455" s="23" t="s">
        <v>156</v>
      </c>
      <c r="C455" s="73" t="s">
        <v>39</v>
      </c>
      <c r="D455" s="74">
        <v>5</v>
      </c>
      <c r="E455" s="143">
        <v>2.4700000000000002</v>
      </c>
      <c r="F455" s="112">
        <f t="shared" si="74"/>
        <v>12.35</v>
      </c>
      <c r="G455" s="22"/>
      <c r="H455" s="33"/>
      <c r="I455" s="35"/>
      <c r="J455" s="35"/>
      <c r="K455" s="35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03"/>
      <c r="AD455" s="103"/>
      <c r="AE455" s="103"/>
      <c r="AF455" s="103"/>
      <c r="AG455" s="103"/>
      <c r="AH455" s="103"/>
      <c r="AI455" s="103"/>
      <c r="AJ455" s="103"/>
      <c r="AK455" s="104"/>
    </row>
    <row r="456" spans="1:37" s="105" customFormat="1" ht="25.5">
      <c r="A456" s="75">
        <v>440</v>
      </c>
      <c r="B456" s="23" t="s">
        <v>113</v>
      </c>
      <c r="C456" s="73" t="s">
        <v>39</v>
      </c>
      <c r="D456" s="74">
        <v>688</v>
      </c>
      <c r="E456" s="143">
        <v>2.71</v>
      </c>
      <c r="F456" s="112">
        <f t="shared" si="74"/>
        <v>1864.48</v>
      </c>
      <c r="G456" s="22"/>
      <c r="H456" s="33"/>
      <c r="I456" s="35"/>
      <c r="J456" s="35"/>
      <c r="K456" s="35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  <c r="W456" s="103"/>
      <c r="X456" s="103"/>
      <c r="Y456" s="103"/>
      <c r="Z456" s="103"/>
      <c r="AA456" s="103"/>
      <c r="AB456" s="103"/>
      <c r="AC456" s="103"/>
      <c r="AD456" s="103"/>
      <c r="AE456" s="103"/>
      <c r="AF456" s="103"/>
      <c r="AG456" s="103"/>
      <c r="AH456" s="103"/>
      <c r="AI456" s="103"/>
      <c r="AJ456" s="103"/>
      <c r="AK456" s="104"/>
    </row>
    <row r="457" spans="1:37" s="105" customFormat="1" ht="25.5">
      <c r="A457" s="100">
        <v>441</v>
      </c>
      <c r="B457" s="23" t="s">
        <v>168</v>
      </c>
      <c r="C457" s="73" t="s">
        <v>39</v>
      </c>
      <c r="D457" s="74">
        <v>33</v>
      </c>
      <c r="E457" s="143">
        <v>5.89</v>
      </c>
      <c r="F457" s="112">
        <f t="shared" si="74"/>
        <v>194.37</v>
      </c>
      <c r="G457" s="22"/>
      <c r="H457" s="33"/>
      <c r="I457" s="35"/>
      <c r="J457" s="35"/>
      <c r="K457" s="35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03"/>
      <c r="AD457" s="103"/>
      <c r="AE457" s="103"/>
      <c r="AF457" s="103"/>
      <c r="AG457" s="103"/>
      <c r="AH457" s="103"/>
      <c r="AI457" s="103"/>
      <c r="AJ457" s="103"/>
      <c r="AK457" s="104"/>
    </row>
    <row r="458" spans="1:37" s="105" customFormat="1" ht="26.25" thickBot="1">
      <c r="A458" s="75">
        <v>442</v>
      </c>
      <c r="B458" s="24" t="s">
        <v>114</v>
      </c>
      <c r="C458" s="25" t="s">
        <v>115</v>
      </c>
      <c r="D458" s="26">
        <v>259.05</v>
      </c>
      <c r="E458" s="143">
        <v>2.39</v>
      </c>
      <c r="F458" s="113">
        <f t="shared" si="74"/>
        <v>619.13</v>
      </c>
      <c r="G458" s="22">
        <f>SUM(F423:F458)</f>
        <v>18576.38</v>
      </c>
      <c r="H458" s="33"/>
      <c r="I458" s="35"/>
      <c r="J458" s="35"/>
      <c r="K458" s="35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  <c r="W458" s="103"/>
      <c r="X458" s="103"/>
      <c r="Y458" s="103"/>
      <c r="Z458" s="103"/>
      <c r="AA458" s="103"/>
      <c r="AB458" s="103"/>
      <c r="AC458" s="103"/>
      <c r="AD458" s="103"/>
      <c r="AE458" s="103"/>
      <c r="AF458" s="103"/>
      <c r="AG458" s="103"/>
      <c r="AH458" s="103"/>
      <c r="AI458" s="103"/>
      <c r="AJ458" s="103"/>
      <c r="AK458" s="104"/>
    </row>
    <row r="459" spans="1:37" s="105" customFormat="1" ht="13.5" thickBot="1">
      <c r="A459" s="109"/>
      <c r="B459" s="128" t="s">
        <v>169</v>
      </c>
      <c r="C459" s="110"/>
      <c r="D459" s="27"/>
      <c r="E459" s="145"/>
      <c r="F459" s="111"/>
      <c r="G459" s="22"/>
      <c r="H459" s="33"/>
      <c r="I459" s="35"/>
      <c r="J459" s="35"/>
      <c r="K459" s="35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  <c r="W459" s="103"/>
      <c r="X459" s="103"/>
      <c r="Y459" s="103"/>
      <c r="Z459" s="103"/>
      <c r="AA459" s="103"/>
      <c r="AB459" s="103"/>
      <c r="AC459" s="103"/>
      <c r="AD459" s="103"/>
      <c r="AE459" s="103"/>
      <c r="AF459" s="103"/>
      <c r="AG459" s="103"/>
      <c r="AH459" s="103"/>
      <c r="AI459" s="103"/>
      <c r="AJ459" s="103"/>
      <c r="AK459" s="104"/>
    </row>
    <row r="460" spans="1:37" s="105" customFormat="1" ht="25.5">
      <c r="A460" s="100">
        <v>443</v>
      </c>
      <c r="B460" s="19" t="s">
        <v>158</v>
      </c>
      <c r="C460" s="20" t="s">
        <v>39</v>
      </c>
      <c r="D460" s="21">
        <v>17</v>
      </c>
      <c r="E460" s="143">
        <v>30.52</v>
      </c>
      <c r="F460" s="101">
        <f t="shared" si="74"/>
        <v>518.84</v>
      </c>
      <c r="G460" s="22"/>
      <c r="H460" s="33"/>
      <c r="I460" s="35"/>
      <c r="J460" s="35"/>
      <c r="K460" s="35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  <c r="W460" s="103"/>
      <c r="X460" s="103"/>
      <c r="Y460" s="103"/>
      <c r="Z460" s="103"/>
      <c r="AA460" s="103"/>
      <c r="AB460" s="103"/>
      <c r="AC460" s="103"/>
      <c r="AD460" s="103"/>
      <c r="AE460" s="103"/>
      <c r="AF460" s="103"/>
      <c r="AG460" s="103"/>
      <c r="AH460" s="103"/>
      <c r="AI460" s="103"/>
      <c r="AJ460" s="103"/>
      <c r="AK460" s="104"/>
    </row>
    <row r="461" spans="1:37" s="105" customFormat="1" ht="25.5">
      <c r="A461" s="75">
        <v>444</v>
      </c>
      <c r="B461" s="23" t="s">
        <v>124</v>
      </c>
      <c r="C461" s="73" t="s">
        <v>22</v>
      </c>
      <c r="D461" s="74">
        <v>1.232</v>
      </c>
      <c r="E461" s="143">
        <v>3.12</v>
      </c>
      <c r="F461" s="112">
        <f t="shared" si="74"/>
        <v>3.84</v>
      </c>
      <c r="G461" s="22"/>
      <c r="H461" s="33"/>
      <c r="I461" s="35"/>
      <c r="J461" s="35"/>
      <c r="K461" s="35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  <c r="W461" s="103"/>
      <c r="X461" s="103"/>
      <c r="Y461" s="103"/>
      <c r="Z461" s="103"/>
      <c r="AA461" s="103"/>
      <c r="AB461" s="103"/>
      <c r="AC461" s="103"/>
      <c r="AD461" s="103"/>
      <c r="AE461" s="103"/>
      <c r="AF461" s="103"/>
      <c r="AG461" s="103"/>
      <c r="AH461" s="103"/>
      <c r="AI461" s="103"/>
      <c r="AJ461" s="103"/>
      <c r="AK461" s="104"/>
    </row>
    <row r="462" spans="1:37" s="105" customFormat="1" ht="23.1" customHeight="1">
      <c r="A462" s="100">
        <v>445</v>
      </c>
      <c r="B462" s="23" t="s">
        <v>159</v>
      </c>
      <c r="C462" s="73" t="s">
        <v>22</v>
      </c>
      <c r="D462" s="74">
        <v>0.88400000000000001</v>
      </c>
      <c r="E462" s="143">
        <v>10</v>
      </c>
      <c r="F462" s="112">
        <f t="shared" si="74"/>
        <v>8.84</v>
      </c>
      <c r="G462" s="22"/>
      <c r="H462" s="33"/>
      <c r="I462" s="35"/>
      <c r="J462" s="35"/>
      <c r="K462" s="35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03"/>
      <c r="AD462" s="103"/>
      <c r="AE462" s="103"/>
      <c r="AF462" s="103"/>
      <c r="AG462" s="103"/>
      <c r="AH462" s="103"/>
      <c r="AI462" s="103"/>
      <c r="AJ462" s="103"/>
      <c r="AK462" s="104"/>
    </row>
    <row r="463" spans="1:37" s="105" customFormat="1">
      <c r="A463" s="75">
        <v>446</v>
      </c>
      <c r="B463" s="23" t="s">
        <v>160</v>
      </c>
      <c r="C463" s="73" t="s">
        <v>22</v>
      </c>
      <c r="D463" s="74">
        <v>0.28899999999999998</v>
      </c>
      <c r="E463" s="143">
        <v>3.25</v>
      </c>
      <c r="F463" s="112">
        <f t="shared" si="74"/>
        <v>0.94</v>
      </c>
      <c r="G463" s="22"/>
      <c r="H463" s="33"/>
      <c r="I463" s="35"/>
      <c r="J463" s="35"/>
      <c r="K463" s="35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  <c r="W463" s="103"/>
      <c r="X463" s="103"/>
      <c r="Y463" s="103"/>
      <c r="Z463" s="103"/>
      <c r="AA463" s="103"/>
      <c r="AB463" s="103"/>
      <c r="AC463" s="103"/>
      <c r="AD463" s="103"/>
      <c r="AE463" s="103"/>
      <c r="AF463" s="103"/>
      <c r="AG463" s="103"/>
      <c r="AH463" s="103"/>
      <c r="AI463" s="103"/>
      <c r="AJ463" s="103"/>
      <c r="AK463" s="104"/>
    </row>
    <row r="464" spans="1:37" s="105" customFormat="1">
      <c r="A464" s="100">
        <v>447</v>
      </c>
      <c r="B464" s="23" t="s">
        <v>125</v>
      </c>
      <c r="C464" s="73" t="s">
        <v>39</v>
      </c>
      <c r="D464" s="74">
        <v>21</v>
      </c>
      <c r="E464" s="143">
        <v>0.66</v>
      </c>
      <c r="F464" s="112">
        <f t="shared" si="74"/>
        <v>13.86</v>
      </c>
      <c r="G464" s="22"/>
      <c r="H464" s="33"/>
      <c r="I464" s="35"/>
      <c r="J464" s="35"/>
      <c r="K464" s="35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  <c r="W464" s="103"/>
      <c r="X464" s="103"/>
      <c r="Y464" s="103"/>
      <c r="Z464" s="103"/>
      <c r="AA464" s="103"/>
      <c r="AB464" s="103"/>
      <c r="AC464" s="103"/>
      <c r="AD464" s="103"/>
      <c r="AE464" s="103"/>
      <c r="AF464" s="103"/>
      <c r="AG464" s="103"/>
      <c r="AH464" s="103"/>
      <c r="AI464" s="103"/>
      <c r="AJ464" s="103"/>
      <c r="AK464" s="104"/>
    </row>
    <row r="465" spans="1:37" s="105" customFormat="1">
      <c r="A465" s="75">
        <v>448</v>
      </c>
      <c r="B465" s="23" t="s">
        <v>129</v>
      </c>
      <c r="C465" s="73" t="s">
        <v>39</v>
      </c>
      <c r="D465" s="74">
        <v>5</v>
      </c>
      <c r="E465" s="143">
        <v>4.1500000000000004</v>
      </c>
      <c r="F465" s="112">
        <f t="shared" si="74"/>
        <v>20.75</v>
      </c>
      <c r="G465" s="22"/>
      <c r="H465" s="33"/>
      <c r="I465" s="35"/>
      <c r="J465" s="35"/>
      <c r="K465" s="35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  <c r="W465" s="103"/>
      <c r="X465" s="103"/>
      <c r="Y465" s="103"/>
      <c r="Z465" s="103"/>
      <c r="AA465" s="103"/>
      <c r="AB465" s="103"/>
      <c r="AC465" s="103"/>
      <c r="AD465" s="103"/>
      <c r="AE465" s="103"/>
      <c r="AF465" s="103"/>
      <c r="AG465" s="103"/>
      <c r="AH465" s="103"/>
      <c r="AI465" s="103"/>
      <c r="AJ465" s="103"/>
      <c r="AK465" s="104"/>
    </row>
    <row r="466" spans="1:37" s="105" customFormat="1">
      <c r="A466" s="100">
        <v>449</v>
      </c>
      <c r="B466" s="23" t="s">
        <v>161</v>
      </c>
      <c r="C466" s="73" t="s">
        <v>39</v>
      </c>
      <c r="D466" s="74">
        <v>35</v>
      </c>
      <c r="E466" s="143">
        <v>3.81</v>
      </c>
      <c r="F466" s="112">
        <f t="shared" si="74"/>
        <v>133.35</v>
      </c>
      <c r="G466" s="22"/>
      <c r="H466" s="33"/>
      <c r="I466" s="35"/>
      <c r="J466" s="35"/>
      <c r="K466" s="35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  <c r="W466" s="103"/>
      <c r="X466" s="103"/>
      <c r="Y466" s="103"/>
      <c r="Z466" s="103"/>
      <c r="AA466" s="103"/>
      <c r="AB466" s="103"/>
      <c r="AC466" s="103"/>
      <c r="AD466" s="103"/>
      <c r="AE466" s="103"/>
      <c r="AF466" s="103"/>
      <c r="AG466" s="103"/>
      <c r="AH466" s="103"/>
      <c r="AI466" s="103"/>
      <c r="AJ466" s="103"/>
      <c r="AK466" s="104"/>
    </row>
    <row r="467" spans="1:37" s="105" customFormat="1">
      <c r="A467" s="75">
        <v>450</v>
      </c>
      <c r="B467" s="23" t="s">
        <v>131</v>
      </c>
      <c r="C467" s="73" t="s">
        <v>39</v>
      </c>
      <c r="D467" s="74">
        <v>3</v>
      </c>
      <c r="E467" s="143">
        <v>5.41</v>
      </c>
      <c r="F467" s="112">
        <f t="shared" si="74"/>
        <v>16.23</v>
      </c>
      <c r="G467" s="22"/>
      <c r="H467" s="33"/>
      <c r="I467" s="35"/>
      <c r="J467" s="35"/>
      <c r="K467" s="35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3"/>
      <c r="AD467" s="103"/>
      <c r="AE467" s="103"/>
      <c r="AF467" s="103"/>
      <c r="AG467" s="103"/>
      <c r="AH467" s="103"/>
      <c r="AI467" s="103"/>
      <c r="AJ467" s="103"/>
      <c r="AK467" s="104"/>
    </row>
    <row r="468" spans="1:37" s="105" customFormat="1">
      <c r="A468" s="100">
        <v>451</v>
      </c>
      <c r="B468" s="23" t="s">
        <v>132</v>
      </c>
      <c r="C468" s="73" t="s">
        <v>78</v>
      </c>
      <c r="D468" s="74">
        <v>4</v>
      </c>
      <c r="E468" s="143">
        <v>18.16</v>
      </c>
      <c r="F468" s="112">
        <f t="shared" si="74"/>
        <v>72.64</v>
      </c>
      <c r="G468" s="22"/>
      <c r="H468" s="33"/>
      <c r="I468" s="35"/>
      <c r="J468" s="35"/>
      <c r="K468" s="35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/>
      <c r="AF468" s="103"/>
      <c r="AG468" s="103"/>
      <c r="AH468" s="103"/>
      <c r="AI468" s="103"/>
      <c r="AJ468" s="103"/>
      <c r="AK468" s="104"/>
    </row>
    <row r="469" spans="1:37" s="105" customFormat="1">
      <c r="A469" s="75">
        <v>452</v>
      </c>
      <c r="B469" s="23" t="s">
        <v>133</v>
      </c>
      <c r="C469" s="73" t="s">
        <v>78</v>
      </c>
      <c r="D469" s="74">
        <v>1</v>
      </c>
      <c r="E469" s="143">
        <v>2.63</v>
      </c>
      <c r="F469" s="112">
        <f t="shared" si="74"/>
        <v>2.63</v>
      </c>
      <c r="G469" s="22"/>
      <c r="H469" s="33"/>
      <c r="I469" s="35"/>
      <c r="J469" s="35"/>
      <c r="K469" s="35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/>
      <c r="AF469" s="103"/>
      <c r="AG469" s="103"/>
      <c r="AH469" s="103"/>
      <c r="AI469" s="103"/>
      <c r="AJ469" s="103"/>
      <c r="AK469" s="104"/>
    </row>
    <row r="470" spans="1:37" s="105" customFormat="1">
      <c r="A470" s="100">
        <v>453</v>
      </c>
      <c r="B470" s="23" t="s">
        <v>134</v>
      </c>
      <c r="C470" s="73" t="s">
        <v>78</v>
      </c>
      <c r="D470" s="74">
        <v>1</v>
      </c>
      <c r="E470" s="143">
        <v>1.21</v>
      </c>
      <c r="F470" s="112">
        <f t="shared" si="74"/>
        <v>1.21</v>
      </c>
      <c r="G470" s="22"/>
      <c r="H470" s="33"/>
      <c r="I470" s="35"/>
      <c r="J470" s="35"/>
      <c r="K470" s="35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  <c r="W470" s="103"/>
      <c r="X470" s="103"/>
      <c r="Y470" s="103"/>
      <c r="Z470" s="103"/>
      <c r="AA470" s="103"/>
      <c r="AB470" s="103"/>
      <c r="AC470" s="103"/>
      <c r="AD470" s="103"/>
      <c r="AE470" s="103"/>
      <c r="AF470" s="103"/>
      <c r="AG470" s="103"/>
      <c r="AH470" s="103"/>
      <c r="AI470" s="103"/>
      <c r="AJ470" s="103"/>
      <c r="AK470" s="104"/>
    </row>
    <row r="471" spans="1:37" s="105" customFormat="1">
      <c r="A471" s="75">
        <v>454</v>
      </c>
      <c r="B471" s="23" t="s">
        <v>90</v>
      </c>
      <c r="C471" s="73" t="s">
        <v>78</v>
      </c>
      <c r="D471" s="74">
        <v>3</v>
      </c>
      <c r="E471" s="143">
        <v>29.64</v>
      </c>
      <c r="F471" s="112">
        <f t="shared" si="74"/>
        <v>88.92</v>
      </c>
      <c r="G471" s="22"/>
      <c r="H471" s="33"/>
      <c r="I471" s="35"/>
      <c r="J471" s="35"/>
      <c r="K471" s="35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  <c r="W471" s="103"/>
      <c r="X471" s="103"/>
      <c r="Y471" s="103"/>
      <c r="Z471" s="103"/>
      <c r="AA471" s="103"/>
      <c r="AB471" s="103"/>
      <c r="AC471" s="103"/>
      <c r="AD471" s="103"/>
      <c r="AE471" s="103"/>
      <c r="AF471" s="103"/>
      <c r="AG471" s="103"/>
      <c r="AH471" s="103"/>
      <c r="AI471" s="103"/>
      <c r="AJ471" s="103"/>
      <c r="AK471" s="104"/>
    </row>
    <row r="472" spans="1:37" s="105" customFormat="1">
      <c r="A472" s="100">
        <v>455</v>
      </c>
      <c r="B472" s="23" t="s">
        <v>135</v>
      </c>
      <c r="C472" s="73" t="s">
        <v>22</v>
      </c>
      <c r="D472" s="74">
        <v>4.71</v>
      </c>
      <c r="E472" s="143">
        <v>3.5</v>
      </c>
      <c r="F472" s="112">
        <f t="shared" si="74"/>
        <v>16.489999999999998</v>
      </c>
      <c r="G472" s="22"/>
      <c r="H472" s="33"/>
      <c r="I472" s="35"/>
      <c r="J472" s="35"/>
      <c r="K472" s="35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  <c r="W472" s="103"/>
      <c r="X472" s="103"/>
      <c r="Y472" s="103"/>
      <c r="Z472" s="103"/>
      <c r="AA472" s="103"/>
      <c r="AB472" s="103"/>
      <c r="AC472" s="103"/>
      <c r="AD472" s="103"/>
      <c r="AE472" s="103"/>
      <c r="AF472" s="103"/>
      <c r="AG472" s="103"/>
      <c r="AH472" s="103"/>
      <c r="AI472" s="103"/>
      <c r="AJ472" s="103"/>
      <c r="AK472" s="104"/>
    </row>
    <row r="473" spans="1:37" s="105" customFormat="1">
      <c r="A473" s="75">
        <v>456</v>
      </c>
      <c r="B473" s="23" t="s">
        <v>136</v>
      </c>
      <c r="C473" s="73" t="s">
        <v>78</v>
      </c>
      <c r="D473" s="74">
        <v>1</v>
      </c>
      <c r="E473" s="143">
        <v>616.57000000000005</v>
      </c>
      <c r="F473" s="112">
        <f t="shared" si="74"/>
        <v>616.57000000000005</v>
      </c>
      <c r="G473" s="22"/>
      <c r="H473" s="33"/>
      <c r="I473" s="35"/>
      <c r="J473" s="35"/>
      <c r="K473" s="35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  <c r="W473" s="103"/>
      <c r="X473" s="103"/>
      <c r="Y473" s="103"/>
      <c r="Z473" s="103"/>
      <c r="AA473" s="103"/>
      <c r="AB473" s="103"/>
      <c r="AC473" s="103"/>
      <c r="AD473" s="103"/>
      <c r="AE473" s="103"/>
      <c r="AF473" s="103"/>
      <c r="AG473" s="103"/>
      <c r="AH473" s="103"/>
      <c r="AI473" s="103"/>
      <c r="AJ473" s="103"/>
      <c r="AK473" s="104"/>
    </row>
    <row r="474" spans="1:37" s="105" customFormat="1">
      <c r="A474" s="100">
        <v>457</v>
      </c>
      <c r="B474" s="23" t="s">
        <v>137</v>
      </c>
      <c r="C474" s="73" t="s">
        <v>78</v>
      </c>
      <c r="D474" s="74">
        <v>4</v>
      </c>
      <c r="E474" s="143">
        <v>0.12</v>
      </c>
      <c r="F474" s="112">
        <f t="shared" si="74"/>
        <v>0.48</v>
      </c>
      <c r="G474" s="22"/>
      <c r="H474" s="33"/>
      <c r="I474" s="35"/>
      <c r="J474" s="35"/>
      <c r="K474" s="35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  <c r="W474" s="103"/>
      <c r="X474" s="103"/>
      <c r="Y474" s="103"/>
      <c r="Z474" s="103"/>
      <c r="AA474" s="103"/>
      <c r="AB474" s="103"/>
      <c r="AC474" s="103"/>
      <c r="AD474" s="103"/>
      <c r="AE474" s="103"/>
      <c r="AF474" s="103"/>
      <c r="AG474" s="103"/>
      <c r="AH474" s="103"/>
      <c r="AI474" s="103"/>
      <c r="AJ474" s="103"/>
      <c r="AK474" s="104"/>
    </row>
    <row r="475" spans="1:37" s="105" customFormat="1">
      <c r="A475" s="75">
        <v>458</v>
      </c>
      <c r="B475" s="23" t="s">
        <v>138</v>
      </c>
      <c r="C475" s="73" t="s">
        <v>119</v>
      </c>
      <c r="D475" s="74">
        <v>0.41599999999999998</v>
      </c>
      <c r="E475" s="143">
        <v>22.76</v>
      </c>
      <c r="F475" s="112">
        <f t="shared" si="74"/>
        <v>9.4700000000000006</v>
      </c>
      <c r="G475" s="22"/>
      <c r="H475" s="33"/>
      <c r="I475" s="35"/>
      <c r="J475" s="35"/>
      <c r="K475" s="35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  <c r="W475" s="103"/>
      <c r="X475" s="103"/>
      <c r="Y475" s="103"/>
      <c r="Z475" s="103"/>
      <c r="AA475" s="103"/>
      <c r="AB475" s="103"/>
      <c r="AC475" s="103"/>
      <c r="AD475" s="103"/>
      <c r="AE475" s="103"/>
      <c r="AF475" s="103"/>
      <c r="AG475" s="103"/>
      <c r="AH475" s="103"/>
      <c r="AI475" s="103"/>
      <c r="AJ475" s="103"/>
      <c r="AK475" s="104"/>
    </row>
    <row r="476" spans="1:37" s="105" customFormat="1" ht="25.5">
      <c r="A476" s="100">
        <v>459</v>
      </c>
      <c r="B476" s="23" t="s">
        <v>139</v>
      </c>
      <c r="C476" s="73" t="s">
        <v>39</v>
      </c>
      <c r="D476" s="74">
        <v>3</v>
      </c>
      <c r="E476" s="143">
        <v>5.95</v>
      </c>
      <c r="F476" s="112">
        <f t="shared" si="74"/>
        <v>17.850000000000001</v>
      </c>
      <c r="G476" s="22"/>
      <c r="H476" s="33"/>
      <c r="I476" s="35"/>
      <c r="J476" s="35"/>
      <c r="K476" s="35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3"/>
      <c r="AF476" s="103"/>
      <c r="AG476" s="103"/>
      <c r="AH476" s="103"/>
      <c r="AI476" s="103"/>
      <c r="AJ476" s="103"/>
      <c r="AK476" s="104"/>
    </row>
    <row r="477" spans="1:37" s="105" customFormat="1" ht="25.5">
      <c r="A477" s="75">
        <v>460</v>
      </c>
      <c r="B477" s="23" t="s">
        <v>170</v>
      </c>
      <c r="C477" s="73" t="s">
        <v>39</v>
      </c>
      <c r="D477" s="74">
        <v>17</v>
      </c>
      <c r="E477" s="143">
        <v>30.49</v>
      </c>
      <c r="F477" s="112">
        <f t="shared" si="74"/>
        <v>518.33000000000004</v>
      </c>
      <c r="G477" s="22"/>
      <c r="H477" s="33"/>
      <c r="I477" s="35"/>
      <c r="J477" s="35"/>
      <c r="K477" s="35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3"/>
      <c r="AF477" s="103"/>
      <c r="AG477" s="103"/>
      <c r="AH477" s="103"/>
      <c r="AI477" s="103"/>
      <c r="AJ477" s="103"/>
      <c r="AK477" s="104"/>
    </row>
    <row r="478" spans="1:37" s="105" customFormat="1" ht="38.25">
      <c r="A478" s="100">
        <v>461</v>
      </c>
      <c r="B478" s="23" t="s">
        <v>141</v>
      </c>
      <c r="C478" s="73" t="s">
        <v>78</v>
      </c>
      <c r="D478" s="74">
        <v>4</v>
      </c>
      <c r="E478" s="143">
        <v>271.77999999999997</v>
      </c>
      <c r="F478" s="112">
        <f t="shared" si="74"/>
        <v>1087.1199999999999</v>
      </c>
      <c r="G478" s="22"/>
      <c r="H478" s="33"/>
      <c r="I478" s="35"/>
      <c r="J478" s="35"/>
      <c r="K478" s="35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  <c r="W478" s="103"/>
      <c r="X478" s="103"/>
      <c r="Y478" s="103"/>
      <c r="Z478" s="103"/>
      <c r="AA478" s="103"/>
      <c r="AB478" s="103"/>
      <c r="AC478" s="103"/>
      <c r="AD478" s="103"/>
      <c r="AE478" s="103"/>
      <c r="AF478" s="103"/>
      <c r="AG478" s="103"/>
      <c r="AH478" s="103"/>
      <c r="AI478" s="103"/>
      <c r="AJ478" s="103"/>
      <c r="AK478" s="104"/>
    </row>
    <row r="479" spans="1:37" s="105" customFormat="1" ht="25.5">
      <c r="A479" s="75">
        <v>462</v>
      </c>
      <c r="B479" s="23" t="s">
        <v>142</v>
      </c>
      <c r="C479" s="73" t="s">
        <v>78</v>
      </c>
      <c r="D479" s="74">
        <v>1</v>
      </c>
      <c r="E479" s="143">
        <v>472.4</v>
      </c>
      <c r="F479" s="112">
        <f t="shared" si="74"/>
        <v>472.4</v>
      </c>
      <c r="G479" s="22"/>
      <c r="H479" s="33"/>
      <c r="I479" s="35"/>
      <c r="J479" s="35"/>
      <c r="K479" s="35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  <c r="W479" s="103"/>
      <c r="X479" s="103"/>
      <c r="Y479" s="103"/>
      <c r="Z479" s="103"/>
      <c r="AA479" s="103"/>
      <c r="AB479" s="103"/>
      <c r="AC479" s="103"/>
      <c r="AD479" s="103"/>
      <c r="AE479" s="103"/>
      <c r="AF479" s="103"/>
      <c r="AG479" s="103"/>
      <c r="AH479" s="103"/>
      <c r="AI479" s="103"/>
      <c r="AJ479" s="103"/>
      <c r="AK479" s="104"/>
    </row>
    <row r="480" spans="1:37" s="105" customFormat="1" ht="25.5">
      <c r="A480" s="100">
        <v>463</v>
      </c>
      <c r="B480" s="23" t="s">
        <v>143</v>
      </c>
      <c r="C480" s="73" t="s">
        <v>39</v>
      </c>
      <c r="D480" s="74">
        <v>5</v>
      </c>
      <c r="E480" s="143">
        <v>4.18</v>
      </c>
      <c r="F480" s="112">
        <f t="shared" si="74"/>
        <v>20.9</v>
      </c>
      <c r="G480" s="22"/>
      <c r="H480" s="33"/>
      <c r="I480" s="35"/>
      <c r="J480" s="35"/>
      <c r="K480" s="35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  <c r="W480" s="103"/>
      <c r="X480" s="103"/>
      <c r="Y480" s="103"/>
      <c r="Z480" s="103"/>
      <c r="AA480" s="103"/>
      <c r="AB480" s="103"/>
      <c r="AC480" s="103"/>
      <c r="AD480" s="103"/>
      <c r="AE480" s="103"/>
      <c r="AF480" s="103"/>
      <c r="AG480" s="103"/>
      <c r="AH480" s="103"/>
      <c r="AI480" s="103"/>
      <c r="AJ480" s="103"/>
      <c r="AK480" s="104"/>
    </row>
    <row r="481" spans="1:37" s="105" customFormat="1" ht="25.5">
      <c r="A481" s="75">
        <v>464</v>
      </c>
      <c r="B481" s="23" t="s">
        <v>144</v>
      </c>
      <c r="C481" s="73" t="s">
        <v>39</v>
      </c>
      <c r="D481" s="74">
        <v>2</v>
      </c>
      <c r="E481" s="143">
        <v>2.96</v>
      </c>
      <c r="F481" s="112">
        <f t="shared" si="74"/>
        <v>5.92</v>
      </c>
      <c r="G481" s="22"/>
      <c r="H481" s="33"/>
      <c r="I481" s="35"/>
      <c r="J481" s="35"/>
      <c r="K481" s="35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03"/>
      <c r="Z481" s="103"/>
      <c r="AA481" s="103"/>
      <c r="AB481" s="103"/>
      <c r="AC481" s="103"/>
      <c r="AD481" s="103"/>
      <c r="AE481" s="103"/>
      <c r="AF481" s="103"/>
      <c r="AG481" s="103"/>
      <c r="AH481" s="103"/>
      <c r="AI481" s="103"/>
      <c r="AJ481" s="103"/>
      <c r="AK481" s="104"/>
    </row>
    <row r="482" spans="1:37" s="105" customFormat="1">
      <c r="A482" s="100">
        <v>465</v>
      </c>
      <c r="B482" s="23" t="s">
        <v>104</v>
      </c>
      <c r="C482" s="73" t="s">
        <v>78</v>
      </c>
      <c r="D482" s="74">
        <v>3</v>
      </c>
      <c r="E482" s="143">
        <v>21.9</v>
      </c>
      <c r="F482" s="112">
        <f t="shared" si="74"/>
        <v>65.7</v>
      </c>
      <c r="G482" s="22"/>
      <c r="H482" s="33"/>
      <c r="I482" s="35"/>
      <c r="J482" s="35"/>
      <c r="K482" s="35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03"/>
      <c r="AE482" s="103"/>
      <c r="AF482" s="103"/>
      <c r="AG482" s="103"/>
      <c r="AH482" s="103"/>
      <c r="AI482" s="103"/>
      <c r="AJ482" s="103"/>
      <c r="AK482" s="104"/>
    </row>
    <row r="483" spans="1:37" s="105" customFormat="1">
      <c r="A483" s="75">
        <v>466</v>
      </c>
      <c r="B483" s="23" t="s">
        <v>148</v>
      </c>
      <c r="C483" s="73" t="s">
        <v>78</v>
      </c>
      <c r="D483" s="74">
        <v>4</v>
      </c>
      <c r="E483" s="143">
        <v>5.58</v>
      </c>
      <c r="F483" s="112">
        <f t="shared" si="74"/>
        <v>22.32</v>
      </c>
      <c r="G483" s="22"/>
      <c r="H483" s="33"/>
      <c r="I483" s="35"/>
      <c r="J483" s="35"/>
      <c r="K483" s="35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  <c r="W483" s="103"/>
      <c r="X483" s="103"/>
      <c r="Y483" s="103"/>
      <c r="Z483" s="103"/>
      <c r="AA483" s="103"/>
      <c r="AB483" s="103"/>
      <c r="AC483" s="103"/>
      <c r="AD483" s="103"/>
      <c r="AE483" s="103"/>
      <c r="AF483" s="103"/>
      <c r="AG483" s="103"/>
      <c r="AH483" s="103"/>
      <c r="AI483" s="103"/>
      <c r="AJ483" s="103"/>
      <c r="AK483" s="104"/>
    </row>
    <row r="484" spans="1:37" s="105" customFormat="1" ht="25.5">
      <c r="A484" s="100">
        <v>467</v>
      </c>
      <c r="B484" s="23" t="s">
        <v>149</v>
      </c>
      <c r="C484" s="73" t="s">
        <v>39</v>
      </c>
      <c r="D484" s="74">
        <v>5</v>
      </c>
      <c r="E484" s="143">
        <v>3.84</v>
      </c>
      <c r="F484" s="112">
        <f t="shared" si="74"/>
        <v>19.2</v>
      </c>
      <c r="G484" s="22"/>
      <c r="H484" s="33"/>
      <c r="I484" s="35"/>
      <c r="J484" s="35"/>
      <c r="K484" s="35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03"/>
      <c r="Z484" s="103"/>
      <c r="AA484" s="103"/>
      <c r="AB484" s="103"/>
      <c r="AC484" s="103"/>
      <c r="AD484" s="103"/>
      <c r="AE484" s="103"/>
      <c r="AF484" s="103"/>
      <c r="AG484" s="103"/>
      <c r="AH484" s="103"/>
      <c r="AI484" s="103"/>
      <c r="AJ484" s="103"/>
      <c r="AK484" s="104"/>
    </row>
    <row r="485" spans="1:37" s="105" customFormat="1" ht="25.5">
      <c r="A485" s="75">
        <v>468</v>
      </c>
      <c r="B485" s="23" t="s">
        <v>166</v>
      </c>
      <c r="C485" s="73" t="s">
        <v>39</v>
      </c>
      <c r="D485" s="74">
        <v>35</v>
      </c>
      <c r="E485" s="143">
        <v>3.66</v>
      </c>
      <c r="F485" s="112">
        <f t="shared" si="74"/>
        <v>128.1</v>
      </c>
      <c r="G485" s="22"/>
      <c r="H485" s="33"/>
      <c r="I485" s="35"/>
      <c r="J485" s="35"/>
      <c r="K485" s="35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03"/>
      <c r="Z485" s="103"/>
      <c r="AA485" s="103"/>
      <c r="AB485" s="103"/>
      <c r="AC485" s="103"/>
      <c r="AD485" s="103"/>
      <c r="AE485" s="103"/>
      <c r="AF485" s="103"/>
      <c r="AG485" s="103"/>
      <c r="AH485" s="103"/>
      <c r="AI485" s="103"/>
      <c r="AJ485" s="103"/>
      <c r="AK485" s="104"/>
    </row>
    <row r="486" spans="1:37" s="105" customFormat="1">
      <c r="A486" s="100">
        <v>469</v>
      </c>
      <c r="B486" s="23" t="s">
        <v>150</v>
      </c>
      <c r="C486" s="73" t="s">
        <v>39</v>
      </c>
      <c r="D486" s="74">
        <v>20</v>
      </c>
      <c r="E486" s="143">
        <v>2.36</v>
      </c>
      <c r="F486" s="112">
        <f t="shared" si="74"/>
        <v>47.2</v>
      </c>
      <c r="G486" s="22"/>
      <c r="H486" s="33"/>
      <c r="I486" s="35"/>
      <c r="J486" s="35"/>
      <c r="K486" s="35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/>
      <c r="AD486" s="103"/>
      <c r="AE486" s="103"/>
      <c r="AF486" s="103"/>
      <c r="AG486" s="103"/>
      <c r="AH486" s="103"/>
      <c r="AI486" s="103"/>
      <c r="AJ486" s="103"/>
      <c r="AK486" s="104"/>
    </row>
    <row r="487" spans="1:37" s="105" customFormat="1">
      <c r="A487" s="75">
        <v>470</v>
      </c>
      <c r="B487" s="23" t="s">
        <v>153</v>
      </c>
      <c r="C487" s="73" t="s">
        <v>39</v>
      </c>
      <c r="D487" s="74">
        <v>5</v>
      </c>
      <c r="E487" s="143">
        <v>6.32</v>
      </c>
      <c r="F487" s="112">
        <f t="shared" si="74"/>
        <v>31.6</v>
      </c>
      <c r="G487" s="22"/>
      <c r="H487" s="33"/>
      <c r="I487" s="35"/>
      <c r="J487" s="35"/>
      <c r="K487" s="35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  <c r="AE487" s="103"/>
      <c r="AF487" s="103"/>
      <c r="AG487" s="103"/>
      <c r="AH487" s="103"/>
      <c r="AI487" s="103"/>
      <c r="AJ487" s="103"/>
      <c r="AK487" s="104"/>
    </row>
    <row r="488" spans="1:37" s="105" customFormat="1">
      <c r="A488" s="100">
        <v>471</v>
      </c>
      <c r="B488" s="23" t="s">
        <v>112</v>
      </c>
      <c r="C488" s="73" t="s">
        <v>39</v>
      </c>
      <c r="D488" s="74">
        <v>4</v>
      </c>
      <c r="E488" s="143">
        <v>7.21</v>
      </c>
      <c r="F488" s="112">
        <f t="shared" si="74"/>
        <v>28.84</v>
      </c>
      <c r="G488" s="22"/>
      <c r="H488" s="33"/>
      <c r="I488" s="35"/>
      <c r="J488" s="35"/>
      <c r="K488" s="35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/>
      <c r="AD488" s="103"/>
      <c r="AE488" s="103"/>
      <c r="AF488" s="103"/>
      <c r="AG488" s="103"/>
      <c r="AH488" s="103"/>
      <c r="AI488" s="103"/>
      <c r="AJ488" s="103"/>
      <c r="AK488" s="104"/>
    </row>
    <row r="489" spans="1:37" s="105" customFormat="1" ht="25.5">
      <c r="A489" s="75">
        <v>472</v>
      </c>
      <c r="B489" s="23" t="s">
        <v>167</v>
      </c>
      <c r="C489" s="73" t="s">
        <v>39</v>
      </c>
      <c r="D489" s="74">
        <v>17</v>
      </c>
      <c r="E489" s="143">
        <v>13.69</v>
      </c>
      <c r="F489" s="112">
        <f t="shared" si="74"/>
        <v>232.73</v>
      </c>
      <c r="G489" s="22"/>
      <c r="H489" s="33"/>
      <c r="I489" s="35"/>
      <c r="J489" s="35"/>
      <c r="K489" s="35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  <c r="W489" s="103"/>
      <c r="X489" s="103"/>
      <c r="Y489" s="103"/>
      <c r="Z489" s="103"/>
      <c r="AA489" s="103"/>
      <c r="AB489" s="103"/>
      <c r="AC489" s="103"/>
      <c r="AD489" s="103"/>
      <c r="AE489" s="103"/>
      <c r="AF489" s="103"/>
      <c r="AG489" s="103"/>
      <c r="AH489" s="103"/>
      <c r="AI489" s="103"/>
      <c r="AJ489" s="103"/>
      <c r="AK489" s="104"/>
    </row>
    <row r="490" spans="1:37" s="105" customFormat="1" ht="25.5">
      <c r="A490" s="100">
        <v>473</v>
      </c>
      <c r="B490" s="23" t="s">
        <v>154</v>
      </c>
      <c r="C490" s="73" t="s">
        <v>39</v>
      </c>
      <c r="D490" s="74">
        <v>4</v>
      </c>
      <c r="E490" s="143">
        <v>1.8</v>
      </c>
      <c r="F490" s="112">
        <f t="shared" si="74"/>
        <v>7.2</v>
      </c>
      <c r="G490" s="22"/>
      <c r="H490" s="33"/>
      <c r="I490" s="35"/>
      <c r="J490" s="35"/>
      <c r="K490" s="35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/>
      <c r="AF490" s="103"/>
      <c r="AG490" s="103"/>
      <c r="AH490" s="103"/>
      <c r="AI490" s="103"/>
      <c r="AJ490" s="103"/>
      <c r="AK490" s="104"/>
    </row>
    <row r="491" spans="1:37" s="105" customFormat="1">
      <c r="A491" s="75">
        <v>474</v>
      </c>
      <c r="B491" s="23" t="s">
        <v>155</v>
      </c>
      <c r="C491" s="73" t="s">
        <v>39</v>
      </c>
      <c r="D491" s="74">
        <v>21</v>
      </c>
      <c r="E491" s="143">
        <v>1.89</v>
      </c>
      <c r="F491" s="112">
        <f t="shared" si="74"/>
        <v>39.69</v>
      </c>
      <c r="G491" s="22"/>
      <c r="H491" s="33"/>
      <c r="I491" s="35"/>
      <c r="J491" s="35"/>
      <c r="K491" s="35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  <c r="W491" s="103"/>
      <c r="X491" s="103"/>
      <c r="Y491" s="103"/>
      <c r="Z491" s="103"/>
      <c r="AA491" s="103"/>
      <c r="AB491" s="103"/>
      <c r="AC491" s="103"/>
      <c r="AD491" s="103"/>
      <c r="AE491" s="103"/>
      <c r="AF491" s="103"/>
      <c r="AG491" s="103"/>
      <c r="AH491" s="103"/>
      <c r="AI491" s="103"/>
      <c r="AJ491" s="103"/>
      <c r="AK491" s="104"/>
    </row>
    <row r="492" spans="1:37" s="105" customFormat="1" ht="25.5">
      <c r="A492" s="100">
        <v>475</v>
      </c>
      <c r="B492" s="23" t="s">
        <v>156</v>
      </c>
      <c r="C492" s="73" t="s">
        <v>39</v>
      </c>
      <c r="D492" s="74">
        <v>5</v>
      </c>
      <c r="E492" s="143">
        <v>2.4700000000000002</v>
      </c>
      <c r="F492" s="112">
        <f t="shared" si="74"/>
        <v>12.35</v>
      </c>
      <c r="G492" s="22"/>
      <c r="H492" s="33"/>
      <c r="I492" s="35"/>
      <c r="J492" s="35"/>
      <c r="K492" s="35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  <c r="W492" s="103"/>
      <c r="X492" s="103"/>
      <c r="Y492" s="103"/>
      <c r="Z492" s="103"/>
      <c r="AA492" s="103"/>
      <c r="AB492" s="103"/>
      <c r="AC492" s="103"/>
      <c r="AD492" s="103"/>
      <c r="AE492" s="103"/>
      <c r="AF492" s="103"/>
      <c r="AG492" s="103"/>
      <c r="AH492" s="103"/>
      <c r="AI492" s="103"/>
      <c r="AJ492" s="103"/>
      <c r="AK492" s="104"/>
    </row>
    <row r="493" spans="1:37" s="105" customFormat="1" ht="25.5">
      <c r="A493" s="75">
        <v>476</v>
      </c>
      <c r="B493" s="23" t="s">
        <v>113</v>
      </c>
      <c r="C493" s="73" t="s">
        <v>39</v>
      </c>
      <c r="D493" s="74">
        <v>4</v>
      </c>
      <c r="E493" s="143">
        <v>2.71</v>
      </c>
      <c r="F493" s="112">
        <f t="shared" si="74"/>
        <v>10.84</v>
      </c>
      <c r="G493" s="22"/>
      <c r="H493" s="33"/>
      <c r="I493" s="35"/>
      <c r="J493" s="35"/>
      <c r="K493" s="35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  <c r="W493" s="103"/>
      <c r="X493" s="103"/>
      <c r="Y493" s="103"/>
      <c r="Z493" s="103"/>
      <c r="AA493" s="103"/>
      <c r="AB493" s="103"/>
      <c r="AC493" s="103"/>
      <c r="AD493" s="103"/>
      <c r="AE493" s="103"/>
      <c r="AF493" s="103"/>
      <c r="AG493" s="103"/>
      <c r="AH493" s="103"/>
      <c r="AI493" s="103"/>
      <c r="AJ493" s="103"/>
      <c r="AK493" s="104"/>
    </row>
    <row r="494" spans="1:37" s="105" customFormat="1" ht="25.5">
      <c r="A494" s="100">
        <v>477</v>
      </c>
      <c r="B494" s="23" t="s">
        <v>168</v>
      </c>
      <c r="C494" s="73" t="s">
        <v>39</v>
      </c>
      <c r="D494" s="74">
        <v>17</v>
      </c>
      <c r="E494" s="143">
        <v>5.89</v>
      </c>
      <c r="F494" s="112">
        <f t="shared" si="74"/>
        <v>100.13</v>
      </c>
      <c r="G494" s="22"/>
      <c r="H494" s="33"/>
      <c r="I494" s="35"/>
      <c r="J494" s="35"/>
      <c r="K494" s="35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3"/>
      <c r="X494" s="103"/>
      <c r="Y494" s="103"/>
      <c r="Z494" s="103"/>
      <c r="AA494" s="103"/>
      <c r="AB494" s="103"/>
      <c r="AC494" s="103"/>
      <c r="AD494" s="103"/>
      <c r="AE494" s="103"/>
      <c r="AF494" s="103"/>
      <c r="AG494" s="103"/>
      <c r="AH494" s="103"/>
      <c r="AI494" s="103"/>
      <c r="AJ494" s="103"/>
      <c r="AK494" s="104"/>
    </row>
    <row r="495" spans="1:37" s="105" customFormat="1" ht="26.25" thickBot="1">
      <c r="A495" s="75">
        <v>478</v>
      </c>
      <c r="B495" s="29" t="s">
        <v>114</v>
      </c>
      <c r="C495" s="30" t="s">
        <v>115</v>
      </c>
      <c r="D495" s="31">
        <v>11.2</v>
      </c>
      <c r="E495" s="143">
        <v>2.39</v>
      </c>
      <c r="F495" s="129">
        <f t="shared" si="74"/>
        <v>26.77</v>
      </c>
      <c r="G495" s="22">
        <f>SUM(F460:F495)</f>
        <v>4420.25</v>
      </c>
      <c r="H495" s="33"/>
      <c r="I495" s="35"/>
      <c r="J495" s="35"/>
      <c r="K495" s="35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  <c r="W495" s="103"/>
      <c r="X495" s="103"/>
      <c r="Y495" s="103"/>
      <c r="Z495" s="103"/>
      <c r="AA495" s="103"/>
      <c r="AB495" s="103"/>
      <c r="AC495" s="103"/>
      <c r="AD495" s="103"/>
      <c r="AE495" s="103"/>
      <c r="AF495" s="103"/>
      <c r="AG495" s="103"/>
      <c r="AH495" s="103"/>
      <c r="AI495" s="103"/>
      <c r="AJ495" s="103"/>
      <c r="AK495" s="104"/>
    </row>
    <row r="496" spans="1:37" s="105" customFormat="1" ht="13.5" thickBot="1">
      <c r="A496" s="109"/>
      <c r="B496" s="128" t="s">
        <v>171</v>
      </c>
      <c r="C496" s="110"/>
      <c r="D496" s="27"/>
      <c r="E496" s="145"/>
      <c r="F496" s="111"/>
      <c r="G496" s="22"/>
      <c r="H496" s="33"/>
      <c r="I496" s="35"/>
      <c r="J496" s="35"/>
      <c r="K496" s="35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  <c r="W496" s="103"/>
      <c r="X496" s="103"/>
      <c r="Y496" s="103"/>
      <c r="Z496" s="103"/>
      <c r="AA496" s="103"/>
      <c r="AB496" s="103"/>
      <c r="AC496" s="103"/>
      <c r="AD496" s="103"/>
      <c r="AE496" s="103"/>
      <c r="AF496" s="103"/>
      <c r="AG496" s="103"/>
      <c r="AH496" s="103"/>
      <c r="AI496" s="103"/>
      <c r="AJ496" s="103"/>
      <c r="AK496" s="104"/>
    </row>
    <row r="497" spans="1:37" s="105" customFormat="1" ht="25.5">
      <c r="A497" s="100">
        <v>479</v>
      </c>
      <c r="B497" s="19" t="s">
        <v>124</v>
      </c>
      <c r="C497" s="20" t="s">
        <v>22</v>
      </c>
      <c r="D497" s="21">
        <v>1.232</v>
      </c>
      <c r="E497" s="143">
        <v>3.12</v>
      </c>
      <c r="F497" s="101">
        <f t="shared" si="74"/>
        <v>3.84</v>
      </c>
      <c r="G497" s="22"/>
      <c r="H497" s="33"/>
      <c r="I497" s="35"/>
      <c r="J497" s="35"/>
      <c r="K497" s="35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  <c r="W497" s="103"/>
      <c r="X497" s="103"/>
      <c r="Y497" s="103"/>
      <c r="Z497" s="103"/>
      <c r="AA497" s="103"/>
      <c r="AB497" s="103"/>
      <c r="AC497" s="103"/>
      <c r="AD497" s="103"/>
      <c r="AE497" s="103"/>
      <c r="AF497" s="103"/>
      <c r="AG497" s="103"/>
      <c r="AH497" s="103"/>
      <c r="AI497" s="103"/>
      <c r="AJ497" s="103"/>
      <c r="AK497" s="104"/>
    </row>
    <row r="498" spans="1:37" s="105" customFormat="1">
      <c r="A498" s="75">
        <v>480</v>
      </c>
      <c r="B498" s="23" t="s">
        <v>125</v>
      </c>
      <c r="C498" s="73" t="s">
        <v>39</v>
      </c>
      <c r="D498" s="74">
        <v>9</v>
      </c>
      <c r="E498" s="143">
        <v>0.66</v>
      </c>
      <c r="F498" s="112">
        <f t="shared" si="74"/>
        <v>5.94</v>
      </c>
      <c r="G498" s="22"/>
      <c r="H498" s="33"/>
      <c r="I498" s="35"/>
      <c r="J498" s="35"/>
      <c r="K498" s="35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  <c r="W498" s="103"/>
      <c r="X498" s="103"/>
      <c r="Y498" s="103"/>
      <c r="Z498" s="103"/>
      <c r="AA498" s="103"/>
      <c r="AB498" s="103"/>
      <c r="AC498" s="103"/>
      <c r="AD498" s="103"/>
      <c r="AE498" s="103"/>
      <c r="AF498" s="103"/>
      <c r="AG498" s="103"/>
      <c r="AH498" s="103"/>
      <c r="AI498" s="103"/>
      <c r="AJ498" s="103"/>
      <c r="AK498" s="104"/>
    </row>
    <row r="499" spans="1:37" s="105" customFormat="1" ht="23.1" customHeight="1">
      <c r="A499" s="75">
        <v>481</v>
      </c>
      <c r="B499" s="23" t="s">
        <v>129</v>
      </c>
      <c r="C499" s="73" t="s">
        <v>39</v>
      </c>
      <c r="D499" s="74">
        <v>5</v>
      </c>
      <c r="E499" s="143">
        <v>4.1500000000000004</v>
      </c>
      <c r="F499" s="112">
        <f t="shared" si="74"/>
        <v>20.75</v>
      </c>
      <c r="G499" s="22"/>
      <c r="H499" s="33"/>
      <c r="I499" s="35"/>
      <c r="J499" s="35"/>
      <c r="K499" s="35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03"/>
      <c r="Z499" s="103"/>
      <c r="AA499" s="103"/>
      <c r="AB499" s="103"/>
      <c r="AC499" s="103"/>
      <c r="AD499" s="103"/>
      <c r="AE499" s="103"/>
      <c r="AF499" s="103"/>
      <c r="AG499" s="103"/>
      <c r="AH499" s="103"/>
      <c r="AI499" s="103"/>
      <c r="AJ499" s="103"/>
      <c r="AK499" s="104"/>
    </row>
    <row r="500" spans="1:37" s="105" customFormat="1">
      <c r="A500" s="75">
        <v>482</v>
      </c>
      <c r="B500" s="23" t="s">
        <v>161</v>
      </c>
      <c r="C500" s="73" t="s">
        <v>39</v>
      </c>
      <c r="D500" s="74">
        <v>25</v>
      </c>
      <c r="E500" s="143">
        <v>3.81</v>
      </c>
      <c r="F500" s="112">
        <f t="shared" si="74"/>
        <v>95.25</v>
      </c>
      <c r="G500" s="22"/>
      <c r="H500" s="33"/>
      <c r="I500" s="35"/>
      <c r="J500" s="35"/>
      <c r="K500" s="35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03"/>
      <c r="Z500" s="103"/>
      <c r="AA500" s="103"/>
      <c r="AB500" s="103"/>
      <c r="AC500" s="103"/>
      <c r="AD500" s="103"/>
      <c r="AE500" s="103"/>
      <c r="AF500" s="103"/>
      <c r="AG500" s="103"/>
      <c r="AH500" s="103"/>
      <c r="AI500" s="103"/>
      <c r="AJ500" s="103"/>
      <c r="AK500" s="104"/>
    </row>
    <row r="501" spans="1:37" s="105" customFormat="1">
      <c r="A501" s="75">
        <v>483</v>
      </c>
      <c r="B501" s="23" t="s">
        <v>131</v>
      </c>
      <c r="C501" s="73" t="s">
        <v>39</v>
      </c>
      <c r="D501" s="74">
        <v>3</v>
      </c>
      <c r="E501" s="143">
        <v>5.41</v>
      </c>
      <c r="F501" s="112">
        <f t="shared" si="74"/>
        <v>16.23</v>
      </c>
      <c r="G501" s="22"/>
      <c r="H501" s="33"/>
      <c r="I501" s="35"/>
      <c r="J501" s="35"/>
      <c r="K501" s="35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03"/>
      <c r="AE501" s="103"/>
      <c r="AF501" s="103"/>
      <c r="AG501" s="103"/>
      <c r="AH501" s="103"/>
      <c r="AI501" s="103"/>
      <c r="AJ501" s="103"/>
      <c r="AK501" s="104"/>
    </row>
    <row r="502" spans="1:37" s="105" customFormat="1">
      <c r="A502" s="75">
        <v>484</v>
      </c>
      <c r="B502" s="23" t="s">
        <v>132</v>
      </c>
      <c r="C502" s="73" t="s">
        <v>78</v>
      </c>
      <c r="D502" s="74">
        <v>4</v>
      </c>
      <c r="E502" s="143">
        <v>18.16</v>
      </c>
      <c r="F502" s="112">
        <f t="shared" si="74"/>
        <v>72.64</v>
      </c>
      <c r="G502" s="22"/>
      <c r="H502" s="33"/>
      <c r="I502" s="35"/>
      <c r="J502" s="35"/>
      <c r="K502" s="35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03"/>
      <c r="Z502" s="103"/>
      <c r="AA502" s="103"/>
      <c r="AB502" s="103"/>
      <c r="AC502" s="103"/>
      <c r="AD502" s="103"/>
      <c r="AE502" s="103"/>
      <c r="AF502" s="103"/>
      <c r="AG502" s="103"/>
      <c r="AH502" s="103"/>
      <c r="AI502" s="103"/>
      <c r="AJ502" s="103"/>
      <c r="AK502" s="104"/>
    </row>
    <row r="503" spans="1:37" s="105" customFormat="1">
      <c r="A503" s="75">
        <v>485</v>
      </c>
      <c r="B503" s="23" t="s">
        <v>133</v>
      </c>
      <c r="C503" s="73" t="s">
        <v>78</v>
      </c>
      <c r="D503" s="74">
        <v>1</v>
      </c>
      <c r="E503" s="143">
        <v>2.63</v>
      </c>
      <c r="F503" s="112">
        <f t="shared" si="74"/>
        <v>2.63</v>
      </c>
      <c r="G503" s="22"/>
      <c r="H503" s="33"/>
      <c r="I503" s="35"/>
      <c r="J503" s="35"/>
      <c r="K503" s="35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03"/>
      <c r="Z503" s="103"/>
      <c r="AA503" s="103"/>
      <c r="AB503" s="103"/>
      <c r="AC503" s="103"/>
      <c r="AD503" s="103"/>
      <c r="AE503" s="103"/>
      <c r="AF503" s="103"/>
      <c r="AG503" s="103"/>
      <c r="AH503" s="103"/>
      <c r="AI503" s="103"/>
      <c r="AJ503" s="103"/>
      <c r="AK503" s="104"/>
    </row>
    <row r="504" spans="1:37" s="105" customFormat="1">
      <c r="A504" s="75">
        <v>486</v>
      </c>
      <c r="B504" s="23" t="s">
        <v>134</v>
      </c>
      <c r="C504" s="73" t="s">
        <v>78</v>
      </c>
      <c r="D504" s="74">
        <v>1</v>
      </c>
      <c r="E504" s="143">
        <v>1.21</v>
      </c>
      <c r="F504" s="112">
        <f t="shared" si="74"/>
        <v>1.21</v>
      </c>
      <c r="G504" s="22"/>
      <c r="H504" s="33"/>
      <c r="I504" s="35"/>
      <c r="J504" s="35"/>
      <c r="K504" s="35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  <c r="W504" s="103"/>
      <c r="X504" s="103"/>
      <c r="Y504" s="103"/>
      <c r="Z504" s="103"/>
      <c r="AA504" s="103"/>
      <c r="AB504" s="103"/>
      <c r="AC504" s="103"/>
      <c r="AD504" s="103"/>
      <c r="AE504" s="103"/>
      <c r="AF504" s="103"/>
      <c r="AG504" s="103"/>
      <c r="AH504" s="103"/>
      <c r="AI504" s="103"/>
      <c r="AJ504" s="103"/>
      <c r="AK504" s="104"/>
    </row>
    <row r="505" spans="1:37" s="105" customFormat="1">
      <c r="A505" s="75">
        <v>487</v>
      </c>
      <c r="B505" s="23" t="s">
        <v>90</v>
      </c>
      <c r="C505" s="73" t="s">
        <v>78</v>
      </c>
      <c r="D505" s="74">
        <v>3</v>
      </c>
      <c r="E505" s="143">
        <v>29.64</v>
      </c>
      <c r="F505" s="112">
        <f t="shared" si="74"/>
        <v>88.92</v>
      </c>
      <c r="G505" s="22"/>
      <c r="H505" s="33"/>
      <c r="I505" s="35"/>
      <c r="J505" s="35"/>
      <c r="K505" s="35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  <c r="W505" s="103"/>
      <c r="X505" s="103"/>
      <c r="Y505" s="103"/>
      <c r="Z505" s="103"/>
      <c r="AA505" s="103"/>
      <c r="AB505" s="103"/>
      <c r="AC505" s="103"/>
      <c r="AD505" s="103"/>
      <c r="AE505" s="103"/>
      <c r="AF505" s="103"/>
      <c r="AG505" s="103"/>
      <c r="AH505" s="103"/>
      <c r="AI505" s="103"/>
      <c r="AJ505" s="103"/>
      <c r="AK505" s="104"/>
    </row>
    <row r="506" spans="1:37" s="105" customFormat="1">
      <c r="A506" s="75">
        <v>488</v>
      </c>
      <c r="B506" s="23" t="s">
        <v>135</v>
      </c>
      <c r="C506" s="73" t="s">
        <v>22</v>
      </c>
      <c r="D506" s="74">
        <v>4.71</v>
      </c>
      <c r="E506" s="143">
        <v>3.5</v>
      </c>
      <c r="F506" s="112">
        <f t="shared" si="74"/>
        <v>16.489999999999998</v>
      </c>
      <c r="G506" s="22"/>
      <c r="H506" s="33"/>
      <c r="I506" s="35"/>
      <c r="J506" s="35"/>
      <c r="K506" s="35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  <c r="W506" s="103"/>
      <c r="X506" s="103"/>
      <c r="Y506" s="103"/>
      <c r="Z506" s="103"/>
      <c r="AA506" s="103"/>
      <c r="AB506" s="103"/>
      <c r="AC506" s="103"/>
      <c r="AD506" s="103"/>
      <c r="AE506" s="103"/>
      <c r="AF506" s="103"/>
      <c r="AG506" s="103"/>
      <c r="AH506" s="103"/>
      <c r="AI506" s="103"/>
      <c r="AJ506" s="103"/>
      <c r="AK506" s="104"/>
    </row>
    <row r="507" spans="1:37" s="105" customFormat="1">
      <c r="A507" s="75">
        <v>489</v>
      </c>
      <c r="B507" s="23" t="s">
        <v>136</v>
      </c>
      <c r="C507" s="73" t="s">
        <v>78</v>
      </c>
      <c r="D507" s="74">
        <v>1</v>
      </c>
      <c r="E507" s="143">
        <v>616.57000000000005</v>
      </c>
      <c r="F507" s="112">
        <f t="shared" si="74"/>
        <v>616.57000000000005</v>
      </c>
      <c r="G507" s="22"/>
      <c r="H507" s="33"/>
      <c r="I507" s="35"/>
      <c r="J507" s="35"/>
      <c r="K507" s="35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03"/>
      <c r="AD507" s="103"/>
      <c r="AE507" s="103"/>
      <c r="AF507" s="103"/>
      <c r="AG507" s="103"/>
      <c r="AH507" s="103"/>
      <c r="AI507" s="103"/>
      <c r="AJ507" s="103"/>
      <c r="AK507" s="104"/>
    </row>
    <row r="508" spans="1:37" s="105" customFormat="1">
      <c r="A508" s="75">
        <v>490</v>
      </c>
      <c r="B508" s="23" t="s">
        <v>137</v>
      </c>
      <c r="C508" s="73" t="s">
        <v>78</v>
      </c>
      <c r="D508" s="74">
        <v>4</v>
      </c>
      <c r="E508" s="143">
        <v>0.12</v>
      </c>
      <c r="F508" s="112">
        <f t="shared" si="74"/>
        <v>0.48</v>
      </c>
      <c r="G508" s="22"/>
      <c r="H508" s="33"/>
      <c r="I508" s="35"/>
      <c r="J508" s="35"/>
      <c r="K508" s="35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03"/>
      <c r="Z508" s="103"/>
      <c r="AA508" s="103"/>
      <c r="AB508" s="103"/>
      <c r="AC508" s="103"/>
      <c r="AD508" s="103"/>
      <c r="AE508" s="103"/>
      <c r="AF508" s="103"/>
      <c r="AG508" s="103"/>
      <c r="AH508" s="103"/>
      <c r="AI508" s="103"/>
      <c r="AJ508" s="103"/>
      <c r="AK508" s="104"/>
    </row>
    <row r="509" spans="1:37" s="105" customFormat="1">
      <c r="A509" s="75">
        <v>491</v>
      </c>
      <c r="B509" s="23" t="s">
        <v>138</v>
      </c>
      <c r="C509" s="73" t="s">
        <v>119</v>
      </c>
      <c r="D509" s="74">
        <v>0.93600000000000005</v>
      </c>
      <c r="E509" s="143">
        <v>22.76</v>
      </c>
      <c r="F509" s="112">
        <f t="shared" si="74"/>
        <v>21.3</v>
      </c>
      <c r="G509" s="22"/>
      <c r="H509" s="33"/>
      <c r="I509" s="35"/>
      <c r="J509" s="35"/>
      <c r="K509" s="35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03"/>
      <c r="Z509" s="103"/>
      <c r="AA509" s="103"/>
      <c r="AB509" s="103"/>
      <c r="AC509" s="103"/>
      <c r="AD509" s="103"/>
      <c r="AE509" s="103"/>
      <c r="AF509" s="103"/>
      <c r="AG509" s="103"/>
      <c r="AH509" s="103"/>
      <c r="AI509" s="103"/>
      <c r="AJ509" s="103"/>
      <c r="AK509" s="104"/>
    </row>
    <row r="510" spans="1:37" s="105" customFormat="1" ht="25.5">
      <c r="A510" s="75">
        <v>492</v>
      </c>
      <c r="B510" s="23" t="s">
        <v>139</v>
      </c>
      <c r="C510" s="73" t="s">
        <v>39</v>
      </c>
      <c r="D510" s="74">
        <v>3</v>
      </c>
      <c r="E510" s="143">
        <v>5.95</v>
      </c>
      <c r="F510" s="112">
        <f t="shared" si="74"/>
        <v>17.850000000000001</v>
      </c>
      <c r="G510" s="22"/>
      <c r="H510" s="33"/>
      <c r="I510" s="35"/>
      <c r="J510" s="35"/>
      <c r="K510" s="35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  <c r="W510" s="103"/>
      <c r="X510" s="103"/>
      <c r="Y510" s="103"/>
      <c r="Z510" s="103"/>
      <c r="AA510" s="103"/>
      <c r="AB510" s="103"/>
      <c r="AC510" s="103"/>
      <c r="AD510" s="103"/>
      <c r="AE510" s="103"/>
      <c r="AF510" s="103"/>
      <c r="AG510" s="103"/>
      <c r="AH510" s="103"/>
      <c r="AI510" s="103"/>
      <c r="AJ510" s="103"/>
      <c r="AK510" s="104"/>
    </row>
    <row r="511" spans="1:37" s="105" customFormat="1" ht="38.25">
      <c r="A511" s="75">
        <v>493</v>
      </c>
      <c r="B511" s="23" t="s">
        <v>141</v>
      </c>
      <c r="C511" s="73" t="s">
        <v>78</v>
      </c>
      <c r="D511" s="74">
        <v>4</v>
      </c>
      <c r="E511" s="143">
        <v>271.77999999999997</v>
      </c>
      <c r="F511" s="112">
        <f t="shared" si="74"/>
        <v>1087.1199999999999</v>
      </c>
      <c r="G511" s="22"/>
      <c r="H511" s="33"/>
      <c r="I511" s="35"/>
      <c r="J511" s="35"/>
      <c r="K511" s="35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03"/>
      <c r="Z511" s="103"/>
      <c r="AA511" s="103"/>
      <c r="AB511" s="103"/>
      <c r="AC511" s="103"/>
      <c r="AD511" s="103"/>
      <c r="AE511" s="103"/>
      <c r="AF511" s="103"/>
      <c r="AG511" s="103"/>
      <c r="AH511" s="103"/>
      <c r="AI511" s="103"/>
      <c r="AJ511" s="103"/>
      <c r="AK511" s="104"/>
    </row>
    <row r="512" spans="1:37" s="105" customFormat="1" ht="25.5">
      <c r="A512" s="75">
        <v>494</v>
      </c>
      <c r="B512" s="23" t="s">
        <v>142</v>
      </c>
      <c r="C512" s="73" t="s">
        <v>78</v>
      </c>
      <c r="D512" s="74">
        <v>1</v>
      </c>
      <c r="E512" s="143">
        <v>472.4</v>
      </c>
      <c r="F512" s="112">
        <f t="shared" si="74"/>
        <v>472.4</v>
      </c>
      <c r="G512" s="22"/>
      <c r="H512" s="33"/>
      <c r="I512" s="35"/>
      <c r="J512" s="35"/>
      <c r="K512" s="35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03"/>
      <c r="Z512" s="103"/>
      <c r="AA512" s="103"/>
      <c r="AB512" s="103"/>
      <c r="AC512" s="103"/>
      <c r="AD512" s="103"/>
      <c r="AE512" s="103"/>
      <c r="AF512" s="103"/>
      <c r="AG512" s="103"/>
      <c r="AH512" s="103"/>
      <c r="AI512" s="103"/>
      <c r="AJ512" s="103"/>
      <c r="AK512" s="104"/>
    </row>
    <row r="513" spans="1:37" s="105" customFormat="1" ht="25.5">
      <c r="A513" s="75">
        <v>495</v>
      </c>
      <c r="B513" s="23" t="s">
        <v>143</v>
      </c>
      <c r="C513" s="73" t="s">
        <v>39</v>
      </c>
      <c r="D513" s="74">
        <v>5</v>
      </c>
      <c r="E513" s="143">
        <v>4.18</v>
      </c>
      <c r="F513" s="112">
        <f t="shared" si="74"/>
        <v>20.9</v>
      </c>
      <c r="G513" s="22"/>
      <c r="H513" s="33"/>
      <c r="I513" s="35"/>
      <c r="J513" s="35"/>
      <c r="K513" s="35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  <c r="W513" s="103"/>
      <c r="X513" s="103"/>
      <c r="Y513" s="103"/>
      <c r="Z513" s="103"/>
      <c r="AA513" s="103"/>
      <c r="AB513" s="103"/>
      <c r="AC513" s="103"/>
      <c r="AD513" s="103"/>
      <c r="AE513" s="103"/>
      <c r="AF513" s="103"/>
      <c r="AG513" s="103"/>
      <c r="AH513" s="103"/>
      <c r="AI513" s="103"/>
      <c r="AJ513" s="103"/>
      <c r="AK513" s="104"/>
    </row>
    <row r="514" spans="1:37" s="105" customFormat="1" ht="25.5">
      <c r="A514" s="75">
        <v>496</v>
      </c>
      <c r="B514" s="23" t="s">
        <v>144</v>
      </c>
      <c r="C514" s="73" t="s">
        <v>39</v>
      </c>
      <c r="D514" s="74">
        <v>2</v>
      </c>
      <c r="E514" s="143">
        <v>2.96</v>
      </c>
      <c r="F514" s="112">
        <f t="shared" si="74"/>
        <v>5.92</v>
      </c>
      <c r="G514" s="22"/>
      <c r="H514" s="33"/>
      <c r="I514" s="35"/>
      <c r="J514" s="35"/>
      <c r="K514" s="35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/>
      <c r="AF514" s="103"/>
      <c r="AG514" s="103"/>
      <c r="AH514" s="103"/>
      <c r="AI514" s="103"/>
      <c r="AJ514" s="103"/>
      <c r="AK514" s="104"/>
    </row>
    <row r="515" spans="1:37" s="105" customFormat="1">
      <c r="A515" s="75">
        <v>497</v>
      </c>
      <c r="B515" s="23" t="s">
        <v>104</v>
      </c>
      <c r="C515" s="73" t="s">
        <v>78</v>
      </c>
      <c r="D515" s="74">
        <v>3</v>
      </c>
      <c r="E515" s="143">
        <v>21.9</v>
      </c>
      <c r="F515" s="112">
        <f t="shared" si="74"/>
        <v>65.7</v>
      </c>
      <c r="G515" s="22"/>
      <c r="H515" s="33"/>
      <c r="I515" s="35"/>
      <c r="J515" s="35"/>
      <c r="K515" s="35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/>
      <c r="AD515" s="103"/>
      <c r="AE515" s="103"/>
      <c r="AF515" s="103"/>
      <c r="AG515" s="103"/>
      <c r="AH515" s="103"/>
      <c r="AI515" s="103"/>
      <c r="AJ515" s="103"/>
      <c r="AK515" s="104"/>
    </row>
    <row r="516" spans="1:37" s="105" customFormat="1">
      <c r="A516" s="75">
        <v>498</v>
      </c>
      <c r="B516" s="23" t="s">
        <v>148</v>
      </c>
      <c r="C516" s="73" t="s">
        <v>78</v>
      </c>
      <c r="D516" s="74">
        <v>4</v>
      </c>
      <c r="E516" s="143">
        <v>5.58</v>
      </c>
      <c r="F516" s="112">
        <f t="shared" si="74"/>
        <v>22.32</v>
      </c>
      <c r="G516" s="22"/>
      <c r="H516" s="33"/>
      <c r="I516" s="35"/>
      <c r="J516" s="35"/>
      <c r="K516" s="35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  <c r="AE516" s="103"/>
      <c r="AF516" s="103"/>
      <c r="AG516" s="103"/>
      <c r="AH516" s="103"/>
      <c r="AI516" s="103"/>
      <c r="AJ516" s="103"/>
      <c r="AK516" s="104"/>
    </row>
    <row r="517" spans="1:37" s="105" customFormat="1" ht="25.5">
      <c r="A517" s="75">
        <v>499</v>
      </c>
      <c r="B517" s="23" t="s">
        <v>149</v>
      </c>
      <c r="C517" s="73" t="s">
        <v>39</v>
      </c>
      <c r="D517" s="74">
        <v>5</v>
      </c>
      <c r="E517" s="143">
        <v>3.84</v>
      </c>
      <c r="F517" s="112">
        <f t="shared" si="74"/>
        <v>19.2</v>
      </c>
      <c r="G517" s="22"/>
      <c r="H517" s="33"/>
      <c r="I517" s="35"/>
      <c r="J517" s="35"/>
      <c r="K517" s="35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  <c r="AE517" s="103"/>
      <c r="AF517" s="103"/>
      <c r="AG517" s="103"/>
      <c r="AH517" s="103"/>
      <c r="AI517" s="103"/>
      <c r="AJ517" s="103"/>
      <c r="AK517" s="104"/>
    </row>
    <row r="518" spans="1:37" s="105" customFormat="1" ht="25.5">
      <c r="A518" s="75">
        <v>500</v>
      </c>
      <c r="B518" s="23" t="s">
        <v>166</v>
      </c>
      <c r="C518" s="73" t="s">
        <v>39</v>
      </c>
      <c r="D518" s="74">
        <v>25</v>
      </c>
      <c r="E518" s="143">
        <v>3.66</v>
      </c>
      <c r="F518" s="112">
        <f t="shared" si="74"/>
        <v>91.5</v>
      </c>
      <c r="G518" s="22"/>
      <c r="H518" s="33"/>
      <c r="I518" s="35"/>
      <c r="J518" s="35"/>
      <c r="K518" s="35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  <c r="AE518" s="103"/>
      <c r="AF518" s="103"/>
      <c r="AG518" s="103"/>
      <c r="AH518" s="103"/>
      <c r="AI518" s="103"/>
      <c r="AJ518" s="103"/>
      <c r="AK518" s="104"/>
    </row>
    <row r="519" spans="1:37" s="105" customFormat="1">
      <c r="A519" s="75">
        <v>501</v>
      </c>
      <c r="B519" s="23" t="s">
        <v>150</v>
      </c>
      <c r="C519" s="73" t="s">
        <v>39</v>
      </c>
      <c r="D519" s="74">
        <v>3</v>
      </c>
      <c r="E519" s="143">
        <v>2.36</v>
      </c>
      <c r="F519" s="112">
        <f t="shared" si="74"/>
        <v>7.08</v>
      </c>
      <c r="G519" s="22"/>
      <c r="H519" s="33"/>
      <c r="I519" s="35"/>
      <c r="J519" s="35"/>
      <c r="K519" s="35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  <c r="W519" s="103"/>
      <c r="X519" s="103"/>
      <c r="Y519" s="103"/>
      <c r="Z519" s="103"/>
      <c r="AA519" s="103"/>
      <c r="AB519" s="103"/>
      <c r="AC519" s="103"/>
      <c r="AD519" s="103"/>
      <c r="AE519" s="103"/>
      <c r="AF519" s="103"/>
      <c r="AG519" s="103"/>
      <c r="AH519" s="103"/>
      <c r="AI519" s="103"/>
      <c r="AJ519" s="103"/>
      <c r="AK519" s="104"/>
    </row>
    <row r="520" spans="1:37" s="105" customFormat="1">
      <c r="A520" s="75">
        <v>502</v>
      </c>
      <c r="B520" s="23" t="s">
        <v>153</v>
      </c>
      <c r="C520" s="73" t="s">
        <v>39</v>
      </c>
      <c r="D520" s="74">
        <v>5</v>
      </c>
      <c r="E520" s="143">
        <v>6.32</v>
      </c>
      <c r="F520" s="112">
        <f t="shared" si="74"/>
        <v>31.6</v>
      </c>
      <c r="G520" s="22"/>
      <c r="H520" s="33"/>
      <c r="I520" s="35"/>
      <c r="J520" s="35"/>
      <c r="K520" s="35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103"/>
      <c r="AD520" s="103"/>
      <c r="AE520" s="103"/>
      <c r="AF520" s="103"/>
      <c r="AG520" s="103"/>
      <c r="AH520" s="103"/>
      <c r="AI520" s="103"/>
      <c r="AJ520" s="103"/>
      <c r="AK520" s="104"/>
    </row>
    <row r="521" spans="1:37" s="105" customFormat="1">
      <c r="A521" s="75">
        <v>503</v>
      </c>
      <c r="B521" s="23" t="s">
        <v>112</v>
      </c>
      <c r="C521" s="73" t="s">
        <v>39</v>
      </c>
      <c r="D521" s="74">
        <v>9</v>
      </c>
      <c r="E521" s="143">
        <v>7.21</v>
      </c>
      <c r="F521" s="112">
        <f t="shared" si="74"/>
        <v>64.89</v>
      </c>
      <c r="G521" s="22"/>
      <c r="H521" s="33"/>
      <c r="I521" s="35"/>
      <c r="J521" s="35"/>
      <c r="K521" s="35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  <c r="W521" s="103"/>
      <c r="X521" s="103"/>
      <c r="Y521" s="103"/>
      <c r="Z521" s="103"/>
      <c r="AA521" s="103"/>
      <c r="AB521" s="103"/>
      <c r="AC521" s="103"/>
      <c r="AD521" s="103"/>
      <c r="AE521" s="103"/>
      <c r="AF521" s="103"/>
      <c r="AG521" s="103"/>
      <c r="AH521" s="103"/>
      <c r="AI521" s="103"/>
      <c r="AJ521" s="103"/>
      <c r="AK521" s="104"/>
    </row>
    <row r="522" spans="1:37" s="105" customFormat="1" ht="25.5">
      <c r="A522" s="75">
        <v>504</v>
      </c>
      <c r="B522" s="23" t="s">
        <v>154</v>
      </c>
      <c r="C522" s="73" t="s">
        <v>39</v>
      </c>
      <c r="D522" s="74">
        <v>9</v>
      </c>
      <c r="E522" s="143">
        <v>1.8</v>
      </c>
      <c r="F522" s="112">
        <f>ROUND(D522*E522,2)</f>
        <v>16.2</v>
      </c>
      <c r="G522" s="22"/>
      <c r="H522" s="33"/>
      <c r="I522" s="35"/>
      <c r="J522" s="35"/>
      <c r="K522" s="35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  <c r="W522" s="103"/>
      <c r="X522" s="103"/>
      <c r="Y522" s="103"/>
      <c r="Z522" s="103"/>
      <c r="AA522" s="103"/>
      <c r="AB522" s="103"/>
      <c r="AC522" s="103"/>
      <c r="AD522" s="103"/>
      <c r="AE522" s="103"/>
      <c r="AF522" s="103"/>
      <c r="AG522" s="103"/>
      <c r="AH522" s="103"/>
      <c r="AI522" s="103"/>
      <c r="AJ522" s="103"/>
      <c r="AK522" s="104"/>
    </row>
    <row r="523" spans="1:37" s="105" customFormat="1">
      <c r="A523" s="75">
        <v>505</v>
      </c>
      <c r="B523" s="23" t="s">
        <v>155</v>
      </c>
      <c r="C523" s="73" t="s">
        <v>39</v>
      </c>
      <c r="D523" s="74">
        <v>9</v>
      </c>
      <c r="E523" s="143">
        <v>1.89</v>
      </c>
      <c r="F523" s="112">
        <f t="shared" si="74"/>
        <v>17.010000000000002</v>
      </c>
      <c r="G523" s="22"/>
      <c r="H523" s="33"/>
      <c r="I523" s="35"/>
      <c r="J523" s="35"/>
      <c r="K523" s="35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  <c r="W523" s="103"/>
      <c r="X523" s="103"/>
      <c r="Y523" s="103"/>
      <c r="Z523" s="103"/>
      <c r="AA523" s="103"/>
      <c r="AB523" s="103"/>
      <c r="AC523" s="103"/>
      <c r="AD523" s="103"/>
      <c r="AE523" s="103"/>
      <c r="AF523" s="103"/>
      <c r="AG523" s="103"/>
      <c r="AH523" s="103"/>
      <c r="AI523" s="103"/>
      <c r="AJ523" s="103"/>
      <c r="AK523" s="104"/>
    </row>
    <row r="524" spans="1:37" s="105" customFormat="1" ht="25.5">
      <c r="A524" s="75">
        <v>506</v>
      </c>
      <c r="B524" s="23" t="s">
        <v>156</v>
      </c>
      <c r="C524" s="73" t="s">
        <v>39</v>
      </c>
      <c r="D524" s="74">
        <v>5</v>
      </c>
      <c r="E524" s="143">
        <v>2.4700000000000002</v>
      </c>
      <c r="F524" s="112">
        <f t="shared" si="74"/>
        <v>12.35</v>
      </c>
      <c r="G524" s="22"/>
      <c r="H524" s="33"/>
      <c r="I524" s="35"/>
      <c r="J524" s="35"/>
      <c r="K524" s="35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  <c r="W524" s="103"/>
      <c r="X524" s="103"/>
      <c r="Y524" s="103"/>
      <c r="Z524" s="103"/>
      <c r="AA524" s="103"/>
      <c r="AB524" s="103"/>
      <c r="AC524" s="103"/>
      <c r="AD524" s="103"/>
      <c r="AE524" s="103"/>
      <c r="AF524" s="103"/>
      <c r="AG524" s="103"/>
      <c r="AH524" s="103"/>
      <c r="AI524" s="103"/>
      <c r="AJ524" s="103"/>
      <c r="AK524" s="104"/>
    </row>
    <row r="525" spans="1:37" s="105" customFormat="1" ht="25.5">
      <c r="A525" s="75">
        <v>507</v>
      </c>
      <c r="B525" s="23" t="s">
        <v>113</v>
      </c>
      <c r="C525" s="73" t="s">
        <v>39</v>
      </c>
      <c r="D525" s="74">
        <v>9</v>
      </c>
      <c r="E525" s="143">
        <v>2.71</v>
      </c>
      <c r="F525" s="112">
        <f t="shared" si="74"/>
        <v>24.39</v>
      </c>
      <c r="G525" s="22"/>
      <c r="H525" s="33"/>
      <c r="I525" s="35"/>
      <c r="J525" s="35"/>
      <c r="K525" s="35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  <c r="W525" s="103"/>
      <c r="X525" s="103"/>
      <c r="Y525" s="103"/>
      <c r="Z525" s="103"/>
      <c r="AA525" s="103"/>
      <c r="AB525" s="103"/>
      <c r="AC525" s="103"/>
      <c r="AD525" s="103"/>
      <c r="AE525" s="103"/>
      <c r="AF525" s="103"/>
      <c r="AG525" s="103"/>
      <c r="AH525" s="103"/>
      <c r="AI525" s="103"/>
      <c r="AJ525" s="103"/>
      <c r="AK525" s="104"/>
    </row>
    <row r="526" spans="1:37" s="105" customFormat="1" ht="26.25" thickBot="1">
      <c r="A526" s="75">
        <v>508</v>
      </c>
      <c r="B526" s="24" t="s">
        <v>114</v>
      </c>
      <c r="C526" s="25" t="s">
        <v>115</v>
      </c>
      <c r="D526" s="26">
        <v>4.9000000000000004</v>
      </c>
      <c r="E526" s="143">
        <v>2.39</v>
      </c>
      <c r="F526" s="113">
        <f t="shared" si="74"/>
        <v>11.71</v>
      </c>
      <c r="G526" s="22">
        <f>SUM(F497:F526)</f>
        <v>2950.39</v>
      </c>
      <c r="H526" s="33"/>
      <c r="I526" s="35"/>
      <c r="J526" s="35"/>
      <c r="K526" s="35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  <c r="W526" s="103"/>
      <c r="X526" s="103"/>
      <c r="Y526" s="103"/>
      <c r="Z526" s="103"/>
      <c r="AA526" s="103"/>
      <c r="AB526" s="103"/>
      <c r="AC526" s="103"/>
      <c r="AD526" s="103"/>
      <c r="AE526" s="103"/>
      <c r="AF526" s="103"/>
      <c r="AG526" s="103"/>
      <c r="AH526" s="103"/>
      <c r="AI526" s="103"/>
      <c r="AJ526" s="103"/>
      <c r="AK526" s="104"/>
    </row>
    <row r="527" spans="1:37" s="105" customFormat="1">
      <c r="A527" s="174" t="s">
        <v>172</v>
      </c>
      <c r="B527" s="175"/>
      <c r="C527" s="175"/>
      <c r="D527" s="175"/>
      <c r="E527" s="175"/>
      <c r="F527" s="38">
        <f>SUM(F7:F526)</f>
        <v>3114098.62</v>
      </c>
      <c r="G527" s="42"/>
      <c r="H527" s="44"/>
      <c r="I527" s="35"/>
      <c r="J527" s="35"/>
      <c r="K527" s="35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  <c r="W527" s="103"/>
      <c r="X527" s="103"/>
      <c r="Y527" s="103"/>
      <c r="Z527" s="103"/>
      <c r="AA527" s="103"/>
      <c r="AB527" s="103"/>
      <c r="AC527" s="103"/>
      <c r="AD527" s="103"/>
      <c r="AE527" s="103"/>
      <c r="AF527" s="103"/>
      <c r="AG527" s="103"/>
      <c r="AH527" s="103"/>
      <c r="AI527" s="103"/>
      <c r="AJ527" s="103"/>
      <c r="AK527" s="104"/>
    </row>
    <row r="528" spans="1:37" s="105" customFormat="1">
      <c r="A528" s="176" t="s">
        <v>173</v>
      </c>
      <c r="B528" s="177"/>
      <c r="C528" s="177"/>
      <c r="D528" s="177"/>
      <c r="E528" s="177"/>
      <c r="F528" s="39">
        <f>F527*0.2</f>
        <v>622819.72</v>
      </c>
      <c r="G528" s="42"/>
      <c r="H528" s="44"/>
      <c r="I528" s="35"/>
      <c r="J528" s="35"/>
      <c r="K528" s="35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  <c r="W528" s="103"/>
      <c r="X528" s="103"/>
      <c r="Y528" s="103"/>
      <c r="Z528" s="103"/>
      <c r="AA528" s="103"/>
      <c r="AB528" s="103"/>
      <c r="AC528" s="103"/>
      <c r="AD528" s="103"/>
      <c r="AE528" s="103"/>
      <c r="AF528" s="103"/>
      <c r="AG528" s="103"/>
      <c r="AH528" s="103"/>
      <c r="AI528" s="103"/>
      <c r="AJ528" s="103"/>
      <c r="AK528" s="104"/>
    </row>
    <row r="529" spans="1:37" s="105" customFormat="1" ht="13.5" thickBot="1">
      <c r="A529" s="178" t="s">
        <v>174</v>
      </c>
      <c r="B529" s="179"/>
      <c r="C529" s="179"/>
      <c r="D529" s="179"/>
      <c r="E529" s="179"/>
      <c r="F529" s="40">
        <f>SUM(F527:F528)</f>
        <v>3736918.34</v>
      </c>
      <c r="G529" s="42"/>
      <c r="H529" s="44"/>
      <c r="I529" s="35"/>
      <c r="J529" s="35"/>
      <c r="K529" s="35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  <c r="W529" s="103"/>
      <c r="X529" s="103"/>
      <c r="Y529" s="103"/>
      <c r="Z529" s="103"/>
      <c r="AA529" s="103"/>
      <c r="AB529" s="103"/>
      <c r="AC529" s="103"/>
      <c r="AD529" s="103"/>
      <c r="AE529" s="103"/>
      <c r="AF529" s="103"/>
      <c r="AG529" s="103"/>
      <c r="AH529" s="103"/>
      <c r="AI529" s="103"/>
      <c r="AJ529" s="103"/>
      <c r="AK529" s="104"/>
    </row>
    <row r="530" spans="1:37" s="105" customFormat="1">
      <c r="A530" s="130"/>
      <c r="B530" s="130"/>
      <c r="C530" s="131"/>
      <c r="D530" s="132"/>
      <c r="E530" s="80"/>
      <c r="F530" s="80"/>
      <c r="G530" s="41"/>
      <c r="H530" s="133"/>
      <c r="I530" s="35"/>
      <c r="J530" s="35"/>
      <c r="K530" s="35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  <c r="W530" s="103"/>
      <c r="X530" s="103"/>
      <c r="Y530" s="103"/>
      <c r="Z530" s="103"/>
      <c r="AA530" s="103"/>
      <c r="AB530" s="103"/>
      <c r="AC530" s="103"/>
      <c r="AD530" s="103"/>
      <c r="AE530" s="103"/>
      <c r="AF530" s="103"/>
      <c r="AG530" s="103"/>
      <c r="AH530" s="103"/>
      <c r="AI530" s="103"/>
      <c r="AJ530" s="103"/>
      <c r="AK530" s="104"/>
    </row>
    <row r="531" spans="1:37" s="105" customFormat="1">
      <c r="A531" s="130"/>
      <c r="B531" s="130"/>
      <c r="C531" s="131"/>
      <c r="D531" s="132"/>
      <c r="E531" s="80"/>
      <c r="F531" s="80"/>
      <c r="G531" s="41"/>
      <c r="H531" s="133"/>
      <c r="I531" s="35"/>
      <c r="J531" s="35"/>
      <c r="K531" s="35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  <c r="W531" s="103"/>
      <c r="X531" s="103"/>
      <c r="Y531" s="103"/>
      <c r="Z531" s="103"/>
      <c r="AA531" s="103"/>
      <c r="AB531" s="103"/>
      <c r="AC531" s="103"/>
      <c r="AD531" s="103"/>
      <c r="AE531" s="103"/>
      <c r="AF531" s="103"/>
      <c r="AG531" s="103"/>
      <c r="AH531" s="103"/>
      <c r="AI531" s="103"/>
      <c r="AJ531" s="103"/>
      <c r="AK531" s="104"/>
    </row>
    <row r="532" spans="1:37" s="105" customFormat="1">
      <c r="A532" s="182"/>
      <c r="B532" s="182"/>
      <c r="C532" s="131"/>
      <c r="D532" s="132"/>
      <c r="E532" s="80"/>
      <c r="F532" s="80"/>
      <c r="G532" s="41"/>
      <c r="H532" s="133"/>
      <c r="I532" s="35"/>
      <c r="J532" s="35"/>
      <c r="K532" s="35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  <c r="W532" s="103"/>
      <c r="X532" s="103"/>
      <c r="Y532" s="103"/>
      <c r="Z532" s="103"/>
      <c r="AA532" s="103"/>
      <c r="AB532" s="103"/>
      <c r="AC532" s="103"/>
      <c r="AD532" s="103"/>
      <c r="AE532" s="103"/>
      <c r="AF532" s="103"/>
      <c r="AG532" s="103"/>
      <c r="AH532" s="103"/>
      <c r="AI532" s="103"/>
      <c r="AJ532" s="103"/>
      <c r="AK532" s="104"/>
    </row>
    <row r="533" spans="1:37" s="105" customFormat="1" ht="12.75" customHeight="1">
      <c r="A533" s="180"/>
      <c r="B533" s="180"/>
      <c r="C533" s="134"/>
      <c r="D533" s="134"/>
      <c r="E533" s="134"/>
      <c r="F533" s="135"/>
      <c r="G533" s="22"/>
      <c r="H533" s="33"/>
      <c r="I533" s="35"/>
      <c r="J533" s="35"/>
      <c r="K533" s="35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  <c r="W533" s="103"/>
      <c r="X533" s="103"/>
      <c r="Y533" s="103"/>
      <c r="Z533" s="103"/>
      <c r="AA533" s="103"/>
      <c r="AB533" s="103"/>
      <c r="AC533" s="103"/>
      <c r="AD533" s="103"/>
      <c r="AE533" s="103"/>
      <c r="AF533" s="103"/>
      <c r="AG533" s="103"/>
      <c r="AH533" s="103"/>
      <c r="AI533" s="103"/>
      <c r="AJ533" s="103"/>
      <c r="AK533" s="104"/>
    </row>
    <row r="534" spans="1:37" s="105" customFormat="1">
      <c r="A534" s="181"/>
      <c r="B534" s="181"/>
      <c r="C534" s="134"/>
      <c r="D534" s="134"/>
      <c r="E534" s="135"/>
      <c r="F534" s="134"/>
      <c r="G534" s="22"/>
      <c r="H534" s="33"/>
      <c r="I534" s="35"/>
      <c r="J534" s="35"/>
      <c r="K534" s="35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  <c r="W534" s="103"/>
      <c r="X534" s="103"/>
      <c r="Y534" s="103"/>
      <c r="Z534" s="103"/>
      <c r="AA534" s="103"/>
      <c r="AB534" s="103"/>
      <c r="AC534" s="103"/>
      <c r="AD534" s="103"/>
      <c r="AE534" s="103"/>
      <c r="AF534" s="103"/>
      <c r="AG534" s="103"/>
      <c r="AH534" s="103"/>
      <c r="AI534" s="103"/>
      <c r="AJ534" s="103"/>
      <c r="AK534" s="104"/>
    </row>
    <row r="535" spans="1:37" s="105" customFormat="1">
      <c r="A535" s="141"/>
      <c r="B535" s="130"/>
      <c r="C535" s="131"/>
      <c r="D535" s="132"/>
      <c r="E535" s="80"/>
      <c r="F535" s="80"/>
      <c r="G535" s="22"/>
      <c r="H535" s="33"/>
      <c r="I535" s="35"/>
      <c r="J535" s="35"/>
      <c r="K535" s="35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  <c r="W535" s="103"/>
      <c r="X535" s="103"/>
      <c r="Y535" s="103"/>
      <c r="Z535" s="103"/>
      <c r="AA535" s="103"/>
      <c r="AB535" s="103"/>
      <c r="AC535" s="103"/>
      <c r="AD535" s="103"/>
      <c r="AE535" s="103"/>
      <c r="AF535" s="103"/>
      <c r="AG535" s="103"/>
      <c r="AH535" s="103"/>
      <c r="AI535" s="103"/>
      <c r="AJ535" s="103"/>
      <c r="AK535" s="104"/>
    </row>
    <row r="536" spans="1:37">
      <c r="A536" s="141"/>
    </row>
    <row r="537" spans="1:37">
      <c r="A537" s="141"/>
    </row>
    <row r="538" spans="1:37">
      <c r="A538" s="168"/>
      <c r="B538" s="168"/>
    </row>
    <row r="539" spans="1:37">
      <c r="L539" s="140"/>
    </row>
    <row r="540" spans="1:37">
      <c r="G540" s="167"/>
      <c r="H540" s="167"/>
      <c r="I540" s="167"/>
      <c r="J540" s="167"/>
      <c r="K540" s="167"/>
    </row>
    <row r="541" spans="1:37">
      <c r="L541" s="136"/>
    </row>
    <row r="542" spans="1:37">
      <c r="G542" s="140"/>
      <c r="H542" s="140"/>
      <c r="I542" s="140"/>
      <c r="J542" s="140"/>
      <c r="K542" s="136"/>
    </row>
  </sheetData>
  <sheetProtection password="CFD5" sheet="1" objects="1" scenarios="1" selectLockedCells="1"/>
  <mergeCells count="11">
    <mergeCell ref="G540:K540"/>
    <mergeCell ref="A538:B538"/>
    <mergeCell ref="A1:D1"/>
    <mergeCell ref="A3:F3"/>
    <mergeCell ref="A4:F4"/>
    <mergeCell ref="A527:E527"/>
    <mergeCell ref="A528:E528"/>
    <mergeCell ref="A529:E529"/>
    <mergeCell ref="A533:B533"/>
    <mergeCell ref="A534:B534"/>
    <mergeCell ref="A532:B532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Celkový sumár</vt:lpstr>
      <vt:lpstr>Všeobecné položky</vt:lpstr>
      <vt:lpstr>vykaz-vymer</vt:lpstr>
      <vt:lpstr>'Všeobecné položky'!Oblasť_tlače</vt:lpstr>
      <vt:lpstr>'vykaz-vymer'!Oblasť_tlače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Majerová Zuzana Ing.</cp:lastModifiedBy>
  <cp:lastPrinted>2022-10-27T06:55:26Z</cp:lastPrinted>
  <dcterms:created xsi:type="dcterms:W3CDTF">2019-04-04T10:28:03Z</dcterms:created>
  <dcterms:modified xsi:type="dcterms:W3CDTF">2022-11-04T07:18:06Z</dcterms:modified>
</cp:coreProperties>
</file>