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_rels/sheet2.xml.rels" ContentType="application/vnd.openxmlformats-package.relationship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1"/>
  </bookViews>
  <sheets>
    <sheet name="Rekapitulácia stavby" sheetId="1" state="visible" r:id="rId2"/>
    <sheet name="4 - SO 03 - oplotenie" sheetId="2" state="visible" r:id="rId3"/>
  </sheets>
  <definedNames>
    <definedName function="false" hidden="false" localSheetId="1" name="_xlnm.Print_Area" vbProcedure="false">'4 - SO 03 - oplotenie'!$C$4:$J$73,'4 - SO 03 - oplotenie'!$C$79:$J$100,'4 - SO 03 - oplotenie'!$C$106:$J$142</definedName>
    <definedName function="false" hidden="false" localSheetId="1" name="_xlnm.Print_Titles" vbProcedure="false">'4 - SO 03 - oplotenie'!$118:$118</definedName>
    <definedName function="false" hidden="true" localSheetId="1" name="_xlnm._FilterDatabase" vbProcedure="false">'4 - SO 03 - oplotenie'!$C$118:$K$142</definedName>
    <definedName function="false" hidden="false" localSheetId="0" name="_xlnm.Print_Area" vbProcedure="false">'Rekapitulácia stavby'!$D$4:$AO$76,'Rekapitulácia stavby'!$C$82:$AQ$96</definedName>
    <definedName function="false" hidden="false" localSheetId="0" name="_xlnm.Print_Titles" vbProcedure="false">'Rekapitulácia stavby'!$92:$92</definedName>
  </definedName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<sst xmlns="http://schemas.openxmlformats.org/spreadsheetml/2006/main" count="493" uniqueCount="182">
  <si>
    <t xml:space="preserve">Export Komplet</t>
  </si>
  <si>
    <t xml:space="preserve">2.0</t>
  </si>
  <si>
    <t xml:space="preserve">False</t>
  </si>
  <si>
    <t xml:space="preserve">{defa5e90-5412-457e-bae6-b222ba88ef5b}</t>
  </si>
  <si>
    <t xml:space="preserve">&gt;&gt;  skryté stĺpce  &lt;&lt;</t>
  </si>
  <si>
    <t xml:space="preserve">0,01</t>
  </si>
  <si>
    <t xml:space="preserve">20</t>
  </si>
  <si>
    <t xml:space="preserve">REKAPITULÁCIA STAVBY</t>
  </si>
  <si>
    <t xml:space="preserve">v ---  nižšie sa nachádzajú doplnkové a pomocné údaje k zostavám  --- v</t>
  </si>
  <si>
    <t xml:space="preserve">Návod na vyplnenie</t>
  </si>
  <si>
    <t xml:space="preserve">0,001</t>
  </si>
  <si>
    <t xml:space="preserve">Kód:</t>
  </si>
  <si>
    <t xml:space="preserve">1</t>
  </si>
  <si>
    <t xml:space="preserve">Meniť je možné iba bunky so žltým podfarbením!_x005F_x000d_
_x005F_x000d_
1) na prvom liste Rekapitulácie stavby vyplňte v zostave_x005F_x000d_
_x005F_x000d_
    a) Rekapitulácia stavby_x005F_x000d_
       - údaje o Zhotoviteľovi_x005F_x000d_
         (prenesú sa do ostatných zostáv aj v iných listoch)_x005F_x000d_
_x005F_x000d_
    b) Rekapitulácia objektov stavby_x005F_x000d_
       - potrebné Ostatné náklady_x005F_x000d_
_x005F_x000d_
2) na vybraných listoch vyplňte v zostave_x005F_x000d_
_x005F_x000d_
    a) Krycí list_x005F_x000d_
       - údaje o Zhotoviteľovi, pokiaľ sa líšia od údajov o Zhotoviteľovi na Rekapitulácii stavby_x005F_x000d_
         (údaje se prenesú do ostatných zostav v danom liste)_x005F_x000d_
_x005F_x000d_
    b) Rekapitulácia rozpočtu_x005F_x000d_
       - potrebné Ostatné náklady_x005F_x000d_
_x005F_x000d_
    c) Celkové náklady za stavbu_x005F_x000d_
       - ceny na položkách_x005F_x000d_
       - množstvo, pokiaľ má žlté podfarbenie_x005F_x000d_
       - a v prípade potreby poznámku (tá je v skrytom stĺpci)</t>
  </si>
  <si>
    <t xml:space="preserve">Stavba:</t>
  </si>
  <si>
    <t xml:space="preserve">SOŠ Tornaľa - modernizácia odborného vzdelávania - budova SOŠ</t>
  </si>
  <si>
    <t xml:space="preserve">JKSO:</t>
  </si>
  <si>
    <t xml:space="preserve">KS:</t>
  </si>
  <si>
    <t xml:space="preserve">Miesto:</t>
  </si>
  <si>
    <t xml:space="preserve">Tornaľa</t>
  </si>
  <si>
    <t xml:space="preserve">Dátum:</t>
  </si>
  <si>
    <t xml:space="preserve">18. 5. 2022</t>
  </si>
  <si>
    <t xml:space="preserve">Objednávateľ:</t>
  </si>
  <si>
    <t xml:space="preserve">IČO:</t>
  </si>
  <si>
    <t xml:space="preserve">Banskobystrický samosprávny kraj</t>
  </si>
  <si>
    <t xml:space="preserve">IČ DPH:</t>
  </si>
  <si>
    <t xml:space="preserve">Zhotoviteľ:</t>
  </si>
  <si>
    <t xml:space="preserve">Vyplň údaj</t>
  </si>
  <si>
    <t xml:space="preserve">Projektant:</t>
  </si>
  <si>
    <t xml:space="preserve">Ing. Arch. Mário Regec</t>
  </si>
  <si>
    <t xml:space="preserve">True</t>
  </si>
  <si>
    <t xml:space="preserve">Spracovateľ:</t>
  </si>
  <si>
    <t xml:space="preserve">Ing. Marian Magyar</t>
  </si>
  <si>
    <t xml:space="preserve">Poznámka:</t>
  </si>
  <si>
    <t xml:space="preserve">Cena bez DPH</t>
  </si>
  <si>
    <t xml:space="preserve">Sadzba dane</t>
  </si>
  <si>
    <t xml:space="preserve">Základ dane</t>
  </si>
  <si>
    <t xml:space="preserve">Výška dane</t>
  </si>
  <si>
    <t xml:space="preserve">DPH</t>
  </si>
  <si>
    <t xml:space="preserve">základná</t>
  </si>
  <si>
    <t xml:space="preserve">znížená</t>
  </si>
  <si>
    <t xml:space="preserve">zákl. prenesená</t>
  </si>
  <si>
    <t xml:space="preserve">zníž. prenesená</t>
  </si>
  <si>
    <t xml:space="preserve">nulová</t>
  </si>
  <si>
    <t xml:space="preserve">Cena s DPH</t>
  </si>
  <si>
    <t xml:space="preserve">v</t>
  </si>
  <si>
    <t xml:space="preserve">EUR</t>
  </si>
  <si>
    <t xml:space="preserve">Projektant</t>
  </si>
  <si>
    <t xml:space="preserve">Spracovateľ</t>
  </si>
  <si>
    <t xml:space="preserve">Dátum a podpis:</t>
  </si>
  <si>
    <t xml:space="preserve">Pečiatka</t>
  </si>
  <si>
    <t xml:space="preserve">Objednávateľ</t>
  </si>
  <si>
    <t xml:space="preserve">Zhotoviteľ</t>
  </si>
  <si>
    <t xml:space="preserve">REKAPITULÁCIA OBJEKTOV STAVBY</t>
  </si>
  <si>
    <t xml:space="preserve">Informatívne údaje z listov zákaziek</t>
  </si>
  <si>
    <t xml:space="preserve">Kód</t>
  </si>
  <si>
    <t xml:space="preserve">Popis</t>
  </si>
  <si>
    <t xml:space="preserve">Cena bez DPH [EUR]</t>
  </si>
  <si>
    <t xml:space="preserve">Cena s DPH [EUR]</t>
  </si>
  <si>
    <t xml:space="preserve">Typ</t>
  </si>
  <si>
    <t xml:space="preserve">z toho Ostat._x005F_x000d_
náklady [EUR]</t>
  </si>
  <si>
    <t xml:space="preserve">DPH [EUR]</t>
  </si>
  <si>
    <t xml:space="preserve">Normohodiny [h]</t>
  </si>
  <si>
    <t xml:space="preserve">DPH základná [EUR]</t>
  </si>
  <si>
    <t xml:space="preserve">DPH znížená [EUR]</t>
  </si>
  <si>
    <t xml:space="preserve">DPH základná prenesená_x005F_x000d_
[EUR]</t>
  </si>
  <si>
    <t xml:space="preserve">DPH znížená prenesená_x005F_x000d_
[EUR]</t>
  </si>
  <si>
    <t xml:space="preserve">Základňa_x005F_x000d_
DPH základná</t>
  </si>
  <si>
    <t xml:space="preserve">Základňa_x005F_x000d_
DPH znížená</t>
  </si>
  <si>
    <t xml:space="preserve">Základňa_x005F_x000d_
DPH zákl. prenesená</t>
  </si>
  <si>
    <t xml:space="preserve">Základňa_x005F_x000d_
DPH zníž. prenesená</t>
  </si>
  <si>
    <t xml:space="preserve">Základňa_x005F_x000d_
DPH nulová</t>
  </si>
  <si>
    <t xml:space="preserve">Náklady z rozpočtov</t>
  </si>
  <si>
    <t xml:space="preserve">D</t>
  </si>
  <si>
    <t xml:space="preserve">0</t>
  </si>
  <si>
    <t xml:space="preserve">###NOIMPORT###</t>
  </si>
  <si>
    <t xml:space="preserve">IMPORT</t>
  </si>
  <si>
    <t xml:space="preserve">{00000000-0000-0000-0000-000000000000}</t>
  </si>
  <si>
    <t xml:space="preserve">/</t>
  </si>
  <si>
    <t xml:space="preserve">4</t>
  </si>
  <si>
    <t xml:space="preserve">SO 03 - oplotenie</t>
  </si>
  <si>
    <t xml:space="preserve">STA</t>
  </si>
  <si>
    <t xml:space="preserve">{c5c2f2d8-14bf-4555-9c0f-466548bba0d1}</t>
  </si>
  <si>
    <t xml:space="preserve">KRYCÍ LIST ROZPOČTU</t>
  </si>
  <si>
    <t xml:space="preserve">Objekt:</t>
  </si>
  <si>
    <t xml:space="preserve">4 - SO 03 - oplotenie</t>
  </si>
  <si>
    <t xml:space="preserve">REKAPITULÁCIA ROZPOČTU</t>
  </si>
  <si>
    <t xml:space="preserve">Kód dielu - Popis</t>
  </si>
  <si>
    <t xml:space="preserve">Cena celkom [EUR]</t>
  </si>
  <si>
    <t xml:space="preserve">Náklady z rozpočtu</t>
  </si>
  <si>
    <t xml:space="preserve">-1</t>
  </si>
  <si>
    <t xml:space="preserve">HSV - Práce a dodávky HSV</t>
  </si>
  <si>
    <t xml:space="preserve">    1 - Zemné práce</t>
  </si>
  <si>
    <t xml:space="preserve">    2 - Zakladanie</t>
  </si>
  <si>
    <t xml:space="preserve">    99 - Presun hmôt HSV</t>
  </si>
  <si>
    <t xml:space="preserve">PSV - Práce a dodávky PSV</t>
  </si>
  <si>
    <t xml:space="preserve">    767 - Konštrukcie doplnkové kovové</t>
  </si>
  <si>
    <t xml:space="preserve">ROZPOČET</t>
  </si>
  <si>
    <t xml:space="preserve">PČ</t>
  </si>
  <si>
    <t xml:space="preserve">MJ</t>
  </si>
  <si>
    <t xml:space="preserve">Množstvo</t>
  </si>
  <si>
    <t xml:space="preserve">J.cena [EUR]</t>
  </si>
  <si>
    <t xml:space="preserve">Cenová sústava</t>
  </si>
  <si>
    <t xml:space="preserve">J. Nh [h]</t>
  </si>
  <si>
    <t xml:space="preserve">Nh celkom [h]</t>
  </si>
  <si>
    <t xml:space="preserve">J. hmotnosť [t]</t>
  </si>
  <si>
    <t xml:space="preserve">Hmotnosť celkom [t]</t>
  </si>
  <si>
    <t xml:space="preserve">J. suť [t]</t>
  </si>
  <si>
    <t xml:space="preserve">Suť Celkom [t]</t>
  </si>
  <si>
    <t xml:space="preserve">HSV</t>
  </si>
  <si>
    <t xml:space="preserve">Práce a dodávky HSV</t>
  </si>
  <si>
    <t xml:space="preserve">ROZPOCET</t>
  </si>
  <si>
    <t xml:space="preserve">Zemné práce</t>
  </si>
  <si>
    <t xml:space="preserve">K</t>
  </si>
  <si>
    <t xml:space="preserve">130201001</t>
  </si>
  <si>
    <t xml:space="preserve">Výkop jamy v obmedzenom priestore horn. tr.3 ručne</t>
  </si>
  <si>
    <t xml:space="preserve">m3</t>
  </si>
  <si>
    <t xml:space="preserve">2</t>
  </si>
  <si>
    <t xml:space="preserve">130901121</t>
  </si>
  <si>
    <t xml:space="preserve">Búranie konštrukcií z prostého betónu neprekladaného kameňom vo vykopávkach</t>
  </si>
  <si>
    <t xml:space="preserve">Zakladanie</t>
  </si>
  <si>
    <t xml:space="preserve">3</t>
  </si>
  <si>
    <t xml:space="preserve">275321311</t>
  </si>
  <si>
    <t xml:space="preserve">Betón základových pätiek, železový (bez výstuže), tr. C 16/20</t>
  </si>
  <si>
    <t xml:space="preserve">6</t>
  </si>
  <si>
    <t xml:space="preserve">99</t>
  </si>
  <si>
    <t xml:space="preserve">Presun hmôt HSV</t>
  </si>
  <si>
    <t xml:space="preserve">998223011</t>
  </si>
  <si>
    <t xml:space="preserve">Presun hmôt pre pozemné komunikácie s krytom dláždeným (822 2.3, 822 5.3) akejkoľvek dĺžky objektu</t>
  </si>
  <si>
    <t xml:space="preserve">t</t>
  </si>
  <si>
    <t xml:space="preserve">8</t>
  </si>
  <si>
    <t xml:space="preserve">PSV</t>
  </si>
  <si>
    <t xml:space="preserve">Práce a dodávky PSV</t>
  </si>
  <si>
    <t xml:space="preserve">767</t>
  </si>
  <si>
    <t xml:space="preserve">Konštrukcie doplnkové kovové</t>
  </si>
  <si>
    <t xml:space="preserve">5</t>
  </si>
  <si>
    <t xml:space="preserve">767911120.R1</t>
  </si>
  <si>
    <t xml:space="preserve">Ozn. Da1 - dvojkrídlová brána, 2980x1400</t>
  </si>
  <si>
    <t xml:space="preserve">ks</t>
  </si>
  <si>
    <t xml:space="preserve">16</t>
  </si>
  <si>
    <t xml:space="preserve">10</t>
  </si>
  <si>
    <t xml:space="preserve">767911120.R2</t>
  </si>
  <si>
    <t xml:space="preserve">Ozn. Ra1 - Segment oplotenia, 1600x1400</t>
  </si>
  <si>
    <t xml:space="preserve">12</t>
  </si>
  <si>
    <t xml:space="preserve">7</t>
  </si>
  <si>
    <t xml:space="preserve">767911120.R3</t>
  </si>
  <si>
    <t xml:space="preserve">Ozn. Sa1 - Stĺpik oplotenia, 80x80x2,0 dl.1,9m</t>
  </si>
  <si>
    <t xml:space="preserve">14</t>
  </si>
  <si>
    <t xml:space="preserve">767911120.R4</t>
  </si>
  <si>
    <t xml:space="preserve">Ozn. Sa2 - Stĺpik oplotenia, 80x80x2,0 dl.1,9m</t>
  </si>
  <si>
    <t xml:space="preserve">9</t>
  </si>
  <si>
    <t xml:space="preserve">767911120.R5</t>
  </si>
  <si>
    <t xml:space="preserve">Ozn. Sa3 - Stĺpik oplotenia, 120x120x3,0 dl.2,1m</t>
  </si>
  <si>
    <t xml:space="preserve">18</t>
  </si>
  <si>
    <t xml:space="preserve">767911120.R6</t>
  </si>
  <si>
    <t xml:space="preserve">Ozn. Sa4 - Stĺpik oplotenia, 120x120x3,0 dl.2,1m</t>
  </si>
  <si>
    <t xml:space="preserve">11</t>
  </si>
  <si>
    <t xml:space="preserve">767911120.R7</t>
  </si>
  <si>
    <t xml:space="preserve">Ozn. UM2 - Montážné príslušenstvo</t>
  </si>
  <si>
    <t xml:space="preserve">22</t>
  </si>
  <si>
    <t xml:space="preserve">767911120.R8</t>
  </si>
  <si>
    <t xml:space="preserve">Ozn. Rb1 - Segment oplotenia, 2530x1400</t>
  </si>
  <si>
    <t xml:space="preserve">24</t>
  </si>
  <si>
    <t xml:space="preserve">13</t>
  </si>
  <si>
    <t xml:space="preserve">767911120.R9</t>
  </si>
  <si>
    <t xml:space="preserve">Ozn. Sb1 - Stĺpik oplotenia, 80x80x3,0 dl.1,9m</t>
  </si>
  <si>
    <t xml:space="preserve">26</t>
  </si>
  <si>
    <t xml:space="preserve">767911120.R10</t>
  </si>
  <si>
    <t xml:space="preserve">Ozn. Sb2- Stĺpik oplotenia, 80x80x2,0 dl.1,9m</t>
  </si>
  <si>
    <t xml:space="preserve">28</t>
  </si>
  <si>
    <t xml:space="preserve">15</t>
  </si>
  <si>
    <t xml:space="preserve">767911120.R11</t>
  </si>
  <si>
    <t xml:space="preserve">30</t>
  </si>
  <si>
    <t xml:space="preserve">767914830</t>
  </si>
  <si>
    <t xml:space="preserve">Demontáž oplotenia rámového na oceľové stĺpiky, výšky nad 1 do 2 m,  -0,00900t</t>
  </si>
  <si>
    <t xml:space="preserve">m</t>
  </si>
  <si>
    <t xml:space="preserve">32</t>
  </si>
  <si>
    <t xml:space="preserve">17</t>
  </si>
  <si>
    <t xml:space="preserve">767914830.1</t>
  </si>
  <si>
    <t xml:space="preserve">Doprava oplotenie na stavenisko</t>
  </si>
  <si>
    <t xml:space="preserve">kpl</t>
  </si>
  <si>
    <t xml:space="preserve">34</t>
  </si>
</sst>
</file>

<file path=xl/styles.xml><?xml version="1.0" encoding="utf-8"?>
<styleSheet xmlns="http://schemas.openxmlformats.org/spreadsheetml/2006/main">
  <numFmts count="8">
    <numFmt numFmtId="164" formatCode="General"/>
    <numFmt numFmtId="165" formatCode="@"/>
    <numFmt numFmtId="166" formatCode="#,##0.00"/>
    <numFmt numFmtId="167" formatCode="#,##0.00%"/>
    <numFmt numFmtId="168" formatCode="General"/>
    <numFmt numFmtId="169" formatCode="dd\.mm\.yyyy"/>
    <numFmt numFmtId="170" formatCode="#,##0.00000"/>
    <numFmt numFmtId="171" formatCode="#,##0.000"/>
  </numFmts>
  <fonts count="37">
    <font>
      <sz val="8"/>
      <name val="Arial CE"/>
      <family val="2"/>
      <charset val="1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8"/>
      <color rgb="FFFFFFFF"/>
      <name val="Arial CE"/>
      <family val="0"/>
      <charset val="1"/>
    </font>
    <font>
      <sz val="8"/>
      <color rgb="FF3366FF"/>
      <name val="Arial CE"/>
      <family val="0"/>
      <charset val="1"/>
    </font>
    <font>
      <b val="true"/>
      <sz val="14"/>
      <name val="Arial CE"/>
      <family val="0"/>
      <charset val="1"/>
    </font>
    <font>
      <b val="true"/>
      <sz val="12"/>
      <color rgb="FF969696"/>
      <name val="Arial CE"/>
      <family val="0"/>
      <charset val="1"/>
    </font>
    <font>
      <sz val="10"/>
      <color rgb="FF969696"/>
      <name val="Arial CE"/>
      <family val="0"/>
      <charset val="1"/>
    </font>
    <font>
      <sz val="10"/>
      <name val="Arial CE"/>
      <family val="0"/>
      <charset val="1"/>
    </font>
    <font>
      <b val="true"/>
      <sz val="8"/>
      <color rgb="FF969696"/>
      <name val="Arial CE"/>
      <family val="0"/>
      <charset val="1"/>
    </font>
    <font>
      <b val="true"/>
      <sz val="11"/>
      <name val="Arial CE"/>
      <family val="0"/>
      <charset val="1"/>
    </font>
    <font>
      <b val="true"/>
      <sz val="10"/>
      <name val="Arial CE"/>
      <family val="0"/>
      <charset val="1"/>
    </font>
    <font>
      <sz val="10"/>
      <color rgb="FFFFFFFF"/>
      <name val="Arial CE"/>
      <family val="0"/>
      <charset val="1"/>
    </font>
    <font>
      <b val="true"/>
      <sz val="10"/>
      <color rgb="FFFFFFFF"/>
      <name val="Arial CE"/>
      <family val="0"/>
      <charset val="1"/>
    </font>
    <font>
      <b val="true"/>
      <sz val="10"/>
      <color rgb="FF969696"/>
      <name val="Arial CE"/>
      <family val="0"/>
      <charset val="1"/>
    </font>
    <font>
      <b val="true"/>
      <sz val="12"/>
      <name val="Arial CE"/>
      <family val="0"/>
      <charset val="1"/>
    </font>
    <font>
      <b val="true"/>
      <sz val="10"/>
      <color rgb="FF464646"/>
      <name val="Arial CE"/>
      <family val="0"/>
      <charset val="1"/>
    </font>
    <font>
      <sz val="12"/>
      <color rgb="FF969696"/>
      <name val="Arial CE"/>
      <family val="0"/>
      <charset val="1"/>
    </font>
    <font>
      <sz val="9"/>
      <name val="Arial CE"/>
      <family val="0"/>
      <charset val="1"/>
    </font>
    <font>
      <sz val="9"/>
      <color rgb="FF969696"/>
      <name val="Arial CE"/>
      <family val="0"/>
      <charset val="1"/>
    </font>
    <font>
      <b val="true"/>
      <sz val="12"/>
      <color rgb="FF960000"/>
      <name val="Arial CE"/>
      <family val="0"/>
      <charset val="1"/>
    </font>
    <font>
      <sz val="12"/>
      <name val="Arial CE"/>
      <family val="0"/>
      <charset val="1"/>
    </font>
    <font>
      <sz val="18"/>
      <color rgb="FF0000FF"/>
      <name val="Wingdings 2"/>
      <family val="0"/>
      <charset val="1"/>
    </font>
    <font>
      <u val="single"/>
      <sz val="11"/>
      <color rgb="FF0000FF"/>
      <name val="Calibri"/>
      <family val="0"/>
      <charset val="1"/>
    </font>
    <font>
      <sz val="11"/>
      <name val="Arial CE"/>
      <family val="0"/>
      <charset val="1"/>
    </font>
    <font>
      <b val="true"/>
      <sz val="11"/>
      <color rgb="FF003366"/>
      <name val="Arial CE"/>
      <family val="0"/>
      <charset val="1"/>
    </font>
    <font>
      <sz val="11"/>
      <color rgb="FF003366"/>
      <name val="Arial CE"/>
      <family val="0"/>
      <charset val="1"/>
    </font>
    <font>
      <sz val="11"/>
      <color rgb="FF969696"/>
      <name val="Arial CE"/>
      <family val="0"/>
      <charset val="1"/>
    </font>
    <font>
      <sz val="10"/>
      <color rgb="FF3366FF"/>
      <name val="Arial CE"/>
      <family val="0"/>
      <charset val="1"/>
    </font>
    <font>
      <sz val="8"/>
      <color rgb="FF969696"/>
      <name val="Arial CE"/>
      <family val="0"/>
      <charset val="1"/>
    </font>
    <font>
      <b val="true"/>
      <sz val="12"/>
      <color rgb="FF800000"/>
      <name val="Arial CE"/>
      <family val="0"/>
      <charset val="1"/>
    </font>
    <font>
      <sz val="12"/>
      <color rgb="FF003366"/>
      <name val="Arial CE"/>
      <family val="0"/>
      <charset val="1"/>
    </font>
    <font>
      <sz val="10"/>
      <color rgb="FF003366"/>
      <name val="Arial CE"/>
      <family val="0"/>
      <charset val="1"/>
    </font>
    <font>
      <sz val="8"/>
      <color rgb="FF960000"/>
      <name val="Arial CE"/>
      <family val="0"/>
      <charset val="1"/>
    </font>
    <font>
      <b val="true"/>
      <sz val="8"/>
      <name val="Arial CE"/>
      <family val="0"/>
      <charset val="1"/>
    </font>
    <font>
      <sz val="8"/>
      <color rgb="FF003366"/>
      <name val="Arial CE"/>
      <family val="0"/>
      <charset val="1"/>
    </font>
  </fonts>
  <fills count="6">
    <fill>
      <patternFill patternType="none"/>
    </fill>
    <fill>
      <patternFill patternType="gray125"/>
    </fill>
    <fill>
      <patternFill patternType="solid">
        <fgColor rgb="FFC0C0C0"/>
        <bgColor rgb="FFBEBEBE"/>
      </patternFill>
    </fill>
    <fill>
      <patternFill patternType="solid">
        <fgColor rgb="FFFFFFCC"/>
        <bgColor rgb="FFFFFFFF"/>
      </patternFill>
    </fill>
    <fill>
      <patternFill patternType="solid">
        <fgColor rgb="FFBEBEBE"/>
        <bgColor rgb="FFC0C0C0"/>
      </patternFill>
    </fill>
    <fill>
      <patternFill patternType="solid">
        <fgColor rgb="FFD2D2D2"/>
        <bgColor rgb="FFC0C0C0"/>
      </patternFill>
    </fill>
  </fills>
  <borders count="23">
    <border diagonalUp="false" diagonalDown="false">
      <left/>
      <right/>
      <top/>
      <bottom/>
      <diagonal/>
    </border>
    <border diagonalUp="false" diagonalDown="false">
      <left style="thin"/>
      <right/>
      <top style="thin"/>
      <bottom/>
      <diagonal/>
    </border>
    <border diagonalUp="false" diagonalDown="false">
      <left/>
      <right/>
      <top style="thin"/>
      <bottom/>
      <diagonal/>
    </border>
    <border diagonalUp="false" diagonalDown="false">
      <left style="thin"/>
      <right/>
      <top/>
      <bottom/>
      <diagonal/>
    </border>
    <border diagonalUp="false" diagonalDown="false">
      <left/>
      <right/>
      <top style="hair"/>
      <bottom/>
      <diagonal/>
    </border>
    <border diagonalUp="false" diagonalDown="false">
      <left/>
      <right/>
      <top/>
      <bottom style="hair"/>
      <diagonal/>
    </border>
    <border diagonalUp="false" diagonalDown="false">
      <left style="hair"/>
      <right/>
      <top style="hair"/>
      <bottom style="hair"/>
      <diagonal/>
    </border>
    <border diagonalUp="false" diagonalDown="false">
      <left/>
      <right/>
      <top style="hair"/>
      <bottom style="hair"/>
      <diagonal/>
    </border>
    <border diagonalUp="false" diagonalDown="false">
      <left/>
      <right style="hair"/>
      <top style="hair"/>
      <bottom style="hair"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 style="hair">
        <color rgb="FF969696"/>
      </left>
      <right/>
      <top style="hair">
        <color rgb="FF969696"/>
      </top>
      <bottom/>
      <diagonal/>
    </border>
    <border diagonalUp="false" diagonalDown="false">
      <left/>
      <right/>
      <top style="hair">
        <color rgb="FF969696"/>
      </top>
      <bottom/>
      <diagonal/>
    </border>
    <border diagonalUp="false" diagonalDown="false">
      <left/>
      <right style="hair">
        <color rgb="FF969696"/>
      </right>
      <top style="hair">
        <color rgb="FF969696"/>
      </top>
      <bottom/>
      <diagonal/>
    </border>
    <border diagonalUp="false" diagonalDown="false">
      <left/>
      <right style="hair">
        <color rgb="FF969696"/>
      </right>
      <top/>
      <bottom/>
      <diagonal/>
    </border>
    <border diagonalUp="false" diagonalDown="false">
      <left style="hair">
        <color rgb="FF969696"/>
      </left>
      <right/>
      <top style="hair">
        <color rgb="FF969696"/>
      </top>
      <bottom style="hair">
        <color rgb="FF969696"/>
      </bottom>
      <diagonal/>
    </border>
    <border diagonalUp="false" diagonalDown="false">
      <left/>
      <right/>
      <top style="hair">
        <color rgb="FF969696"/>
      </top>
      <bottom style="hair">
        <color rgb="FF969696"/>
      </bottom>
      <diagonal/>
    </border>
    <border diagonalUp="false" diagonalDown="false">
      <left/>
      <right style="hair">
        <color rgb="FF969696"/>
      </right>
      <top style="hair">
        <color rgb="FF969696"/>
      </top>
      <bottom style="hair">
        <color rgb="FF969696"/>
      </bottom>
      <diagonal/>
    </border>
    <border diagonalUp="false" diagonalDown="false">
      <left style="hair">
        <color rgb="FF969696"/>
      </left>
      <right/>
      <top/>
      <bottom/>
      <diagonal/>
    </border>
    <border diagonalUp="false" diagonalDown="false">
      <left style="hair">
        <color rgb="FF969696"/>
      </left>
      <right/>
      <top/>
      <bottom style="hair">
        <color rgb="FF969696"/>
      </bottom>
      <diagonal/>
    </border>
    <border diagonalUp="false" diagonalDown="false">
      <left/>
      <right/>
      <top/>
      <bottom style="hair">
        <color rgb="FF969696"/>
      </bottom>
      <diagonal/>
    </border>
    <border diagonalUp="false" diagonalDown="false">
      <left/>
      <right style="hair">
        <color rgb="FF969696"/>
      </right>
      <top/>
      <bottom style="hair">
        <color rgb="FF969696"/>
      </bottom>
      <diagonal/>
    </border>
    <border diagonalUp="false" diagonalDown="false"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24" fillId="0" borderId="0" applyFont="true" applyBorder="false" applyAlignment="true" applyProtection="false">
      <alignment horizontal="general" vertical="bottom" textRotation="0" wrapText="false" indent="0" shrinkToFit="false"/>
    </xf>
  </cellStyleXfs>
  <cellXfs count="191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5" fillId="2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3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left" vertical="top" textRotation="0" wrapText="false" indent="0" shrinkToFit="false"/>
      <protection locked="true" hidden="false"/>
    </xf>
    <xf numFmtId="164" fontId="9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0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1" fillId="0" borderId="0" xfId="0" applyFont="true" applyBorder="false" applyAlignment="true" applyProtection="false">
      <alignment horizontal="left" vertical="top" textRotation="0" wrapText="false" indent="0" shrinkToFit="false"/>
      <protection locked="true" hidden="false"/>
    </xf>
    <xf numFmtId="164" fontId="11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8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9" fillId="3" borderId="0" xfId="0" applyFont="true" applyBorder="false" applyAlignment="true" applyProtection="true">
      <alignment horizontal="left" vertical="center" textRotation="0" wrapText="false" indent="0" shrinkToFit="false"/>
      <protection locked="false" hidden="false"/>
    </xf>
    <xf numFmtId="165" fontId="9" fillId="3" borderId="0" xfId="0" applyFont="true" applyBorder="false" applyAlignment="true" applyProtection="true">
      <alignment horizontal="left" vertical="center" textRotation="0" wrapText="false" indent="0" shrinkToFit="false"/>
      <protection locked="false" hidden="false"/>
    </xf>
    <xf numFmtId="165" fontId="9" fillId="3" borderId="0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9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4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2" fillId="0" borderId="5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2" fillId="0" borderId="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3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7" fontId="13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3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6" fontId="14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3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7" fontId="8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6" fontId="15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4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6" fillId="4" borderId="6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4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6" fillId="4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6" fillId="4" borderId="7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6" fontId="16" fillId="4" borderId="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3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7" fillId="0" borderId="4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4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5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9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8" fontId="11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8" fontId="12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9" fontId="9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8" fontId="9" fillId="0" borderId="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8" fillId="0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2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3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9" fillId="5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5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9" fillId="5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9" fillId="5" borderId="7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9" fillId="5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9" fillId="5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20" fillId="0" borderId="1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0" fillId="0" borderId="1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0" fillId="0" borderId="1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1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6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6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1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21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6" fontId="21" fillId="0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6" fontId="21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6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6" fontId="18" fillId="0" borderId="1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8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18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8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6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22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23" fillId="0" borderId="0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5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6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6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27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6" fontId="27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6" fontId="28" fillId="0" borderId="1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28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28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28" fillId="0" borderId="2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5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5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29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8" fontId="8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1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9" fontId="9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8" fontId="9" fillId="3" borderId="0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0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3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3" xfId="0" applyFont="fals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12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6" fontId="21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30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6" fontId="13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7" fontId="13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6" fontId="8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7" fontId="8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0" fillId="5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6" fillId="5" borderId="6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6" fillId="5" borderId="7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6" fillId="5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16" fillId="5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5" borderId="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0" borderId="5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8" fontId="9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19" fillId="5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19" fillId="5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31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32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2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2" fillId="0" borderId="2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32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32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3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3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3" fillId="0" borderId="2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33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33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9" fillId="5" borderId="1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9" fillId="5" borderId="1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9" fillId="5" borderId="1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9" fillId="5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3" xfId="0" applyFont="fals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center" textRotation="0" wrapText="true" indent="0" shrinkToFit="false"/>
      <protection locked="true" hidden="false"/>
    </xf>
    <xf numFmtId="166" fontId="21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70" fontId="34" fillId="0" borderId="12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70" fontId="34" fillId="0" borderId="13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6" fontId="35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6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36" fillId="0" borderId="3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36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32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36" fillId="0" borderId="0" xfId="0" applyFont="true" applyBorder="false" applyAlignment="true" applyProtection="true">
      <alignment horizontal="general" vertical="bottom" textRotation="0" wrapText="false" indent="0" shrinkToFit="false"/>
      <protection locked="false" hidden="false"/>
    </xf>
    <xf numFmtId="166" fontId="32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36" fillId="0" borderId="18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36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70" fontId="36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70" fontId="36" fillId="0" borderId="14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36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6" fontId="36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3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6" fontId="33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3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19" fillId="0" borderId="22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5" fontId="19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19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19" fillId="0" borderId="22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71" fontId="19" fillId="0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19" fillId="3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19" fillId="0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0" fillId="0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20" fillId="3" borderId="18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20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0" fontId="20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20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9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6" fontId="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0" fillId="3" borderId="19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20" fillId="0" borderId="2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20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20" fillId="0" borderId="21" xfId="0" applyFont="true" applyBorder="true" applyAlignment="true" applyProtection="false">
      <alignment horizontal="general" vertical="center" textRotation="0" wrapText="false" indent="0" shrinkToFit="false"/>
      <protection locked="true" hidden="fals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*unknown*" xfId="20" builtinId="8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2D2D2"/>
      <rgbColor rgb="FF000080"/>
      <rgbColor rgb="FFFF00FF"/>
      <rgbColor rgb="FFFFFF00"/>
      <rgbColor rgb="FF00FFFF"/>
      <rgbColor rgb="FF800080"/>
      <rgbColor rgb="FF960000"/>
      <rgbColor rgb="FF008080"/>
      <rgbColor rgb="FF0000FF"/>
      <rgbColor rgb="FF00CCFF"/>
      <rgbColor rgb="FFCCFFFF"/>
      <rgbColor rgb="FFCCFFCC"/>
      <rgbColor rgb="FFFFFF99"/>
      <rgbColor rgb="FFBEBEBE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464646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/>
</file>

<file path=xl/worksheets/_rels/sheet2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CM97"/>
  <sheetViews>
    <sheetView showFormulas="false" showGridLines="false" showRowColHeaders="true" showZeros="true" rightToLeft="false" tabSelected="false" showOutlineSymbols="true" defaultGridColor="true" view="pageBreakPreview" topLeftCell="A58" colorId="64" zoomScale="100" zoomScaleNormal="100" zoomScalePageLayoutView="100" workbookViewId="0">
      <selection pane="topLeft" activeCell="A1" activeCellId="0" sqref="A1"/>
    </sheetView>
  </sheetViews>
  <sheetFormatPr defaultColWidth="8.5078125" defaultRowHeight="12.8" zeroHeight="false" outlineLevelRow="0" outlineLevelCol="0"/>
  <cols>
    <col collapsed="false" customWidth="true" hidden="false" outlineLevel="0" max="1" min="1" style="0" width="8.34"/>
    <col collapsed="false" customWidth="true" hidden="false" outlineLevel="0" max="2" min="2" style="0" width="1.68"/>
    <col collapsed="false" customWidth="true" hidden="false" outlineLevel="0" max="3" min="3" style="0" width="4.16"/>
    <col collapsed="false" customWidth="true" hidden="false" outlineLevel="0" max="33" min="4" style="0" width="2.66"/>
    <col collapsed="false" customWidth="true" hidden="false" outlineLevel="0" max="34" min="34" style="0" width="3.34"/>
    <col collapsed="false" customWidth="true" hidden="false" outlineLevel="0" max="35" min="35" style="0" width="31.66"/>
    <col collapsed="false" customWidth="true" hidden="false" outlineLevel="0" max="37" min="36" style="0" width="2.5"/>
    <col collapsed="false" customWidth="true" hidden="false" outlineLevel="0" max="38" min="38" style="0" width="8.34"/>
    <col collapsed="false" customWidth="true" hidden="false" outlineLevel="0" max="39" min="39" style="0" width="3.34"/>
    <col collapsed="false" customWidth="true" hidden="false" outlineLevel="0" max="40" min="40" style="0" width="13.34"/>
    <col collapsed="false" customWidth="true" hidden="false" outlineLevel="0" max="41" min="41" style="0" width="7.5"/>
    <col collapsed="false" customWidth="true" hidden="false" outlineLevel="0" max="42" min="42" style="0" width="4.16"/>
    <col collapsed="false" customWidth="true" hidden="true" outlineLevel="0" max="43" min="43" style="0" width="15.66"/>
    <col collapsed="false" customWidth="true" hidden="false" outlineLevel="0" max="44" min="44" style="0" width="13.66"/>
    <col collapsed="false" customWidth="true" hidden="true" outlineLevel="0" max="47" min="45" style="0" width="25.83"/>
    <col collapsed="false" customWidth="true" hidden="true" outlineLevel="0" max="49" min="48" style="0" width="21.66"/>
    <col collapsed="false" customWidth="true" hidden="true" outlineLevel="0" max="51" min="50" style="0" width="25"/>
    <col collapsed="false" customWidth="true" hidden="true" outlineLevel="0" max="52" min="52" style="0" width="21.66"/>
    <col collapsed="false" customWidth="true" hidden="true" outlineLevel="0" max="53" min="53" style="0" width="19.15"/>
    <col collapsed="false" customWidth="true" hidden="true" outlineLevel="0" max="54" min="54" style="0" width="25"/>
    <col collapsed="false" customWidth="true" hidden="true" outlineLevel="0" max="55" min="55" style="0" width="21.66"/>
    <col collapsed="false" customWidth="true" hidden="true" outlineLevel="0" max="56" min="56" style="0" width="19.15"/>
    <col collapsed="false" customWidth="true" hidden="false" outlineLevel="0" max="57" min="57" style="0" width="66.5"/>
    <col collapsed="false" customWidth="true" hidden="true" outlineLevel="0" max="91" min="71" style="0" width="9.34"/>
  </cols>
  <sheetData>
    <row r="1" customFormat="false" ht="12.8" hidden="false" customHeight="false" outlineLevel="0" collapsed="false">
      <c r="A1" s="1" t="s">
        <v>0</v>
      </c>
      <c r="AZ1" s="1"/>
      <c r="BA1" s="1" t="s">
        <v>1</v>
      </c>
      <c r="BB1" s="1"/>
      <c r="BT1" s="1" t="s">
        <v>2</v>
      </c>
      <c r="BU1" s="1" t="s">
        <v>2</v>
      </c>
      <c r="BV1" s="1" t="s">
        <v>3</v>
      </c>
    </row>
    <row r="2" customFormat="false" ht="36.95" hidden="false" customHeight="true" outlineLevel="0" collapsed="false">
      <c r="AR2" s="2" t="s">
        <v>4</v>
      </c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S2" s="3" t="s">
        <v>5</v>
      </c>
      <c r="BT2" s="3" t="s">
        <v>6</v>
      </c>
    </row>
    <row r="3" customFormat="false" ht="6.95" hidden="false" customHeight="true" outlineLevel="0" collapsed="false">
      <c r="B3" s="4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6"/>
      <c r="BS3" s="3" t="s">
        <v>5</v>
      </c>
      <c r="BT3" s="3" t="s">
        <v>6</v>
      </c>
    </row>
    <row r="4" customFormat="false" ht="24.95" hidden="false" customHeight="true" outlineLevel="0" collapsed="false">
      <c r="B4" s="6"/>
      <c r="D4" s="7" t="s">
        <v>7</v>
      </c>
      <c r="AR4" s="6"/>
      <c r="AS4" s="8" t="s">
        <v>8</v>
      </c>
      <c r="BE4" s="9" t="s">
        <v>9</v>
      </c>
      <c r="BS4" s="3" t="s">
        <v>10</v>
      </c>
    </row>
    <row r="5" customFormat="false" ht="12" hidden="false" customHeight="true" outlineLevel="0" collapsed="false">
      <c r="B5" s="6"/>
      <c r="D5" s="10" t="s">
        <v>11</v>
      </c>
      <c r="K5" s="11" t="s">
        <v>12</v>
      </c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  <c r="AH5" s="11"/>
      <c r="AI5" s="11"/>
      <c r="AJ5" s="11"/>
      <c r="AK5" s="11"/>
      <c r="AL5" s="11"/>
      <c r="AM5" s="11"/>
      <c r="AN5" s="11"/>
      <c r="AO5" s="11"/>
      <c r="AR5" s="6"/>
      <c r="BE5" s="12" t="s">
        <v>13</v>
      </c>
      <c r="BS5" s="3" t="s">
        <v>5</v>
      </c>
    </row>
    <row r="6" customFormat="false" ht="36.95" hidden="false" customHeight="true" outlineLevel="0" collapsed="false">
      <c r="B6" s="6"/>
      <c r="D6" s="13" t="s">
        <v>14</v>
      </c>
      <c r="K6" s="14" t="s">
        <v>15</v>
      </c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  <c r="AE6" s="14"/>
      <c r="AF6" s="14"/>
      <c r="AG6" s="14"/>
      <c r="AH6" s="14"/>
      <c r="AI6" s="14"/>
      <c r="AJ6" s="14"/>
      <c r="AK6" s="14"/>
      <c r="AL6" s="14"/>
      <c r="AM6" s="14"/>
      <c r="AN6" s="14"/>
      <c r="AO6" s="14"/>
      <c r="AR6" s="6"/>
      <c r="BE6" s="12"/>
      <c r="BS6" s="3" t="s">
        <v>5</v>
      </c>
    </row>
    <row r="7" customFormat="false" ht="12" hidden="false" customHeight="true" outlineLevel="0" collapsed="false">
      <c r="B7" s="6"/>
      <c r="D7" s="15" t="s">
        <v>16</v>
      </c>
      <c r="K7" s="16"/>
      <c r="AK7" s="15" t="s">
        <v>17</v>
      </c>
      <c r="AN7" s="16"/>
      <c r="AR7" s="6"/>
      <c r="BE7" s="12"/>
      <c r="BS7" s="3" t="s">
        <v>5</v>
      </c>
    </row>
    <row r="8" customFormat="false" ht="12" hidden="false" customHeight="true" outlineLevel="0" collapsed="false">
      <c r="B8" s="6"/>
      <c r="D8" s="15" t="s">
        <v>18</v>
      </c>
      <c r="K8" s="16" t="s">
        <v>19</v>
      </c>
      <c r="AK8" s="15" t="s">
        <v>20</v>
      </c>
      <c r="AN8" s="17" t="s">
        <v>21</v>
      </c>
      <c r="AR8" s="6"/>
      <c r="BE8" s="12"/>
      <c r="BS8" s="3" t="s">
        <v>5</v>
      </c>
    </row>
    <row r="9" customFormat="false" ht="14.4" hidden="false" customHeight="true" outlineLevel="0" collapsed="false">
      <c r="B9" s="6"/>
      <c r="AR9" s="6"/>
      <c r="BE9" s="12"/>
      <c r="BS9" s="3" t="s">
        <v>5</v>
      </c>
    </row>
    <row r="10" customFormat="false" ht="12" hidden="false" customHeight="true" outlineLevel="0" collapsed="false">
      <c r="B10" s="6"/>
      <c r="D10" s="15" t="s">
        <v>22</v>
      </c>
      <c r="AK10" s="15" t="s">
        <v>23</v>
      </c>
      <c r="AN10" s="16"/>
      <c r="AR10" s="6"/>
      <c r="BE10" s="12"/>
      <c r="BS10" s="3" t="s">
        <v>5</v>
      </c>
    </row>
    <row r="11" customFormat="false" ht="18.5" hidden="false" customHeight="true" outlineLevel="0" collapsed="false">
      <c r="B11" s="6"/>
      <c r="E11" s="16" t="s">
        <v>24</v>
      </c>
      <c r="AK11" s="15" t="s">
        <v>25</v>
      </c>
      <c r="AN11" s="16"/>
      <c r="AR11" s="6"/>
      <c r="BE11" s="12"/>
      <c r="BS11" s="3" t="s">
        <v>5</v>
      </c>
    </row>
    <row r="12" customFormat="false" ht="6.95" hidden="false" customHeight="true" outlineLevel="0" collapsed="false">
      <c r="B12" s="6"/>
      <c r="AR12" s="6"/>
      <c r="BE12" s="12"/>
      <c r="BS12" s="3" t="s">
        <v>5</v>
      </c>
    </row>
    <row r="13" customFormat="false" ht="12" hidden="false" customHeight="true" outlineLevel="0" collapsed="false">
      <c r="B13" s="6"/>
      <c r="D13" s="15" t="s">
        <v>26</v>
      </c>
      <c r="AK13" s="15" t="s">
        <v>23</v>
      </c>
      <c r="AN13" s="18" t="s">
        <v>27</v>
      </c>
      <c r="AR13" s="6"/>
      <c r="BE13" s="12"/>
      <c r="BS13" s="3" t="s">
        <v>5</v>
      </c>
    </row>
    <row r="14" customFormat="false" ht="12.8" hidden="false" customHeight="false" outlineLevel="0" collapsed="false">
      <c r="B14" s="6"/>
      <c r="E14" s="19" t="s">
        <v>27</v>
      </c>
      <c r="F14" s="19"/>
      <c r="G14" s="19"/>
      <c r="H14" s="19"/>
      <c r="I14" s="19"/>
      <c r="J14" s="19"/>
      <c r="K14" s="19"/>
      <c r="L14" s="19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19"/>
      <c r="AG14" s="19"/>
      <c r="AH14" s="19"/>
      <c r="AI14" s="19"/>
      <c r="AJ14" s="19"/>
      <c r="AK14" s="15" t="s">
        <v>25</v>
      </c>
      <c r="AN14" s="18" t="s">
        <v>27</v>
      </c>
      <c r="AR14" s="6"/>
      <c r="BE14" s="12"/>
      <c r="BS14" s="3" t="s">
        <v>5</v>
      </c>
    </row>
    <row r="15" customFormat="false" ht="6.95" hidden="false" customHeight="true" outlineLevel="0" collapsed="false">
      <c r="B15" s="6"/>
      <c r="AR15" s="6"/>
      <c r="BE15" s="12"/>
      <c r="BS15" s="3" t="s">
        <v>2</v>
      </c>
    </row>
    <row r="16" customFormat="false" ht="12" hidden="false" customHeight="true" outlineLevel="0" collapsed="false">
      <c r="B16" s="6"/>
      <c r="D16" s="15" t="s">
        <v>28</v>
      </c>
      <c r="AK16" s="15" t="s">
        <v>23</v>
      </c>
      <c r="AN16" s="16"/>
      <c r="AR16" s="6"/>
      <c r="BE16" s="12"/>
      <c r="BS16" s="3" t="s">
        <v>2</v>
      </c>
    </row>
    <row r="17" customFormat="false" ht="18.5" hidden="false" customHeight="true" outlineLevel="0" collapsed="false">
      <c r="B17" s="6"/>
      <c r="E17" s="16" t="s">
        <v>29</v>
      </c>
      <c r="AK17" s="15" t="s">
        <v>25</v>
      </c>
      <c r="AN17" s="16"/>
      <c r="AR17" s="6"/>
      <c r="BE17" s="12"/>
      <c r="BS17" s="3" t="s">
        <v>30</v>
      </c>
    </row>
    <row r="18" customFormat="false" ht="6.95" hidden="false" customHeight="true" outlineLevel="0" collapsed="false">
      <c r="B18" s="6"/>
      <c r="AR18" s="6"/>
      <c r="BE18" s="12"/>
      <c r="BS18" s="3" t="s">
        <v>5</v>
      </c>
    </row>
    <row r="19" customFormat="false" ht="12" hidden="false" customHeight="true" outlineLevel="0" collapsed="false">
      <c r="B19" s="6"/>
      <c r="D19" s="15" t="s">
        <v>31</v>
      </c>
      <c r="AK19" s="15" t="s">
        <v>23</v>
      </c>
      <c r="AN19" s="16"/>
      <c r="AR19" s="6"/>
      <c r="BE19" s="12"/>
      <c r="BS19" s="3" t="s">
        <v>5</v>
      </c>
    </row>
    <row r="20" customFormat="false" ht="18.5" hidden="false" customHeight="true" outlineLevel="0" collapsed="false">
      <c r="B20" s="6"/>
      <c r="E20" s="16" t="s">
        <v>32</v>
      </c>
      <c r="AK20" s="15" t="s">
        <v>25</v>
      </c>
      <c r="AN20" s="16"/>
      <c r="AR20" s="6"/>
      <c r="BE20" s="12"/>
      <c r="BS20" s="3" t="s">
        <v>30</v>
      </c>
    </row>
    <row r="21" customFormat="false" ht="6.95" hidden="false" customHeight="true" outlineLevel="0" collapsed="false">
      <c r="B21" s="6"/>
      <c r="AR21" s="6"/>
      <c r="BE21" s="12"/>
    </row>
    <row r="22" customFormat="false" ht="12" hidden="false" customHeight="true" outlineLevel="0" collapsed="false">
      <c r="B22" s="6"/>
      <c r="D22" s="15" t="s">
        <v>33</v>
      </c>
      <c r="AR22" s="6"/>
      <c r="BE22" s="12"/>
    </row>
    <row r="23" customFormat="false" ht="16.5" hidden="false" customHeight="true" outlineLevel="0" collapsed="false">
      <c r="B23" s="6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  <c r="P23" s="20"/>
      <c r="Q23" s="20"/>
      <c r="R23" s="20"/>
      <c r="S23" s="20"/>
      <c r="T23" s="20"/>
      <c r="U23" s="20"/>
      <c r="V23" s="20"/>
      <c r="W23" s="20"/>
      <c r="X23" s="20"/>
      <c r="Y23" s="20"/>
      <c r="Z23" s="20"/>
      <c r="AA23" s="20"/>
      <c r="AB23" s="20"/>
      <c r="AC23" s="20"/>
      <c r="AD23" s="20"/>
      <c r="AE23" s="20"/>
      <c r="AF23" s="20"/>
      <c r="AG23" s="20"/>
      <c r="AH23" s="20"/>
      <c r="AI23" s="20"/>
      <c r="AJ23" s="20"/>
      <c r="AK23" s="20"/>
      <c r="AL23" s="20"/>
      <c r="AM23" s="20"/>
      <c r="AN23" s="20"/>
      <c r="AR23" s="6"/>
      <c r="BE23" s="12"/>
    </row>
    <row r="24" customFormat="false" ht="6.95" hidden="false" customHeight="true" outlineLevel="0" collapsed="false">
      <c r="B24" s="6"/>
      <c r="AR24" s="6"/>
      <c r="BE24" s="12"/>
    </row>
    <row r="25" customFormat="false" ht="6.95" hidden="false" customHeight="true" outlineLevel="0" collapsed="false">
      <c r="B25" s="6"/>
      <c r="D25" s="21"/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/>
      <c r="P25" s="21"/>
      <c r="Q25" s="21"/>
      <c r="R25" s="21"/>
      <c r="S25" s="21"/>
      <c r="T25" s="21"/>
      <c r="U25" s="21"/>
      <c r="V25" s="21"/>
      <c r="W25" s="21"/>
      <c r="X25" s="21"/>
      <c r="Y25" s="21"/>
      <c r="Z25" s="21"/>
      <c r="AA25" s="21"/>
      <c r="AB25" s="21"/>
      <c r="AC25" s="21"/>
      <c r="AD25" s="21"/>
      <c r="AE25" s="21"/>
      <c r="AF25" s="21"/>
      <c r="AG25" s="21"/>
      <c r="AH25" s="21"/>
      <c r="AI25" s="21"/>
      <c r="AJ25" s="21"/>
      <c r="AK25" s="21"/>
      <c r="AL25" s="21"/>
      <c r="AM25" s="21"/>
      <c r="AN25" s="21"/>
      <c r="AO25" s="21"/>
      <c r="AR25" s="6"/>
      <c r="BE25" s="12"/>
    </row>
    <row r="26" s="27" customFormat="true" ht="25.9" hidden="false" customHeight="true" outlineLevel="0" collapsed="false">
      <c r="A26" s="22"/>
      <c r="B26" s="23"/>
      <c r="C26" s="22"/>
      <c r="D26" s="24" t="s">
        <v>34</v>
      </c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  <c r="AD26" s="25"/>
      <c r="AE26" s="25"/>
      <c r="AF26" s="25"/>
      <c r="AG26" s="25"/>
      <c r="AH26" s="25"/>
      <c r="AI26" s="25"/>
      <c r="AJ26" s="25"/>
      <c r="AK26" s="26" t="n">
        <f aca="false">ROUND(AG94,2)</f>
        <v>0</v>
      </c>
      <c r="AL26" s="26"/>
      <c r="AM26" s="26"/>
      <c r="AN26" s="26"/>
      <c r="AO26" s="26"/>
      <c r="AP26" s="22"/>
      <c r="AQ26" s="22"/>
      <c r="AR26" s="23"/>
      <c r="BE26" s="12"/>
    </row>
    <row r="27" s="27" customFormat="true" ht="6.95" hidden="false" customHeight="true" outlineLevel="0" collapsed="false">
      <c r="A27" s="22"/>
      <c r="B27" s="23"/>
      <c r="C27" s="22"/>
      <c r="D27" s="22"/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2"/>
      <c r="AD27" s="22"/>
      <c r="AE27" s="22"/>
      <c r="AF27" s="22"/>
      <c r="AG27" s="22"/>
      <c r="AH27" s="22"/>
      <c r="AI27" s="22"/>
      <c r="AJ27" s="22"/>
      <c r="AK27" s="22"/>
      <c r="AL27" s="22"/>
      <c r="AM27" s="22"/>
      <c r="AN27" s="22"/>
      <c r="AO27" s="22"/>
      <c r="AP27" s="22"/>
      <c r="AQ27" s="22"/>
      <c r="AR27" s="23"/>
      <c r="BE27" s="12"/>
    </row>
    <row r="28" s="27" customFormat="true" ht="12.8" hidden="false" customHeight="false" outlineLevel="0" collapsed="false">
      <c r="A28" s="22"/>
      <c r="B28" s="23"/>
      <c r="C28" s="22"/>
      <c r="D28" s="22"/>
      <c r="E28" s="22"/>
      <c r="F28" s="22"/>
      <c r="G28" s="22"/>
      <c r="H28" s="22"/>
      <c r="I28" s="22"/>
      <c r="J28" s="22"/>
      <c r="K28" s="22"/>
      <c r="L28" s="28" t="s">
        <v>35</v>
      </c>
      <c r="M28" s="28"/>
      <c r="N28" s="28"/>
      <c r="O28" s="28"/>
      <c r="P28" s="28"/>
      <c r="Q28" s="22"/>
      <c r="R28" s="22"/>
      <c r="S28" s="22"/>
      <c r="T28" s="22"/>
      <c r="U28" s="22"/>
      <c r="V28" s="22"/>
      <c r="W28" s="28" t="s">
        <v>36</v>
      </c>
      <c r="X28" s="28"/>
      <c r="Y28" s="28"/>
      <c r="Z28" s="28"/>
      <c r="AA28" s="28"/>
      <c r="AB28" s="28"/>
      <c r="AC28" s="28"/>
      <c r="AD28" s="28"/>
      <c r="AE28" s="28"/>
      <c r="AF28" s="22"/>
      <c r="AG28" s="22"/>
      <c r="AH28" s="22"/>
      <c r="AI28" s="22"/>
      <c r="AJ28" s="22"/>
      <c r="AK28" s="28" t="s">
        <v>37</v>
      </c>
      <c r="AL28" s="28"/>
      <c r="AM28" s="28"/>
      <c r="AN28" s="28"/>
      <c r="AO28" s="28"/>
      <c r="AP28" s="22"/>
      <c r="AQ28" s="22"/>
      <c r="AR28" s="23"/>
      <c r="BE28" s="12"/>
    </row>
    <row r="29" s="29" customFormat="true" ht="14.4" hidden="false" customHeight="true" outlineLevel="0" collapsed="false">
      <c r="B29" s="30"/>
      <c r="D29" s="15" t="s">
        <v>38</v>
      </c>
      <c r="F29" s="31" t="s">
        <v>39</v>
      </c>
      <c r="L29" s="32" t="n">
        <v>0.2</v>
      </c>
      <c r="M29" s="32"/>
      <c r="N29" s="32"/>
      <c r="O29" s="32"/>
      <c r="P29" s="32"/>
      <c r="Q29" s="33"/>
      <c r="R29" s="33"/>
      <c r="S29" s="33"/>
      <c r="T29" s="33"/>
      <c r="U29" s="33"/>
      <c r="V29" s="33"/>
      <c r="W29" s="34" t="n">
        <f aca="false">ROUND(AZ94, 2)</f>
        <v>0</v>
      </c>
      <c r="X29" s="34"/>
      <c r="Y29" s="34"/>
      <c r="Z29" s="34"/>
      <c r="AA29" s="34"/>
      <c r="AB29" s="34"/>
      <c r="AC29" s="34"/>
      <c r="AD29" s="34"/>
      <c r="AE29" s="34"/>
      <c r="AF29" s="33"/>
      <c r="AG29" s="33"/>
      <c r="AH29" s="33"/>
      <c r="AI29" s="33"/>
      <c r="AJ29" s="33"/>
      <c r="AK29" s="34" t="n">
        <f aca="false">ROUND(AV94, 2)</f>
        <v>0</v>
      </c>
      <c r="AL29" s="34"/>
      <c r="AM29" s="34"/>
      <c r="AN29" s="34"/>
      <c r="AO29" s="34"/>
      <c r="AP29" s="33"/>
      <c r="AQ29" s="33"/>
      <c r="AR29" s="35"/>
      <c r="AS29" s="33"/>
      <c r="AT29" s="33"/>
      <c r="AU29" s="33"/>
      <c r="AV29" s="33"/>
      <c r="AW29" s="33"/>
      <c r="AX29" s="33"/>
      <c r="AY29" s="33"/>
      <c r="AZ29" s="33"/>
      <c r="BE29" s="12"/>
    </row>
    <row r="30" s="29" customFormat="true" ht="14.4" hidden="false" customHeight="true" outlineLevel="0" collapsed="false">
      <c r="B30" s="30"/>
      <c r="F30" s="31" t="s">
        <v>40</v>
      </c>
      <c r="L30" s="32" t="n">
        <v>0.2</v>
      </c>
      <c r="M30" s="32"/>
      <c r="N30" s="32"/>
      <c r="O30" s="32"/>
      <c r="P30" s="32"/>
      <c r="Q30" s="33"/>
      <c r="R30" s="33"/>
      <c r="S30" s="33"/>
      <c r="T30" s="33"/>
      <c r="U30" s="33"/>
      <c r="V30" s="33"/>
      <c r="W30" s="34" t="n">
        <f aca="false">ROUND(BA94, 2)</f>
        <v>0</v>
      </c>
      <c r="X30" s="34"/>
      <c r="Y30" s="34"/>
      <c r="Z30" s="34"/>
      <c r="AA30" s="34"/>
      <c r="AB30" s="34"/>
      <c r="AC30" s="34"/>
      <c r="AD30" s="34"/>
      <c r="AE30" s="34"/>
      <c r="AF30" s="33"/>
      <c r="AG30" s="33"/>
      <c r="AH30" s="33"/>
      <c r="AI30" s="33"/>
      <c r="AJ30" s="33"/>
      <c r="AK30" s="34" t="n">
        <f aca="false">ROUND(AW94, 2)</f>
        <v>0</v>
      </c>
      <c r="AL30" s="34"/>
      <c r="AM30" s="34"/>
      <c r="AN30" s="34"/>
      <c r="AO30" s="34"/>
      <c r="AP30" s="33"/>
      <c r="AQ30" s="33"/>
      <c r="AR30" s="35"/>
      <c r="AS30" s="33"/>
      <c r="AT30" s="33"/>
      <c r="AU30" s="33"/>
      <c r="AV30" s="33"/>
      <c r="AW30" s="33"/>
      <c r="AX30" s="33"/>
      <c r="AY30" s="33"/>
      <c r="AZ30" s="33"/>
      <c r="BE30" s="12"/>
    </row>
    <row r="31" s="29" customFormat="true" ht="14.4" hidden="true" customHeight="true" outlineLevel="0" collapsed="false">
      <c r="B31" s="30"/>
      <c r="F31" s="15" t="s">
        <v>41</v>
      </c>
      <c r="L31" s="36" t="n">
        <v>0.2</v>
      </c>
      <c r="M31" s="36"/>
      <c r="N31" s="36"/>
      <c r="O31" s="36"/>
      <c r="P31" s="36"/>
      <c r="W31" s="37" t="n">
        <f aca="false">ROUND(BB94, 2)</f>
        <v>0</v>
      </c>
      <c r="X31" s="37"/>
      <c r="Y31" s="37"/>
      <c r="Z31" s="37"/>
      <c r="AA31" s="37"/>
      <c r="AB31" s="37"/>
      <c r="AC31" s="37"/>
      <c r="AD31" s="37"/>
      <c r="AE31" s="37"/>
      <c r="AK31" s="37" t="n">
        <v>0</v>
      </c>
      <c r="AL31" s="37"/>
      <c r="AM31" s="37"/>
      <c r="AN31" s="37"/>
      <c r="AO31" s="37"/>
      <c r="AR31" s="30"/>
      <c r="BE31" s="12"/>
    </row>
    <row r="32" s="29" customFormat="true" ht="14.4" hidden="true" customHeight="true" outlineLevel="0" collapsed="false">
      <c r="B32" s="30"/>
      <c r="F32" s="15" t="s">
        <v>42</v>
      </c>
      <c r="L32" s="36" t="n">
        <v>0.2</v>
      </c>
      <c r="M32" s="36"/>
      <c r="N32" s="36"/>
      <c r="O32" s="36"/>
      <c r="P32" s="36"/>
      <c r="W32" s="37" t="n">
        <f aca="false">ROUND(BC94, 2)</f>
        <v>0</v>
      </c>
      <c r="X32" s="37"/>
      <c r="Y32" s="37"/>
      <c r="Z32" s="37"/>
      <c r="AA32" s="37"/>
      <c r="AB32" s="37"/>
      <c r="AC32" s="37"/>
      <c r="AD32" s="37"/>
      <c r="AE32" s="37"/>
      <c r="AK32" s="37" t="n">
        <v>0</v>
      </c>
      <c r="AL32" s="37"/>
      <c r="AM32" s="37"/>
      <c r="AN32" s="37"/>
      <c r="AO32" s="37"/>
      <c r="AR32" s="30"/>
      <c r="BE32" s="12"/>
    </row>
    <row r="33" s="29" customFormat="true" ht="14.4" hidden="true" customHeight="true" outlineLevel="0" collapsed="false">
      <c r="B33" s="30"/>
      <c r="F33" s="31" t="s">
        <v>43</v>
      </c>
      <c r="L33" s="32" t="n">
        <v>0</v>
      </c>
      <c r="M33" s="32"/>
      <c r="N33" s="32"/>
      <c r="O33" s="32"/>
      <c r="P33" s="32"/>
      <c r="Q33" s="33"/>
      <c r="R33" s="33"/>
      <c r="S33" s="33"/>
      <c r="T33" s="33"/>
      <c r="U33" s="33"/>
      <c r="V33" s="33"/>
      <c r="W33" s="34" t="n">
        <f aca="false">ROUND(BD94, 2)</f>
        <v>0</v>
      </c>
      <c r="X33" s="34"/>
      <c r="Y33" s="34"/>
      <c r="Z33" s="34"/>
      <c r="AA33" s="34"/>
      <c r="AB33" s="34"/>
      <c r="AC33" s="34"/>
      <c r="AD33" s="34"/>
      <c r="AE33" s="34"/>
      <c r="AF33" s="33"/>
      <c r="AG33" s="33"/>
      <c r="AH33" s="33"/>
      <c r="AI33" s="33"/>
      <c r="AJ33" s="33"/>
      <c r="AK33" s="34" t="n">
        <v>0</v>
      </c>
      <c r="AL33" s="34"/>
      <c r="AM33" s="34"/>
      <c r="AN33" s="34"/>
      <c r="AO33" s="34"/>
      <c r="AP33" s="33"/>
      <c r="AQ33" s="33"/>
      <c r="AR33" s="35"/>
      <c r="AS33" s="33"/>
      <c r="AT33" s="33"/>
      <c r="AU33" s="33"/>
      <c r="AV33" s="33"/>
      <c r="AW33" s="33"/>
      <c r="AX33" s="33"/>
      <c r="AY33" s="33"/>
      <c r="AZ33" s="33"/>
      <c r="BE33" s="12"/>
    </row>
    <row r="34" s="27" customFormat="true" ht="6.95" hidden="false" customHeight="true" outlineLevel="0" collapsed="false">
      <c r="A34" s="22"/>
      <c r="B34" s="23"/>
      <c r="C34" s="22"/>
      <c r="D34" s="22"/>
      <c r="E34" s="22"/>
      <c r="F34" s="22"/>
      <c r="G34" s="22"/>
      <c r="H34" s="22"/>
      <c r="I34" s="22"/>
      <c r="J34" s="22"/>
      <c r="K34" s="22"/>
      <c r="L34" s="22"/>
      <c r="M34" s="22"/>
      <c r="N34" s="22"/>
      <c r="O34" s="22"/>
      <c r="P34" s="22"/>
      <c r="Q34" s="22"/>
      <c r="R34" s="22"/>
      <c r="S34" s="22"/>
      <c r="T34" s="22"/>
      <c r="U34" s="22"/>
      <c r="V34" s="22"/>
      <c r="W34" s="22"/>
      <c r="X34" s="22"/>
      <c r="Y34" s="22"/>
      <c r="Z34" s="22"/>
      <c r="AA34" s="22"/>
      <c r="AB34" s="22"/>
      <c r="AC34" s="22"/>
      <c r="AD34" s="22"/>
      <c r="AE34" s="22"/>
      <c r="AF34" s="22"/>
      <c r="AG34" s="22"/>
      <c r="AH34" s="22"/>
      <c r="AI34" s="22"/>
      <c r="AJ34" s="22"/>
      <c r="AK34" s="22"/>
      <c r="AL34" s="22"/>
      <c r="AM34" s="22"/>
      <c r="AN34" s="22"/>
      <c r="AO34" s="22"/>
      <c r="AP34" s="22"/>
      <c r="AQ34" s="22"/>
      <c r="AR34" s="23"/>
      <c r="BE34" s="12"/>
    </row>
    <row r="35" s="27" customFormat="true" ht="25.9" hidden="false" customHeight="true" outlineLevel="0" collapsed="false">
      <c r="A35" s="22"/>
      <c r="B35" s="23"/>
      <c r="C35" s="38"/>
      <c r="D35" s="39" t="s">
        <v>44</v>
      </c>
      <c r="E35" s="40"/>
      <c r="F35" s="40"/>
      <c r="G35" s="40"/>
      <c r="H35" s="40"/>
      <c r="I35" s="40"/>
      <c r="J35" s="40"/>
      <c r="K35" s="40"/>
      <c r="L35" s="40"/>
      <c r="M35" s="40"/>
      <c r="N35" s="40"/>
      <c r="O35" s="40"/>
      <c r="P35" s="40"/>
      <c r="Q35" s="40"/>
      <c r="R35" s="40"/>
      <c r="S35" s="40"/>
      <c r="T35" s="41" t="s">
        <v>45</v>
      </c>
      <c r="U35" s="40"/>
      <c r="V35" s="40"/>
      <c r="W35" s="40"/>
      <c r="X35" s="42" t="s">
        <v>46</v>
      </c>
      <c r="Y35" s="42"/>
      <c r="Z35" s="42"/>
      <c r="AA35" s="42"/>
      <c r="AB35" s="42"/>
      <c r="AC35" s="40"/>
      <c r="AD35" s="40"/>
      <c r="AE35" s="40"/>
      <c r="AF35" s="40"/>
      <c r="AG35" s="40"/>
      <c r="AH35" s="40"/>
      <c r="AI35" s="40"/>
      <c r="AJ35" s="40"/>
      <c r="AK35" s="43" t="n">
        <f aca="false">SUM(AK26:AK33)</f>
        <v>0</v>
      </c>
      <c r="AL35" s="43"/>
      <c r="AM35" s="43"/>
      <c r="AN35" s="43"/>
      <c r="AO35" s="43"/>
      <c r="AP35" s="38"/>
      <c r="AQ35" s="38"/>
      <c r="AR35" s="23"/>
      <c r="BE35" s="22"/>
    </row>
    <row r="36" s="27" customFormat="true" ht="6.95" hidden="false" customHeight="true" outlineLevel="0" collapsed="false">
      <c r="A36" s="22"/>
      <c r="B36" s="23"/>
      <c r="C36" s="22"/>
      <c r="D36" s="22"/>
      <c r="E36" s="22"/>
      <c r="F36" s="22"/>
      <c r="G36" s="22"/>
      <c r="H36" s="22"/>
      <c r="I36" s="22"/>
      <c r="J36" s="22"/>
      <c r="K36" s="22"/>
      <c r="L36" s="22"/>
      <c r="M36" s="22"/>
      <c r="N36" s="22"/>
      <c r="O36" s="22"/>
      <c r="P36" s="22"/>
      <c r="Q36" s="22"/>
      <c r="R36" s="22"/>
      <c r="S36" s="22"/>
      <c r="T36" s="22"/>
      <c r="U36" s="22"/>
      <c r="V36" s="22"/>
      <c r="W36" s="22"/>
      <c r="X36" s="22"/>
      <c r="Y36" s="22"/>
      <c r="Z36" s="22"/>
      <c r="AA36" s="22"/>
      <c r="AB36" s="22"/>
      <c r="AC36" s="22"/>
      <c r="AD36" s="22"/>
      <c r="AE36" s="22"/>
      <c r="AF36" s="22"/>
      <c r="AG36" s="22"/>
      <c r="AH36" s="22"/>
      <c r="AI36" s="22"/>
      <c r="AJ36" s="22"/>
      <c r="AK36" s="22"/>
      <c r="AL36" s="22"/>
      <c r="AM36" s="22"/>
      <c r="AN36" s="22"/>
      <c r="AO36" s="22"/>
      <c r="AP36" s="22"/>
      <c r="AQ36" s="22"/>
      <c r="AR36" s="23"/>
      <c r="BE36" s="22"/>
    </row>
    <row r="37" s="27" customFormat="true" ht="14.4" hidden="false" customHeight="true" outlineLevel="0" collapsed="false">
      <c r="A37" s="22"/>
      <c r="B37" s="23"/>
      <c r="C37" s="22"/>
      <c r="D37" s="22"/>
      <c r="E37" s="22"/>
      <c r="F37" s="22"/>
      <c r="G37" s="22"/>
      <c r="H37" s="22"/>
      <c r="I37" s="22"/>
      <c r="J37" s="22"/>
      <c r="K37" s="22"/>
      <c r="L37" s="22"/>
      <c r="M37" s="22"/>
      <c r="N37" s="22"/>
      <c r="O37" s="22"/>
      <c r="P37" s="22"/>
      <c r="Q37" s="22"/>
      <c r="R37" s="22"/>
      <c r="S37" s="22"/>
      <c r="T37" s="22"/>
      <c r="U37" s="22"/>
      <c r="V37" s="22"/>
      <c r="W37" s="22"/>
      <c r="X37" s="22"/>
      <c r="Y37" s="22"/>
      <c r="Z37" s="22"/>
      <c r="AA37" s="22"/>
      <c r="AB37" s="22"/>
      <c r="AC37" s="22"/>
      <c r="AD37" s="22"/>
      <c r="AE37" s="22"/>
      <c r="AF37" s="22"/>
      <c r="AG37" s="22"/>
      <c r="AH37" s="22"/>
      <c r="AI37" s="22"/>
      <c r="AJ37" s="22"/>
      <c r="AK37" s="22"/>
      <c r="AL37" s="22"/>
      <c r="AM37" s="22"/>
      <c r="AN37" s="22"/>
      <c r="AO37" s="22"/>
      <c r="AP37" s="22"/>
      <c r="AQ37" s="22"/>
      <c r="AR37" s="23"/>
      <c r="BE37" s="22"/>
    </row>
    <row r="38" customFormat="false" ht="14.4" hidden="false" customHeight="true" outlineLevel="0" collapsed="false">
      <c r="B38" s="6"/>
      <c r="AR38" s="6"/>
    </row>
    <row r="39" customFormat="false" ht="14.4" hidden="false" customHeight="true" outlineLevel="0" collapsed="false">
      <c r="B39" s="6"/>
      <c r="AR39" s="6"/>
    </row>
    <row r="40" customFormat="false" ht="14.4" hidden="false" customHeight="true" outlineLevel="0" collapsed="false">
      <c r="B40" s="6"/>
      <c r="AR40" s="6"/>
    </row>
    <row r="41" customFormat="false" ht="14.4" hidden="false" customHeight="true" outlineLevel="0" collapsed="false">
      <c r="B41" s="6"/>
      <c r="AR41" s="6"/>
    </row>
    <row r="42" customFormat="false" ht="14.4" hidden="false" customHeight="true" outlineLevel="0" collapsed="false">
      <c r="B42" s="6"/>
      <c r="AR42" s="6"/>
    </row>
    <row r="43" customFormat="false" ht="14.4" hidden="false" customHeight="true" outlineLevel="0" collapsed="false">
      <c r="B43" s="6"/>
      <c r="AR43" s="6"/>
    </row>
    <row r="44" customFormat="false" ht="14.4" hidden="false" customHeight="true" outlineLevel="0" collapsed="false">
      <c r="B44" s="6"/>
      <c r="AR44" s="6"/>
    </row>
    <row r="45" customFormat="false" ht="14.4" hidden="false" customHeight="true" outlineLevel="0" collapsed="false">
      <c r="B45" s="6"/>
      <c r="AR45" s="6"/>
    </row>
    <row r="46" customFormat="false" ht="14.4" hidden="false" customHeight="true" outlineLevel="0" collapsed="false">
      <c r="B46" s="6"/>
      <c r="AR46" s="6"/>
    </row>
    <row r="47" customFormat="false" ht="14.4" hidden="false" customHeight="true" outlineLevel="0" collapsed="false">
      <c r="B47" s="6"/>
      <c r="AR47" s="6"/>
    </row>
    <row r="48" customFormat="false" ht="14.4" hidden="false" customHeight="true" outlineLevel="0" collapsed="false">
      <c r="B48" s="6"/>
      <c r="AR48" s="6"/>
    </row>
    <row r="49" s="27" customFormat="true" ht="14.4" hidden="false" customHeight="true" outlineLevel="0" collapsed="false">
      <c r="B49" s="44"/>
      <c r="D49" s="45" t="s">
        <v>47</v>
      </c>
      <c r="E49" s="46"/>
      <c r="F49" s="46"/>
      <c r="G49" s="46"/>
      <c r="H49" s="46"/>
      <c r="I49" s="46"/>
      <c r="J49" s="46"/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  <c r="Z49" s="46"/>
      <c r="AA49" s="46"/>
      <c r="AB49" s="46"/>
      <c r="AC49" s="46"/>
      <c r="AD49" s="46"/>
      <c r="AE49" s="46"/>
      <c r="AF49" s="46"/>
      <c r="AG49" s="46"/>
      <c r="AH49" s="45" t="s">
        <v>48</v>
      </c>
      <c r="AI49" s="46"/>
      <c r="AJ49" s="46"/>
      <c r="AK49" s="46"/>
      <c r="AL49" s="46"/>
      <c r="AM49" s="46"/>
      <c r="AN49" s="46"/>
      <c r="AO49" s="46"/>
      <c r="AR49" s="44"/>
    </row>
    <row r="50" customFormat="false" ht="12.8" hidden="false" customHeight="false" outlineLevel="0" collapsed="false">
      <c r="B50" s="6"/>
      <c r="AR50" s="6"/>
    </row>
    <row r="51" customFormat="false" ht="12.8" hidden="false" customHeight="false" outlineLevel="0" collapsed="false">
      <c r="B51" s="6"/>
      <c r="AR51" s="6"/>
    </row>
    <row r="52" customFormat="false" ht="12.8" hidden="false" customHeight="false" outlineLevel="0" collapsed="false">
      <c r="B52" s="6"/>
      <c r="AR52" s="6"/>
    </row>
    <row r="53" customFormat="false" ht="12.8" hidden="false" customHeight="false" outlineLevel="0" collapsed="false">
      <c r="B53" s="6"/>
      <c r="AR53" s="6"/>
    </row>
    <row r="54" customFormat="false" ht="12.8" hidden="false" customHeight="false" outlineLevel="0" collapsed="false">
      <c r="B54" s="6"/>
      <c r="AR54" s="6"/>
    </row>
    <row r="55" customFormat="false" ht="12.8" hidden="false" customHeight="false" outlineLevel="0" collapsed="false">
      <c r="B55" s="6"/>
      <c r="AR55" s="6"/>
    </row>
    <row r="56" customFormat="false" ht="12.8" hidden="false" customHeight="false" outlineLevel="0" collapsed="false">
      <c r="B56" s="6"/>
      <c r="AR56" s="6"/>
    </row>
    <row r="57" customFormat="false" ht="12.8" hidden="false" customHeight="false" outlineLevel="0" collapsed="false">
      <c r="B57" s="6"/>
      <c r="AR57" s="6"/>
    </row>
    <row r="58" customFormat="false" ht="12.8" hidden="false" customHeight="false" outlineLevel="0" collapsed="false">
      <c r="B58" s="6"/>
      <c r="AR58" s="6"/>
    </row>
    <row r="59" customFormat="false" ht="12.8" hidden="false" customHeight="false" outlineLevel="0" collapsed="false">
      <c r="B59" s="6"/>
      <c r="AR59" s="6"/>
    </row>
    <row r="60" s="27" customFormat="true" ht="12.8" hidden="false" customHeight="false" outlineLevel="0" collapsed="false">
      <c r="A60" s="22"/>
      <c r="B60" s="23"/>
      <c r="C60" s="22"/>
      <c r="D60" s="47" t="s">
        <v>49</v>
      </c>
      <c r="E60" s="25"/>
      <c r="F60" s="25"/>
      <c r="G60" s="25"/>
      <c r="H60" s="25"/>
      <c r="I60" s="25"/>
      <c r="J60" s="25"/>
      <c r="K60" s="25"/>
      <c r="L60" s="25"/>
      <c r="M60" s="25"/>
      <c r="N60" s="25"/>
      <c r="O60" s="25"/>
      <c r="P60" s="25"/>
      <c r="Q60" s="25"/>
      <c r="R60" s="25"/>
      <c r="S60" s="25"/>
      <c r="T60" s="25"/>
      <c r="U60" s="25"/>
      <c r="V60" s="47" t="s">
        <v>50</v>
      </c>
      <c r="W60" s="25"/>
      <c r="X60" s="25"/>
      <c r="Y60" s="25"/>
      <c r="Z60" s="25"/>
      <c r="AA60" s="25"/>
      <c r="AB60" s="25"/>
      <c r="AC60" s="25"/>
      <c r="AD60" s="25"/>
      <c r="AE60" s="25"/>
      <c r="AF60" s="25"/>
      <c r="AG60" s="25"/>
      <c r="AH60" s="47" t="s">
        <v>49</v>
      </c>
      <c r="AI60" s="25"/>
      <c r="AJ60" s="25"/>
      <c r="AK60" s="25"/>
      <c r="AL60" s="25"/>
      <c r="AM60" s="47" t="s">
        <v>50</v>
      </c>
      <c r="AN60" s="25"/>
      <c r="AO60" s="25"/>
      <c r="AP60" s="22"/>
      <c r="AQ60" s="22"/>
      <c r="AR60" s="23"/>
      <c r="BE60" s="22"/>
    </row>
    <row r="61" customFormat="false" ht="12.8" hidden="false" customHeight="false" outlineLevel="0" collapsed="false">
      <c r="B61" s="6"/>
      <c r="AR61" s="6"/>
    </row>
    <row r="62" customFormat="false" ht="12.8" hidden="false" customHeight="false" outlineLevel="0" collapsed="false">
      <c r="B62" s="6"/>
      <c r="AR62" s="6"/>
    </row>
    <row r="63" customFormat="false" ht="12.8" hidden="false" customHeight="false" outlineLevel="0" collapsed="false">
      <c r="B63" s="6"/>
      <c r="AR63" s="6"/>
    </row>
    <row r="64" s="27" customFormat="true" ht="12.8" hidden="false" customHeight="false" outlineLevel="0" collapsed="false">
      <c r="A64" s="22"/>
      <c r="B64" s="23"/>
      <c r="C64" s="22"/>
      <c r="D64" s="45" t="s">
        <v>51</v>
      </c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5" t="s">
        <v>52</v>
      </c>
      <c r="AI64" s="48"/>
      <c r="AJ64" s="48"/>
      <c r="AK64" s="48"/>
      <c r="AL64" s="48"/>
      <c r="AM64" s="48"/>
      <c r="AN64" s="48"/>
      <c r="AO64" s="48"/>
      <c r="AP64" s="22"/>
      <c r="AQ64" s="22"/>
      <c r="AR64" s="23"/>
      <c r="BE64" s="22"/>
    </row>
    <row r="65" customFormat="false" ht="12.8" hidden="false" customHeight="false" outlineLevel="0" collapsed="false">
      <c r="B65" s="6"/>
      <c r="AR65" s="6"/>
    </row>
    <row r="66" customFormat="false" ht="12.8" hidden="false" customHeight="false" outlineLevel="0" collapsed="false">
      <c r="B66" s="6"/>
      <c r="AR66" s="6"/>
    </row>
    <row r="67" customFormat="false" ht="12.8" hidden="false" customHeight="false" outlineLevel="0" collapsed="false">
      <c r="B67" s="6"/>
      <c r="AR67" s="6"/>
    </row>
    <row r="68" customFormat="false" ht="12.8" hidden="false" customHeight="false" outlineLevel="0" collapsed="false">
      <c r="B68" s="6"/>
      <c r="AR68" s="6"/>
    </row>
    <row r="69" customFormat="false" ht="12.8" hidden="false" customHeight="false" outlineLevel="0" collapsed="false">
      <c r="B69" s="6"/>
      <c r="AR69" s="6"/>
    </row>
    <row r="70" customFormat="false" ht="12.8" hidden="false" customHeight="false" outlineLevel="0" collapsed="false">
      <c r="B70" s="6"/>
      <c r="AR70" s="6"/>
    </row>
    <row r="71" customFormat="false" ht="12.8" hidden="false" customHeight="false" outlineLevel="0" collapsed="false">
      <c r="B71" s="6"/>
      <c r="AR71" s="6"/>
    </row>
    <row r="72" customFormat="false" ht="12.8" hidden="false" customHeight="false" outlineLevel="0" collapsed="false">
      <c r="B72" s="6"/>
      <c r="AR72" s="6"/>
    </row>
    <row r="73" customFormat="false" ht="12.8" hidden="false" customHeight="false" outlineLevel="0" collapsed="false">
      <c r="B73" s="6"/>
      <c r="AR73" s="6"/>
    </row>
    <row r="74" customFormat="false" ht="12.8" hidden="false" customHeight="false" outlineLevel="0" collapsed="false">
      <c r="B74" s="6"/>
      <c r="AR74" s="6"/>
    </row>
    <row r="75" s="27" customFormat="true" ht="12.8" hidden="false" customHeight="false" outlineLevel="0" collapsed="false">
      <c r="A75" s="22"/>
      <c r="B75" s="23"/>
      <c r="C75" s="22"/>
      <c r="D75" s="47" t="s">
        <v>49</v>
      </c>
      <c r="E75" s="25"/>
      <c r="F75" s="25"/>
      <c r="G75" s="25"/>
      <c r="H75" s="25"/>
      <c r="I75" s="25"/>
      <c r="J75" s="25"/>
      <c r="K75" s="25"/>
      <c r="L75" s="25"/>
      <c r="M75" s="25"/>
      <c r="N75" s="25"/>
      <c r="O75" s="25"/>
      <c r="P75" s="25"/>
      <c r="Q75" s="25"/>
      <c r="R75" s="25"/>
      <c r="S75" s="25"/>
      <c r="T75" s="25"/>
      <c r="U75" s="25"/>
      <c r="V75" s="47" t="s">
        <v>50</v>
      </c>
      <c r="W75" s="25"/>
      <c r="X75" s="25"/>
      <c r="Y75" s="25"/>
      <c r="Z75" s="25"/>
      <c r="AA75" s="25"/>
      <c r="AB75" s="25"/>
      <c r="AC75" s="25"/>
      <c r="AD75" s="25"/>
      <c r="AE75" s="25"/>
      <c r="AF75" s="25"/>
      <c r="AG75" s="25"/>
      <c r="AH75" s="47" t="s">
        <v>49</v>
      </c>
      <c r="AI75" s="25"/>
      <c r="AJ75" s="25"/>
      <c r="AK75" s="25"/>
      <c r="AL75" s="25"/>
      <c r="AM75" s="47" t="s">
        <v>50</v>
      </c>
      <c r="AN75" s="25"/>
      <c r="AO75" s="25"/>
      <c r="AP75" s="22"/>
      <c r="AQ75" s="22"/>
      <c r="AR75" s="23"/>
      <c r="BE75" s="22"/>
    </row>
    <row r="76" s="27" customFormat="true" ht="12.8" hidden="false" customHeight="false" outlineLevel="0" collapsed="false">
      <c r="A76" s="22"/>
      <c r="B76" s="23"/>
      <c r="C76" s="22"/>
      <c r="D76" s="22"/>
      <c r="E76" s="22"/>
      <c r="F76" s="22"/>
      <c r="G76" s="22"/>
      <c r="H76" s="22"/>
      <c r="I76" s="22"/>
      <c r="J76" s="22"/>
      <c r="K76" s="22"/>
      <c r="L76" s="22"/>
      <c r="M76" s="22"/>
      <c r="N76" s="22"/>
      <c r="O76" s="22"/>
      <c r="P76" s="22"/>
      <c r="Q76" s="22"/>
      <c r="R76" s="22"/>
      <c r="S76" s="22"/>
      <c r="T76" s="22"/>
      <c r="U76" s="22"/>
      <c r="V76" s="22"/>
      <c r="W76" s="22"/>
      <c r="X76" s="22"/>
      <c r="Y76" s="22"/>
      <c r="Z76" s="22"/>
      <c r="AA76" s="22"/>
      <c r="AB76" s="22"/>
      <c r="AC76" s="22"/>
      <c r="AD76" s="22"/>
      <c r="AE76" s="22"/>
      <c r="AF76" s="22"/>
      <c r="AG76" s="22"/>
      <c r="AH76" s="22"/>
      <c r="AI76" s="22"/>
      <c r="AJ76" s="22"/>
      <c r="AK76" s="22"/>
      <c r="AL76" s="22"/>
      <c r="AM76" s="22"/>
      <c r="AN76" s="22"/>
      <c r="AO76" s="22"/>
      <c r="AP76" s="22"/>
      <c r="AQ76" s="22"/>
      <c r="AR76" s="23"/>
      <c r="BE76" s="22"/>
    </row>
    <row r="77" s="27" customFormat="true" ht="6.95" hidden="false" customHeight="true" outlineLevel="0" collapsed="false">
      <c r="A77" s="22"/>
      <c r="B77" s="49"/>
      <c r="C77" s="50"/>
      <c r="D77" s="50"/>
      <c r="E77" s="50"/>
      <c r="F77" s="50"/>
      <c r="G77" s="50"/>
      <c r="H77" s="50"/>
      <c r="I77" s="50"/>
      <c r="J77" s="50"/>
      <c r="K77" s="50"/>
      <c r="L77" s="50"/>
      <c r="M77" s="50"/>
      <c r="N77" s="50"/>
      <c r="O77" s="50"/>
      <c r="P77" s="50"/>
      <c r="Q77" s="50"/>
      <c r="R77" s="50"/>
      <c r="S77" s="50"/>
      <c r="T77" s="50"/>
      <c r="U77" s="50"/>
      <c r="V77" s="50"/>
      <c r="W77" s="50"/>
      <c r="X77" s="50"/>
      <c r="Y77" s="50"/>
      <c r="Z77" s="50"/>
      <c r="AA77" s="50"/>
      <c r="AB77" s="50"/>
      <c r="AC77" s="50"/>
      <c r="AD77" s="50"/>
      <c r="AE77" s="50"/>
      <c r="AF77" s="50"/>
      <c r="AG77" s="50"/>
      <c r="AH77" s="50"/>
      <c r="AI77" s="50"/>
      <c r="AJ77" s="50"/>
      <c r="AK77" s="50"/>
      <c r="AL77" s="50"/>
      <c r="AM77" s="50"/>
      <c r="AN77" s="50"/>
      <c r="AO77" s="50"/>
      <c r="AP77" s="50"/>
      <c r="AQ77" s="50"/>
      <c r="AR77" s="23"/>
      <c r="BE77" s="22"/>
    </row>
    <row r="81" s="27" customFormat="true" ht="6.95" hidden="false" customHeight="true" outlineLevel="0" collapsed="false">
      <c r="A81" s="22"/>
      <c r="B81" s="51"/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52"/>
      <c r="N81" s="52"/>
      <c r="O81" s="52"/>
      <c r="P81" s="52"/>
      <c r="Q81" s="52"/>
      <c r="R81" s="52"/>
      <c r="S81" s="52"/>
      <c r="T81" s="52"/>
      <c r="U81" s="52"/>
      <c r="V81" s="52"/>
      <c r="W81" s="52"/>
      <c r="X81" s="52"/>
      <c r="Y81" s="52"/>
      <c r="Z81" s="52"/>
      <c r="AA81" s="52"/>
      <c r="AB81" s="52"/>
      <c r="AC81" s="52"/>
      <c r="AD81" s="52"/>
      <c r="AE81" s="52"/>
      <c r="AF81" s="52"/>
      <c r="AG81" s="52"/>
      <c r="AH81" s="52"/>
      <c r="AI81" s="52"/>
      <c r="AJ81" s="52"/>
      <c r="AK81" s="52"/>
      <c r="AL81" s="52"/>
      <c r="AM81" s="52"/>
      <c r="AN81" s="52"/>
      <c r="AO81" s="52"/>
      <c r="AP81" s="52"/>
      <c r="AQ81" s="52"/>
      <c r="AR81" s="23"/>
      <c r="BE81" s="22"/>
    </row>
    <row r="82" s="27" customFormat="true" ht="24.95" hidden="false" customHeight="true" outlineLevel="0" collapsed="false">
      <c r="A82" s="22"/>
      <c r="B82" s="23"/>
      <c r="C82" s="7" t="s">
        <v>53</v>
      </c>
      <c r="D82" s="22"/>
      <c r="E82" s="22"/>
      <c r="F82" s="22"/>
      <c r="G82" s="22"/>
      <c r="H82" s="22"/>
      <c r="I82" s="22"/>
      <c r="J82" s="22"/>
      <c r="K82" s="22"/>
      <c r="L82" s="22"/>
      <c r="M82" s="22"/>
      <c r="N82" s="22"/>
      <c r="O82" s="22"/>
      <c r="P82" s="22"/>
      <c r="Q82" s="22"/>
      <c r="R82" s="22"/>
      <c r="S82" s="22"/>
      <c r="T82" s="22"/>
      <c r="U82" s="22"/>
      <c r="V82" s="22"/>
      <c r="W82" s="22"/>
      <c r="X82" s="22"/>
      <c r="Y82" s="22"/>
      <c r="Z82" s="22"/>
      <c r="AA82" s="22"/>
      <c r="AB82" s="22"/>
      <c r="AC82" s="22"/>
      <c r="AD82" s="22"/>
      <c r="AE82" s="22"/>
      <c r="AF82" s="22"/>
      <c r="AG82" s="22"/>
      <c r="AH82" s="22"/>
      <c r="AI82" s="22"/>
      <c r="AJ82" s="22"/>
      <c r="AK82" s="22"/>
      <c r="AL82" s="22"/>
      <c r="AM82" s="22"/>
      <c r="AN82" s="22"/>
      <c r="AO82" s="22"/>
      <c r="AP82" s="22"/>
      <c r="AQ82" s="22"/>
      <c r="AR82" s="23"/>
      <c r="BE82" s="22"/>
    </row>
    <row r="83" s="27" customFormat="true" ht="6.95" hidden="false" customHeight="true" outlineLevel="0" collapsed="false">
      <c r="A83" s="22"/>
      <c r="B83" s="23"/>
      <c r="C83" s="22"/>
      <c r="D83" s="22"/>
      <c r="E83" s="22"/>
      <c r="F83" s="22"/>
      <c r="G83" s="22"/>
      <c r="H83" s="22"/>
      <c r="I83" s="22"/>
      <c r="J83" s="22"/>
      <c r="K83" s="22"/>
      <c r="L83" s="22"/>
      <c r="M83" s="22"/>
      <c r="N83" s="22"/>
      <c r="O83" s="22"/>
      <c r="P83" s="22"/>
      <c r="Q83" s="22"/>
      <c r="R83" s="22"/>
      <c r="S83" s="22"/>
      <c r="T83" s="22"/>
      <c r="U83" s="22"/>
      <c r="V83" s="22"/>
      <c r="W83" s="22"/>
      <c r="X83" s="22"/>
      <c r="Y83" s="22"/>
      <c r="Z83" s="22"/>
      <c r="AA83" s="22"/>
      <c r="AB83" s="22"/>
      <c r="AC83" s="22"/>
      <c r="AD83" s="22"/>
      <c r="AE83" s="22"/>
      <c r="AF83" s="22"/>
      <c r="AG83" s="22"/>
      <c r="AH83" s="22"/>
      <c r="AI83" s="22"/>
      <c r="AJ83" s="22"/>
      <c r="AK83" s="22"/>
      <c r="AL83" s="22"/>
      <c r="AM83" s="22"/>
      <c r="AN83" s="22"/>
      <c r="AO83" s="22"/>
      <c r="AP83" s="22"/>
      <c r="AQ83" s="22"/>
      <c r="AR83" s="23"/>
      <c r="BE83" s="22"/>
    </row>
    <row r="84" s="53" customFormat="true" ht="12" hidden="false" customHeight="true" outlineLevel="0" collapsed="false">
      <c r="B84" s="54"/>
      <c r="C84" s="15" t="s">
        <v>11</v>
      </c>
      <c r="L84" s="53" t="str">
        <f aca="false">K5</f>
        <v>1</v>
      </c>
      <c r="AR84" s="54"/>
    </row>
    <row r="85" s="55" customFormat="true" ht="36.95" hidden="false" customHeight="true" outlineLevel="0" collapsed="false">
      <c r="B85" s="56"/>
      <c r="C85" s="57" t="s">
        <v>14</v>
      </c>
      <c r="L85" s="58" t="str">
        <f aca="false">K6</f>
        <v>SOŠ Tornaľa - modernizácia odborného vzdelávania - budova SOŠ</v>
      </c>
      <c r="M85" s="58"/>
      <c r="N85" s="58"/>
      <c r="O85" s="58"/>
      <c r="P85" s="58"/>
      <c r="Q85" s="58"/>
      <c r="R85" s="58"/>
      <c r="S85" s="58"/>
      <c r="T85" s="58"/>
      <c r="U85" s="58"/>
      <c r="V85" s="58"/>
      <c r="W85" s="58"/>
      <c r="X85" s="58"/>
      <c r="Y85" s="58"/>
      <c r="Z85" s="58"/>
      <c r="AA85" s="58"/>
      <c r="AB85" s="58"/>
      <c r="AC85" s="58"/>
      <c r="AD85" s="58"/>
      <c r="AE85" s="58"/>
      <c r="AF85" s="58"/>
      <c r="AG85" s="58"/>
      <c r="AH85" s="58"/>
      <c r="AI85" s="58"/>
      <c r="AJ85" s="58"/>
      <c r="AK85" s="58"/>
      <c r="AL85" s="58"/>
      <c r="AM85" s="58"/>
      <c r="AN85" s="58"/>
      <c r="AO85" s="58"/>
      <c r="AR85" s="56"/>
    </row>
    <row r="86" s="27" customFormat="true" ht="6.95" hidden="false" customHeight="true" outlineLevel="0" collapsed="false">
      <c r="A86" s="22"/>
      <c r="B86" s="23"/>
      <c r="C86" s="22"/>
      <c r="D86" s="22"/>
      <c r="E86" s="22"/>
      <c r="F86" s="22"/>
      <c r="G86" s="22"/>
      <c r="H86" s="22"/>
      <c r="I86" s="22"/>
      <c r="J86" s="22"/>
      <c r="K86" s="22"/>
      <c r="L86" s="22"/>
      <c r="M86" s="22"/>
      <c r="N86" s="22"/>
      <c r="O86" s="22"/>
      <c r="P86" s="22"/>
      <c r="Q86" s="22"/>
      <c r="R86" s="22"/>
      <c r="S86" s="22"/>
      <c r="T86" s="22"/>
      <c r="U86" s="22"/>
      <c r="V86" s="22"/>
      <c r="W86" s="22"/>
      <c r="X86" s="22"/>
      <c r="Y86" s="22"/>
      <c r="Z86" s="22"/>
      <c r="AA86" s="22"/>
      <c r="AB86" s="22"/>
      <c r="AC86" s="22"/>
      <c r="AD86" s="22"/>
      <c r="AE86" s="22"/>
      <c r="AF86" s="22"/>
      <c r="AG86" s="22"/>
      <c r="AH86" s="22"/>
      <c r="AI86" s="22"/>
      <c r="AJ86" s="22"/>
      <c r="AK86" s="22"/>
      <c r="AL86" s="22"/>
      <c r="AM86" s="22"/>
      <c r="AN86" s="22"/>
      <c r="AO86" s="22"/>
      <c r="AP86" s="22"/>
      <c r="AQ86" s="22"/>
      <c r="AR86" s="23"/>
      <c r="BE86" s="22"/>
    </row>
    <row r="87" s="27" customFormat="true" ht="12" hidden="false" customHeight="true" outlineLevel="0" collapsed="false">
      <c r="A87" s="22"/>
      <c r="B87" s="23"/>
      <c r="C87" s="15" t="s">
        <v>18</v>
      </c>
      <c r="D87" s="22"/>
      <c r="E87" s="22"/>
      <c r="F87" s="22"/>
      <c r="G87" s="22"/>
      <c r="H87" s="22"/>
      <c r="I87" s="22"/>
      <c r="J87" s="22"/>
      <c r="K87" s="22"/>
      <c r="L87" s="59" t="str">
        <f aca="false">IF(K8="","",K8)</f>
        <v>Tornaľa</v>
      </c>
      <c r="M87" s="22"/>
      <c r="N87" s="22"/>
      <c r="O87" s="22"/>
      <c r="P87" s="22"/>
      <c r="Q87" s="22"/>
      <c r="R87" s="22"/>
      <c r="S87" s="22"/>
      <c r="T87" s="22"/>
      <c r="U87" s="22"/>
      <c r="V87" s="22"/>
      <c r="W87" s="22"/>
      <c r="X87" s="22"/>
      <c r="Y87" s="22"/>
      <c r="Z87" s="22"/>
      <c r="AA87" s="22"/>
      <c r="AB87" s="22"/>
      <c r="AC87" s="22"/>
      <c r="AD87" s="22"/>
      <c r="AE87" s="22"/>
      <c r="AF87" s="22"/>
      <c r="AG87" s="22"/>
      <c r="AH87" s="22"/>
      <c r="AI87" s="15" t="s">
        <v>20</v>
      </c>
      <c r="AJ87" s="22"/>
      <c r="AK87" s="22"/>
      <c r="AL87" s="22"/>
      <c r="AM87" s="60" t="str">
        <f aca="false">IF(AN8= "","",AN8)</f>
        <v>18. 5. 2022</v>
      </c>
      <c r="AN87" s="60"/>
      <c r="AO87" s="22"/>
      <c r="AP87" s="22"/>
      <c r="AQ87" s="22"/>
      <c r="AR87" s="23"/>
      <c r="BE87" s="22"/>
    </row>
    <row r="88" s="27" customFormat="true" ht="6.95" hidden="false" customHeight="true" outlineLevel="0" collapsed="false">
      <c r="A88" s="22"/>
      <c r="B88" s="23"/>
      <c r="C88" s="22"/>
      <c r="D88" s="22"/>
      <c r="E88" s="22"/>
      <c r="F88" s="22"/>
      <c r="G88" s="22"/>
      <c r="H88" s="22"/>
      <c r="I88" s="22"/>
      <c r="J88" s="22"/>
      <c r="K88" s="22"/>
      <c r="L88" s="22"/>
      <c r="M88" s="22"/>
      <c r="N88" s="22"/>
      <c r="O88" s="22"/>
      <c r="P88" s="22"/>
      <c r="Q88" s="22"/>
      <c r="R88" s="22"/>
      <c r="S88" s="22"/>
      <c r="T88" s="22"/>
      <c r="U88" s="22"/>
      <c r="V88" s="22"/>
      <c r="W88" s="22"/>
      <c r="X88" s="22"/>
      <c r="Y88" s="22"/>
      <c r="Z88" s="22"/>
      <c r="AA88" s="22"/>
      <c r="AB88" s="22"/>
      <c r="AC88" s="22"/>
      <c r="AD88" s="22"/>
      <c r="AE88" s="22"/>
      <c r="AF88" s="22"/>
      <c r="AG88" s="22"/>
      <c r="AH88" s="22"/>
      <c r="AI88" s="22"/>
      <c r="AJ88" s="22"/>
      <c r="AK88" s="22"/>
      <c r="AL88" s="22"/>
      <c r="AM88" s="22"/>
      <c r="AN88" s="22"/>
      <c r="AO88" s="22"/>
      <c r="AP88" s="22"/>
      <c r="AQ88" s="22"/>
      <c r="AR88" s="23"/>
      <c r="BE88" s="22"/>
    </row>
    <row r="89" s="27" customFormat="true" ht="15.15" hidden="false" customHeight="true" outlineLevel="0" collapsed="false">
      <c r="A89" s="22"/>
      <c r="B89" s="23"/>
      <c r="C89" s="15" t="s">
        <v>22</v>
      </c>
      <c r="D89" s="22"/>
      <c r="E89" s="22"/>
      <c r="F89" s="22"/>
      <c r="G89" s="22"/>
      <c r="H89" s="22"/>
      <c r="I89" s="22"/>
      <c r="J89" s="22"/>
      <c r="K89" s="22"/>
      <c r="L89" s="53" t="str">
        <f aca="false">IF(E11= "","",E11)</f>
        <v>Banskobystrický samosprávny kraj</v>
      </c>
      <c r="M89" s="22"/>
      <c r="N89" s="22"/>
      <c r="O89" s="22"/>
      <c r="P89" s="22"/>
      <c r="Q89" s="22"/>
      <c r="R89" s="22"/>
      <c r="S89" s="22"/>
      <c r="T89" s="22"/>
      <c r="U89" s="22"/>
      <c r="V89" s="22"/>
      <c r="W89" s="22"/>
      <c r="X89" s="22"/>
      <c r="Y89" s="22"/>
      <c r="Z89" s="22"/>
      <c r="AA89" s="22"/>
      <c r="AB89" s="22"/>
      <c r="AC89" s="22"/>
      <c r="AD89" s="22"/>
      <c r="AE89" s="22"/>
      <c r="AF89" s="22"/>
      <c r="AG89" s="22"/>
      <c r="AH89" s="22"/>
      <c r="AI89" s="15" t="s">
        <v>28</v>
      </c>
      <c r="AJ89" s="22"/>
      <c r="AK89" s="22"/>
      <c r="AL89" s="22"/>
      <c r="AM89" s="61" t="str">
        <f aca="false">IF(E17="","",E17)</f>
        <v>Ing. Arch. Mário Regec</v>
      </c>
      <c r="AN89" s="61"/>
      <c r="AO89" s="61"/>
      <c r="AP89" s="61"/>
      <c r="AQ89" s="22"/>
      <c r="AR89" s="23"/>
      <c r="AS89" s="62" t="s">
        <v>54</v>
      </c>
      <c r="AT89" s="62"/>
      <c r="AU89" s="63"/>
      <c r="AV89" s="63"/>
      <c r="AW89" s="63"/>
      <c r="AX89" s="63"/>
      <c r="AY89" s="63"/>
      <c r="AZ89" s="63"/>
      <c r="BA89" s="63"/>
      <c r="BB89" s="63"/>
      <c r="BC89" s="63"/>
      <c r="BD89" s="64"/>
      <c r="BE89" s="22"/>
    </row>
    <row r="90" s="27" customFormat="true" ht="15.15" hidden="false" customHeight="true" outlineLevel="0" collapsed="false">
      <c r="A90" s="22"/>
      <c r="B90" s="23"/>
      <c r="C90" s="15" t="s">
        <v>26</v>
      </c>
      <c r="D90" s="22"/>
      <c r="E90" s="22"/>
      <c r="F90" s="22"/>
      <c r="G90" s="22"/>
      <c r="H90" s="22"/>
      <c r="I90" s="22"/>
      <c r="J90" s="22"/>
      <c r="K90" s="22"/>
      <c r="L90" s="53" t="str">
        <f aca="false">IF(E14= "Vyplň údaj","",E14)</f>
        <v/>
      </c>
      <c r="M90" s="22"/>
      <c r="N90" s="22"/>
      <c r="O90" s="22"/>
      <c r="P90" s="22"/>
      <c r="Q90" s="22"/>
      <c r="R90" s="22"/>
      <c r="S90" s="22"/>
      <c r="T90" s="22"/>
      <c r="U90" s="22"/>
      <c r="V90" s="22"/>
      <c r="W90" s="22"/>
      <c r="X90" s="22"/>
      <c r="Y90" s="22"/>
      <c r="Z90" s="22"/>
      <c r="AA90" s="22"/>
      <c r="AB90" s="22"/>
      <c r="AC90" s="22"/>
      <c r="AD90" s="22"/>
      <c r="AE90" s="22"/>
      <c r="AF90" s="22"/>
      <c r="AG90" s="22"/>
      <c r="AH90" s="22"/>
      <c r="AI90" s="15" t="s">
        <v>31</v>
      </c>
      <c r="AJ90" s="22"/>
      <c r="AK90" s="22"/>
      <c r="AL90" s="22"/>
      <c r="AM90" s="61" t="str">
        <f aca="false">IF(E20="","",E20)</f>
        <v>Ing. Marian Magyar</v>
      </c>
      <c r="AN90" s="61"/>
      <c r="AO90" s="61"/>
      <c r="AP90" s="61"/>
      <c r="AQ90" s="22"/>
      <c r="AR90" s="23"/>
      <c r="AS90" s="62"/>
      <c r="AT90" s="62"/>
      <c r="AU90" s="65"/>
      <c r="AV90" s="65"/>
      <c r="AW90" s="65"/>
      <c r="AX90" s="65"/>
      <c r="AY90" s="65"/>
      <c r="AZ90" s="65"/>
      <c r="BA90" s="65"/>
      <c r="BB90" s="65"/>
      <c r="BC90" s="65"/>
      <c r="BD90" s="66"/>
      <c r="BE90" s="22"/>
    </row>
    <row r="91" s="27" customFormat="true" ht="10.8" hidden="false" customHeight="true" outlineLevel="0" collapsed="false">
      <c r="A91" s="22"/>
      <c r="B91" s="23"/>
      <c r="C91" s="22"/>
      <c r="D91" s="22"/>
      <c r="E91" s="22"/>
      <c r="F91" s="22"/>
      <c r="G91" s="22"/>
      <c r="H91" s="22"/>
      <c r="I91" s="22"/>
      <c r="J91" s="22"/>
      <c r="K91" s="22"/>
      <c r="L91" s="22"/>
      <c r="M91" s="22"/>
      <c r="N91" s="22"/>
      <c r="O91" s="22"/>
      <c r="P91" s="22"/>
      <c r="Q91" s="22"/>
      <c r="R91" s="22"/>
      <c r="S91" s="22"/>
      <c r="T91" s="22"/>
      <c r="U91" s="22"/>
      <c r="V91" s="22"/>
      <c r="W91" s="22"/>
      <c r="X91" s="22"/>
      <c r="Y91" s="22"/>
      <c r="Z91" s="22"/>
      <c r="AA91" s="22"/>
      <c r="AB91" s="22"/>
      <c r="AC91" s="22"/>
      <c r="AD91" s="22"/>
      <c r="AE91" s="22"/>
      <c r="AF91" s="22"/>
      <c r="AG91" s="22"/>
      <c r="AH91" s="22"/>
      <c r="AI91" s="22"/>
      <c r="AJ91" s="22"/>
      <c r="AK91" s="22"/>
      <c r="AL91" s="22"/>
      <c r="AM91" s="22"/>
      <c r="AN91" s="22"/>
      <c r="AO91" s="22"/>
      <c r="AP91" s="22"/>
      <c r="AQ91" s="22"/>
      <c r="AR91" s="23"/>
      <c r="AS91" s="62"/>
      <c r="AT91" s="62"/>
      <c r="AU91" s="65"/>
      <c r="AV91" s="65"/>
      <c r="AW91" s="65"/>
      <c r="AX91" s="65"/>
      <c r="AY91" s="65"/>
      <c r="AZ91" s="65"/>
      <c r="BA91" s="65"/>
      <c r="BB91" s="65"/>
      <c r="BC91" s="65"/>
      <c r="BD91" s="66"/>
      <c r="BE91" s="22"/>
    </row>
    <row r="92" s="27" customFormat="true" ht="29.3" hidden="false" customHeight="true" outlineLevel="0" collapsed="false">
      <c r="A92" s="22"/>
      <c r="B92" s="23"/>
      <c r="C92" s="67" t="s">
        <v>55</v>
      </c>
      <c r="D92" s="67"/>
      <c r="E92" s="67"/>
      <c r="F92" s="67"/>
      <c r="G92" s="67"/>
      <c r="H92" s="68"/>
      <c r="I92" s="69" t="s">
        <v>56</v>
      </c>
      <c r="J92" s="69"/>
      <c r="K92" s="69"/>
      <c r="L92" s="69"/>
      <c r="M92" s="69"/>
      <c r="N92" s="69"/>
      <c r="O92" s="69"/>
      <c r="P92" s="69"/>
      <c r="Q92" s="69"/>
      <c r="R92" s="69"/>
      <c r="S92" s="69"/>
      <c r="T92" s="69"/>
      <c r="U92" s="69"/>
      <c r="V92" s="69"/>
      <c r="W92" s="69"/>
      <c r="X92" s="69"/>
      <c r="Y92" s="69"/>
      <c r="Z92" s="69"/>
      <c r="AA92" s="69"/>
      <c r="AB92" s="69"/>
      <c r="AC92" s="69"/>
      <c r="AD92" s="69"/>
      <c r="AE92" s="69"/>
      <c r="AF92" s="69"/>
      <c r="AG92" s="70" t="s">
        <v>57</v>
      </c>
      <c r="AH92" s="70"/>
      <c r="AI92" s="70"/>
      <c r="AJ92" s="70"/>
      <c r="AK92" s="70"/>
      <c r="AL92" s="70"/>
      <c r="AM92" s="70"/>
      <c r="AN92" s="71" t="s">
        <v>58</v>
      </c>
      <c r="AO92" s="71"/>
      <c r="AP92" s="71"/>
      <c r="AQ92" s="72" t="s">
        <v>59</v>
      </c>
      <c r="AR92" s="23"/>
      <c r="AS92" s="73" t="s">
        <v>60</v>
      </c>
      <c r="AT92" s="74" t="s">
        <v>61</v>
      </c>
      <c r="AU92" s="74" t="s">
        <v>62</v>
      </c>
      <c r="AV92" s="74" t="s">
        <v>63</v>
      </c>
      <c r="AW92" s="74" t="s">
        <v>64</v>
      </c>
      <c r="AX92" s="74" t="s">
        <v>65</v>
      </c>
      <c r="AY92" s="74" t="s">
        <v>66</v>
      </c>
      <c r="AZ92" s="74" t="s">
        <v>67</v>
      </c>
      <c r="BA92" s="74" t="s">
        <v>68</v>
      </c>
      <c r="BB92" s="74" t="s">
        <v>69</v>
      </c>
      <c r="BC92" s="74" t="s">
        <v>70</v>
      </c>
      <c r="BD92" s="75" t="s">
        <v>71</v>
      </c>
      <c r="BE92" s="22"/>
    </row>
    <row r="93" s="27" customFormat="true" ht="10.8" hidden="false" customHeight="true" outlineLevel="0" collapsed="false">
      <c r="A93" s="22"/>
      <c r="B93" s="23"/>
      <c r="C93" s="22"/>
      <c r="D93" s="22"/>
      <c r="E93" s="22"/>
      <c r="F93" s="22"/>
      <c r="G93" s="22"/>
      <c r="H93" s="22"/>
      <c r="I93" s="22"/>
      <c r="J93" s="22"/>
      <c r="K93" s="22"/>
      <c r="L93" s="22"/>
      <c r="M93" s="22"/>
      <c r="N93" s="22"/>
      <c r="O93" s="22"/>
      <c r="P93" s="22"/>
      <c r="Q93" s="22"/>
      <c r="R93" s="22"/>
      <c r="S93" s="22"/>
      <c r="T93" s="22"/>
      <c r="U93" s="22"/>
      <c r="V93" s="22"/>
      <c r="W93" s="22"/>
      <c r="X93" s="22"/>
      <c r="Y93" s="22"/>
      <c r="Z93" s="22"/>
      <c r="AA93" s="22"/>
      <c r="AB93" s="22"/>
      <c r="AC93" s="22"/>
      <c r="AD93" s="22"/>
      <c r="AE93" s="22"/>
      <c r="AF93" s="22"/>
      <c r="AG93" s="22"/>
      <c r="AH93" s="22"/>
      <c r="AI93" s="22"/>
      <c r="AJ93" s="22"/>
      <c r="AK93" s="22"/>
      <c r="AL93" s="22"/>
      <c r="AM93" s="22"/>
      <c r="AN93" s="22"/>
      <c r="AO93" s="22"/>
      <c r="AP93" s="22"/>
      <c r="AQ93" s="22"/>
      <c r="AR93" s="23"/>
      <c r="AS93" s="76"/>
      <c r="AT93" s="77"/>
      <c r="AU93" s="77"/>
      <c r="AV93" s="77"/>
      <c r="AW93" s="77"/>
      <c r="AX93" s="77"/>
      <c r="AY93" s="77"/>
      <c r="AZ93" s="77"/>
      <c r="BA93" s="77"/>
      <c r="BB93" s="77"/>
      <c r="BC93" s="77"/>
      <c r="BD93" s="78"/>
      <c r="BE93" s="22"/>
    </row>
    <row r="94" s="79" customFormat="true" ht="32.4" hidden="false" customHeight="true" outlineLevel="0" collapsed="false">
      <c r="B94" s="80"/>
      <c r="C94" s="81" t="s">
        <v>72</v>
      </c>
      <c r="D94" s="82"/>
      <c r="E94" s="82"/>
      <c r="F94" s="82"/>
      <c r="G94" s="82"/>
      <c r="H94" s="82"/>
      <c r="I94" s="82"/>
      <c r="J94" s="82"/>
      <c r="K94" s="82"/>
      <c r="L94" s="82"/>
      <c r="M94" s="82"/>
      <c r="N94" s="82"/>
      <c r="O94" s="82"/>
      <c r="P94" s="82"/>
      <c r="Q94" s="82"/>
      <c r="R94" s="82"/>
      <c r="S94" s="82"/>
      <c r="T94" s="82"/>
      <c r="U94" s="82"/>
      <c r="V94" s="82"/>
      <c r="W94" s="82"/>
      <c r="X94" s="82"/>
      <c r="Y94" s="82"/>
      <c r="Z94" s="82"/>
      <c r="AA94" s="82"/>
      <c r="AB94" s="82"/>
      <c r="AC94" s="82"/>
      <c r="AD94" s="82"/>
      <c r="AE94" s="82"/>
      <c r="AF94" s="82"/>
      <c r="AG94" s="83" t="n">
        <f aca="false">ROUND(AG95,2)</f>
        <v>0</v>
      </c>
      <c r="AH94" s="83"/>
      <c r="AI94" s="83"/>
      <c r="AJ94" s="83"/>
      <c r="AK94" s="83"/>
      <c r="AL94" s="83"/>
      <c r="AM94" s="83"/>
      <c r="AN94" s="84" t="n">
        <f aca="false">SUM(AG94,AT94)</f>
        <v>0</v>
      </c>
      <c r="AO94" s="84"/>
      <c r="AP94" s="84"/>
      <c r="AQ94" s="85"/>
      <c r="AR94" s="80"/>
      <c r="AS94" s="86" t="n">
        <f aca="false">ROUND(AS95,2)</f>
        <v>0</v>
      </c>
      <c r="AT94" s="87" t="n">
        <f aca="false">ROUND(SUM(AV94:AW94),2)</f>
        <v>0</v>
      </c>
      <c r="AU94" s="88" t="n">
        <f aca="false">ROUND(AU95,5)</f>
        <v>0</v>
      </c>
      <c r="AV94" s="87" t="n">
        <f aca="false">ROUND(AZ94*L29,2)</f>
        <v>0</v>
      </c>
      <c r="AW94" s="87" t="n">
        <f aca="false">ROUND(BA94*L30,2)</f>
        <v>0</v>
      </c>
      <c r="AX94" s="87" t="n">
        <f aca="false">ROUND(BB94*L29,2)</f>
        <v>0</v>
      </c>
      <c r="AY94" s="87" t="n">
        <f aca="false">ROUND(BC94*L30,2)</f>
        <v>0</v>
      </c>
      <c r="AZ94" s="87" t="n">
        <f aca="false">ROUND(AZ95,2)</f>
        <v>0</v>
      </c>
      <c r="BA94" s="87" t="n">
        <f aca="false">ROUND(BA95,2)</f>
        <v>0</v>
      </c>
      <c r="BB94" s="87" t="n">
        <f aca="false">ROUND(BB95,2)</f>
        <v>0</v>
      </c>
      <c r="BC94" s="87" t="n">
        <f aca="false">ROUND(BC95,2)</f>
        <v>0</v>
      </c>
      <c r="BD94" s="89" t="n">
        <f aca="false">ROUND(BD95,2)</f>
        <v>0</v>
      </c>
      <c r="BS94" s="90" t="s">
        <v>73</v>
      </c>
      <c r="BT94" s="90" t="s">
        <v>74</v>
      </c>
      <c r="BU94" s="91" t="s">
        <v>75</v>
      </c>
      <c r="BV94" s="90" t="s">
        <v>76</v>
      </c>
      <c r="BW94" s="90" t="s">
        <v>3</v>
      </c>
      <c r="BX94" s="90" t="s">
        <v>77</v>
      </c>
      <c r="CL94" s="90"/>
    </row>
    <row r="95" s="103" customFormat="true" ht="16.5" hidden="false" customHeight="true" outlineLevel="0" collapsed="false">
      <c r="A95" s="92" t="s">
        <v>78</v>
      </c>
      <c r="B95" s="93"/>
      <c r="C95" s="94"/>
      <c r="D95" s="95" t="s">
        <v>79</v>
      </c>
      <c r="E95" s="95"/>
      <c r="F95" s="95"/>
      <c r="G95" s="95"/>
      <c r="H95" s="95"/>
      <c r="I95" s="96"/>
      <c r="J95" s="95" t="s">
        <v>80</v>
      </c>
      <c r="K95" s="95"/>
      <c r="L95" s="95"/>
      <c r="M95" s="95"/>
      <c r="N95" s="95"/>
      <c r="O95" s="95"/>
      <c r="P95" s="95"/>
      <c r="Q95" s="95"/>
      <c r="R95" s="95"/>
      <c r="S95" s="95"/>
      <c r="T95" s="95"/>
      <c r="U95" s="95"/>
      <c r="V95" s="95"/>
      <c r="W95" s="95"/>
      <c r="X95" s="95"/>
      <c r="Y95" s="95"/>
      <c r="Z95" s="95"/>
      <c r="AA95" s="95"/>
      <c r="AB95" s="95"/>
      <c r="AC95" s="95"/>
      <c r="AD95" s="95"/>
      <c r="AE95" s="95"/>
      <c r="AF95" s="95"/>
      <c r="AG95" s="97" t="n">
        <f aca="false">'4 - SO 03 - oplotenie'!J30</f>
        <v>0</v>
      </c>
      <c r="AH95" s="97"/>
      <c r="AI95" s="97"/>
      <c r="AJ95" s="97"/>
      <c r="AK95" s="97"/>
      <c r="AL95" s="97"/>
      <c r="AM95" s="97"/>
      <c r="AN95" s="97" t="n">
        <f aca="false">SUM(AG95,AT95)</f>
        <v>0</v>
      </c>
      <c r="AO95" s="97"/>
      <c r="AP95" s="97"/>
      <c r="AQ95" s="98" t="s">
        <v>81</v>
      </c>
      <c r="AR95" s="93"/>
      <c r="AS95" s="99" t="n">
        <v>0</v>
      </c>
      <c r="AT95" s="100" t="n">
        <f aca="false">ROUND(SUM(AV95:AW95),2)</f>
        <v>0</v>
      </c>
      <c r="AU95" s="101" t="n">
        <f aca="false">'4 - SO 03 - oplotenie'!P119</f>
        <v>0</v>
      </c>
      <c r="AV95" s="100" t="n">
        <f aca="false">'4 - SO 03 - oplotenie'!J33</f>
        <v>0</v>
      </c>
      <c r="AW95" s="100" t="n">
        <f aca="false">'4 - SO 03 - oplotenie'!J34</f>
        <v>0</v>
      </c>
      <c r="AX95" s="100" t="n">
        <f aca="false">'4 - SO 03 - oplotenie'!J35</f>
        <v>0</v>
      </c>
      <c r="AY95" s="100" t="n">
        <f aca="false">'4 - SO 03 - oplotenie'!J36</f>
        <v>0</v>
      </c>
      <c r="AZ95" s="100" t="n">
        <f aca="false">'4 - SO 03 - oplotenie'!F33</f>
        <v>0</v>
      </c>
      <c r="BA95" s="100" t="n">
        <f aca="false">'4 - SO 03 - oplotenie'!F34</f>
        <v>0</v>
      </c>
      <c r="BB95" s="100" t="n">
        <f aca="false">'4 - SO 03 - oplotenie'!F35</f>
        <v>0</v>
      </c>
      <c r="BC95" s="100" t="n">
        <f aca="false">'4 - SO 03 - oplotenie'!F36</f>
        <v>0</v>
      </c>
      <c r="BD95" s="102" t="n">
        <f aca="false">'4 - SO 03 - oplotenie'!F37</f>
        <v>0</v>
      </c>
      <c r="BT95" s="104" t="s">
        <v>12</v>
      </c>
      <c r="BV95" s="104" t="s">
        <v>76</v>
      </c>
      <c r="BW95" s="104" t="s">
        <v>82</v>
      </c>
      <c r="BX95" s="104" t="s">
        <v>3</v>
      </c>
      <c r="CL95" s="104"/>
      <c r="CM95" s="104" t="s">
        <v>74</v>
      </c>
    </row>
    <row r="96" s="27" customFormat="true" ht="30" hidden="false" customHeight="true" outlineLevel="0" collapsed="false">
      <c r="A96" s="22"/>
      <c r="B96" s="23"/>
      <c r="C96" s="22"/>
      <c r="D96" s="22"/>
      <c r="E96" s="22"/>
      <c r="F96" s="22"/>
      <c r="G96" s="22"/>
      <c r="H96" s="22"/>
      <c r="I96" s="22"/>
      <c r="J96" s="22"/>
      <c r="K96" s="22"/>
      <c r="L96" s="22"/>
      <c r="M96" s="22"/>
      <c r="N96" s="22"/>
      <c r="O96" s="22"/>
      <c r="P96" s="22"/>
      <c r="Q96" s="22"/>
      <c r="R96" s="22"/>
      <c r="S96" s="22"/>
      <c r="T96" s="22"/>
      <c r="U96" s="22"/>
      <c r="V96" s="22"/>
      <c r="W96" s="22"/>
      <c r="X96" s="22"/>
      <c r="Y96" s="22"/>
      <c r="Z96" s="22"/>
      <c r="AA96" s="22"/>
      <c r="AB96" s="22"/>
      <c r="AC96" s="22"/>
      <c r="AD96" s="22"/>
      <c r="AE96" s="22"/>
      <c r="AF96" s="22"/>
      <c r="AG96" s="22"/>
      <c r="AH96" s="22"/>
      <c r="AI96" s="22"/>
      <c r="AJ96" s="22"/>
      <c r="AK96" s="22"/>
      <c r="AL96" s="22"/>
      <c r="AM96" s="22"/>
      <c r="AN96" s="22"/>
      <c r="AO96" s="22"/>
      <c r="AP96" s="22"/>
      <c r="AQ96" s="22"/>
      <c r="AR96" s="23"/>
      <c r="AS96" s="22"/>
      <c r="AT96" s="22"/>
      <c r="AU96" s="22"/>
      <c r="AV96" s="22"/>
      <c r="AW96" s="22"/>
      <c r="AX96" s="22"/>
      <c r="AY96" s="22"/>
      <c r="AZ96" s="22"/>
      <c r="BA96" s="22"/>
      <c r="BB96" s="22"/>
      <c r="BC96" s="22"/>
      <c r="BD96" s="22"/>
      <c r="BE96" s="22"/>
    </row>
    <row r="97" s="27" customFormat="true" ht="6.95" hidden="false" customHeight="true" outlineLevel="0" collapsed="false">
      <c r="A97" s="22"/>
      <c r="B97" s="49"/>
      <c r="C97" s="50"/>
      <c r="D97" s="50"/>
      <c r="E97" s="50"/>
      <c r="F97" s="50"/>
      <c r="G97" s="50"/>
      <c r="H97" s="50"/>
      <c r="I97" s="50"/>
      <c r="J97" s="50"/>
      <c r="K97" s="50"/>
      <c r="L97" s="50"/>
      <c r="M97" s="50"/>
      <c r="N97" s="50"/>
      <c r="O97" s="50"/>
      <c r="P97" s="50"/>
      <c r="Q97" s="50"/>
      <c r="R97" s="50"/>
      <c r="S97" s="50"/>
      <c r="T97" s="50"/>
      <c r="U97" s="50"/>
      <c r="V97" s="50"/>
      <c r="W97" s="50"/>
      <c r="X97" s="50"/>
      <c r="Y97" s="50"/>
      <c r="Z97" s="50"/>
      <c r="AA97" s="50"/>
      <c r="AB97" s="50"/>
      <c r="AC97" s="50"/>
      <c r="AD97" s="50"/>
      <c r="AE97" s="50"/>
      <c r="AF97" s="50"/>
      <c r="AG97" s="50"/>
      <c r="AH97" s="50"/>
      <c r="AI97" s="50"/>
      <c r="AJ97" s="50"/>
      <c r="AK97" s="50"/>
      <c r="AL97" s="50"/>
      <c r="AM97" s="50"/>
      <c r="AN97" s="50"/>
      <c r="AO97" s="50"/>
      <c r="AP97" s="50"/>
      <c r="AQ97" s="50"/>
      <c r="AR97" s="23"/>
      <c r="AS97" s="22"/>
      <c r="AT97" s="22"/>
      <c r="AU97" s="22"/>
      <c r="AV97" s="22"/>
      <c r="AW97" s="22"/>
      <c r="AX97" s="22"/>
      <c r="AY97" s="22"/>
      <c r="AZ97" s="22"/>
      <c r="BA97" s="22"/>
      <c r="BB97" s="22"/>
      <c r="BC97" s="22"/>
      <c r="BD97" s="22"/>
      <c r="BE97" s="22"/>
    </row>
  </sheetData>
  <mergeCells count="42">
    <mergeCell ref="AR2:BE2"/>
    <mergeCell ref="K5:AO5"/>
    <mergeCell ref="BE5:BE34"/>
    <mergeCell ref="K6:AO6"/>
    <mergeCell ref="E14:AJ14"/>
    <mergeCell ref="E23:AN23"/>
    <mergeCell ref="AK26:AO26"/>
    <mergeCell ref="L28:P28"/>
    <mergeCell ref="W28:AE28"/>
    <mergeCell ref="AK28:AO28"/>
    <mergeCell ref="L29:P29"/>
    <mergeCell ref="W29:AE29"/>
    <mergeCell ref="AK29:AO29"/>
    <mergeCell ref="L30:P30"/>
    <mergeCell ref="W30:AE30"/>
    <mergeCell ref="AK30:AO30"/>
    <mergeCell ref="L31:P31"/>
    <mergeCell ref="W31:AE31"/>
    <mergeCell ref="AK31:AO31"/>
    <mergeCell ref="L32:P32"/>
    <mergeCell ref="W32:AE32"/>
    <mergeCell ref="AK32:AO32"/>
    <mergeCell ref="L33:P33"/>
    <mergeCell ref="W33:AE33"/>
    <mergeCell ref="AK33:AO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G94:AM94"/>
    <mergeCell ref="AN94:AP94"/>
    <mergeCell ref="D95:H95"/>
    <mergeCell ref="J95:AF95"/>
    <mergeCell ref="AG95:AM95"/>
    <mergeCell ref="AN95:AP95"/>
  </mergeCells>
  <hyperlinks>
    <hyperlink ref="A95" location="'4 - SO 03 - oplotenie'!C2" display="/"/>
  </hyperlinks>
  <printOptions headings="false" gridLines="false" gridLinesSet="true" horizontalCentered="false" verticalCentered="false"/>
  <pageMargins left="0.39375" right="0.39375" top="0.39375" bottom="0.39375" header="0.511805555555555" footer="0"/>
  <pageSetup paperSize="9" scale="100" firstPageNumber="0" fitToWidth="1" fitToHeight="100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2:BM143"/>
  <sheetViews>
    <sheetView showFormulas="false" showGridLines="false" showRowColHeaders="true" showZeros="true" rightToLeft="false" tabSelected="true" showOutlineSymbols="true" defaultGridColor="true" view="pageBreakPreview" topLeftCell="A13" colorId="64" zoomScale="100" zoomScaleNormal="100" zoomScalePageLayoutView="100" workbookViewId="0">
      <selection pane="topLeft" activeCell="A40" activeCellId="0" sqref="A40"/>
    </sheetView>
  </sheetViews>
  <sheetFormatPr defaultColWidth="8.5078125" defaultRowHeight="12.8" zeroHeight="false" outlineLevelRow="0" outlineLevelCol="0"/>
  <cols>
    <col collapsed="false" customWidth="true" hidden="false" outlineLevel="0" max="1" min="1" style="0" width="8.34"/>
    <col collapsed="false" customWidth="true" hidden="false" outlineLevel="0" max="2" min="2" style="0" width="1.17"/>
    <col collapsed="false" customWidth="true" hidden="false" outlineLevel="0" max="3" min="3" style="0" width="4.16"/>
    <col collapsed="false" customWidth="true" hidden="false" outlineLevel="0" max="4" min="4" style="0" width="4.34"/>
    <col collapsed="false" customWidth="true" hidden="false" outlineLevel="0" max="5" min="5" style="0" width="17.15"/>
    <col collapsed="false" customWidth="true" hidden="false" outlineLevel="0" max="6" min="6" style="0" width="50.84"/>
    <col collapsed="false" customWidth="true" hidden="false" outlineLevel="0" max="7" min="7" style="0" width="7.5"/>
    <col collapsed="false" customWidth="true" hidden="false" outlineLevel="0" max="8" min="8" style="0" width="14"/>
    <col collapsed="false" customWidth="true" hidden="false" outlineLevel="0" max="9" min="9" style="0" width="15.83"/>
    <col collapsed="false" customWidth="true" hidden="false" outlineLevel="0" max="10" min="10" style="0" width="22.34"/>
    <col collapsed="false" customWidth="true" hidden="true" outlineLevel="0" max="11" min="11" style="0" width="22.34"/>
    <col collapsed="false" customWidth="true" hidden="false" outlineLevel="0" max="12" min="12" style="0" width="9.34"/>
    <col collapsed="false" customWidth="true" hidden="true" outlineLevel="0" max="13" min="13" style="0" width="10.83"/>
    <col collapsed="false" customWidth="true" hidden="true" outlineLevel="0" max="14" min="14" style="0" width="9.34"/>
    <col collapsed="false" customWidth="true" hidden="true" outlineLevel="0" max="20" min="15" style="0" width="14.16"/>
    <col collapsed="false" customWidth="true" hidden="true" outlineLevel="0" max="21" min="21" style="0" width="16.34"/>
    <col collapsed="false" customWidth="true" hidden="false" outlineLevel="0" max="22" min="22" style="0" width="12.34"/>
    <col collapsed="false" customWidth="true" hidden="false" outlineLevel="0" max="23" min="23" style="0" width="16.34"/>
    <col collapsed="false" customWidth="true" hidden="false" outlineLevel="0" max="24" min="24" style="0" width="12.34"/>
    <col collapsed="false" customWidth="true" hidden="false" outlineLevel="0" max="25" min="25" style="0" width="15"/>
    <col collapsed="false" customWidth="true" hidden="false" outlineLevel="0" max="26" min="26" style="0" width="11"/>
    <col collapsed="false" customWidth="true" hidden="false" outlineLevel="0" max="27" min="27" style="0" width="15"/>
    <col collapsed="false" customWidth="true" hidden="false" outlineLevel="0" max="28" min="28" style="0" width="16.34"/>
    <col collapsed="false" customWidth="true" hidden="false" outlineLevel="0" max="29" min="29" style="0" width="11"/>
    <col collapsed="false" customWidth="true" hidden="false" outlineLevel="0" max="30" min="30" style="0" width="15"/>
    <col collapsed="false" customWidth="true" hidden="false" outlineLevel="0" max="31" min="31" style="0" width="16.34"/>
    <col collapsed="false" customWidth="true" hidden="true" outlineLevel="0" max="65" min="44" style="0" width="9.34"/>
  </cols>
  <sheetData>
    <row r="2" customFormat="false" ht="36.95" hidden="false" customHeight="true" outlineLevel="0" collapsed="false">
      <c r="L2" s="2" t="s">
        <v>4</v>
      </c>
      <c r="M2" s="2"/>
      <c r="N2" s="2"/>
      <c r="O2" s="2"/>
      <c r="P2" s="2"/>
      <c r="Q2" s="2"/>
      <c r="R2" s="2"/>
      <c r="S2" s="2"/>
      <c r="T2" s="2"/>
      <c r="U2" s="2"/>
      <c r="V2" s="2"/>
      <c r="AT2" s="3" t="s">
        <v>82</v>
      </c>
    </row>
    <row r="3" customFormat="false" ht="6.95" hidden="false" customHeight="true" outlineLevel="0" collapsed="false">
      <c r="B3" s="4"/>
      <c r="C3" s="5"/>
      <c r="D3" s="5"/>
      <c r="E3" s="5"/>
      <c r="F3" s="5"/>
      <c r="G3" s="5"/>
      <c r="H3" s="5"/>
      <c r="I3" s="5"/>
      <c r="J3" s="5"/>
      <c r="K3" s="5"/>
      <c r="L3" s="6"/>
      <c r="AT3" s="3" t="s">
        <v>74</v>
      </c>
    </row>
    <row r="4" customFormat="false" ht="24.95" hidden="false" customHeight="true" outlineLevel="0" collapsed="false">
      <c r="B4" s="6"/>
      <c r="D4" s="7" t="s">
        <v>83</v>
      </c>
      <c r="L4" s="6"/>
      <c r="M4" s="105" t="s">
        <v>8</v>
      </c>
      <c r="AT4" s="3" t="s">
        <v>2</v>
      </c>
    </row>
    <row r="5" customFormat="false" ht="6.95" hidden="false" customHeight="true" outlineLevel="0" collapsed="false">
      <c r="B5" s="6"/>
      <c r="L5" s="6"/>
    </row>
    <row r="6" customFormat="false" ht="12" hidden="false" customHeight="true" outlineLevel="0" collapsed="false">
      <c r="B6" s="6"/>
      <c r="D6" s="15" t="s">
        <v>14</v>
      </c>
      <c r="L6" s="6"/>
    </row>
    <row r="7" customFormat="false" ht="16.5" hidden="false" customHeight="true" outlineLevel="0" collapsed="false">
      <c r="B7" s="6"/>
      <c r="E7" s="106" t="str">
        <f aca="false">'Rekapitulácia stavby'!K6</f>
        <v>SOŠ Tornaľa - modernizácia odborného vzdelávania - budova SOŠ</v>
      </c>
      <c r="F7" s="106"/>
      <c r="G7" s="106"/>
      <c r="H7" s="106"/>
      <c r="L7" s="6"/>
    </row>
    <row r="8" s="27" customFormat="true" ht="12" hidden="false" customHeight="true" outlineLevel="0" collapsed="false">
      <c r="A8" s="22"/>
      <c r="B8" s="23"/>
      <c r="C8" s="22"/>
      <c r="D8" s="15" t="s">
        <v>84</v>
      </c>
      <c r="E8" s="22"/>
      <c r="F8" s="22"/>
      <c r="G8" s="22"/>
      <c r="H8" s="22"/>
      <c r="I8" s="22"/>
      <c r="J8" s="22"/>
      <c r="K8" s="22"/>
      <c r="L8" s="44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</row>
    <row r="9" s="27" customFormat="true" ht="16.5" hidden="false" customHeight="true" outlineLevel="0" collapsed="false">
      <c r="A9" s="22"/>
      <c r="B9" s="23"/>
      <c r="C9" s="22"/>
      <c r="D9" s="22"/>
      <c r="E9" s="107" t="s">
        <v>85</v>
      </c>
      <c r="F9" s="107"/>
      <c r="G9" s="107"/>
      <c r="H9" s="107"/>
      <c r="I9" s="22"/>
      <c r="J9" s="22"/>
      <c r="K9" s="22"/>
      <c r="L9" s="44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</row>
    <row r="10" s="27" customFormat="true" ht="12.8" hidden="false" customHeight="false" outlineLevel="0" collapsed="false">
      <c r="A10" s="22"/>
      <c r="B10" s="23"/>
      <c r="C10" s="22"/>
      <c r="D10" s="22"/>
      <c r="E10" s="22"/>
      <c r="F10" s="22"/>
      <c r="G10" s="22"/>
      <c r="H10" s="22"/>
      <c r="I10" s="22"/>
      <c r="J10" s="22"/>
      <c r="K10" s="22"/>
      <c r="L10" s="44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</row>
    <row r="11" s="27" customFormat="true" ht="12" hidden="false" customHeight="true" outlineLevel="0" collapsed="false">
      <c r="A11" s="22"/>
      <c r="B11" s="23"/>
      <c r="C11" s="22"/>
      <c r="D11" s="15" t="s">
        <v>16</v>
      </c>
      <c r="E11" s="22"/>
      <c r="F11" s="16"/>
      <c r="G11" s="22"/>
      <c r="H11" s="22"/>
      <c r="I11" s="15" t="s">
        <v>17</v>
      </c>
      <c r="J11" s="16"/>
      <c r="K11" s="22"/>
      <c r="L11" s="44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</row>
    <row r="12" s="27" customFormat="true" ht="12" hidden="false" customHeight="true" outlineLevel="0" collapsed="false">
      <c r="A12" s="22"/>
      <c r="B12" s="23"/>
      <c r="C12" s="22"/>
      <c r="D12" s="15" t="s">
        <v>18</v>
      </c>
      <c r="E12" s="22"/>
      <c r="F12" s="16" t="s">
        <v>19</v>
      </c>
      <c r="G12" s="22"/>
      <c r="H12" s="22"/>
      <c r="I12" s="15" t="s">
        <v>20</v>
      </c>
      <c r="J12" s="108" t="str">
        <f aca="false">'Rekapitulácia stavby'!AN8</f>
        <v>18. 5. 2022</v>
      </c>
      <c r="K12" s="22"/>
      <c r="L12" s="44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</row>
    <row r="13" s="27" customFormat="true" ht="10.8" hidden="false" customHeight="true" outlineLevel="0" collapsed="false">
      <c r="A13" s="22"/>
      <c r="B13" s="23"/>
      <c r="C13" s="22"/>
      <c r="D13" s="22"/>
      <c r="E13" s="22"/>
      <c r="F13" s="22"/>
      <c r="G13" s="22"/>
      <c r="H13" s="22"/>
      <c r="I13" s="22"/>
      <c r="J13" s="22"/>
      <c r="K13" s="22"/>
      <c r="L13" s="44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</row>
    <row r="14" s="27" customFormat="true" ht="12" hidden="false" customHeight="true" outlineLevel="0" collapsed="false">
      <c r="A14" s="22"/>
      <c r="B14" s="23"/>
      <c r="C14" s="22"/>
      <c r="D14" s="15" t="s">
        <v>22</v>
      </c>
      <c r="E14" s="22"/>
      <c r="F14" s="22"/>
      <c r="G14" s="22"/>
      <c r="H14" s="22"/>
      <c r="I14" s="15" t="s">
        <v>23</v>
      </c>
      <c r="J14" s="16"/>
      <c r="K14" s="22"/>
      <c r="L14" s="44"/>
      <c r="S14" s="22"/>
      <c r="T14" s="22"/>
      <c r="U14" s="22"/>
      <c r="V14" s="22"/>
      <c r="W14" s="22"/>
      <c r="X14" s="22"/>
      <c r="Y14" s="22"/>
      <c r="Z14" s="22"/>
      <c r="AA14" s="22"/>
      <c r="AB14" s="22"/>
      <c r="AC14" s="22"/>
      <c r="AD14" s="22"/>
      <c r="AE14" s="22"/>
    </row>
    <row r="15" s="27" customFormat="true" ht="18" hidden="false" customHeight="true" outlineLevel="0" collapsed="false">
      <c r="A15" s="22"/>
      <c r="B15" s="23"/>
      <c r="C15" s="22"/>
      <c r="D15" s="22"/>
      <c r="E15" s="16" t="s">
        <v>24</v>
      </c>
      <c r="F15" s="22"/>
      <c r="G15" s="22"/>
      <c r="H15" s="22"/>
      <c r="I15" s="15" t="s">
        <v>25</v>
      </c>
      <c r="J15" s="16"/>
      <c r="K15" s="22"/>
      <c r="L15" s="44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</row>
    <row r="16" s="27" customFormat="true" ht="6.95" hidden="false" customHeight="true" outlineLevel="0" collapsed="false">
      <c r="A16" s="22"/>
      <c r="B16" s="23"/>
      <c r="C16" s="22"/>
      <c r="D16" s="22"/>
      <c r="E16" s="22"/>
      <c r="F16" s="22"/>
      <c r="G16" s="22"/>
      <c r="H16" s="22"/>
      <c r="I16" s="22"/>
      <c r="J16" s="22"/>
      <c r="K16" s="22"/>
      <c r="L16" s="44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</row>
    <row r="17" s="27" customFormat="true" ht="12" hidden="false" customHeight="true" outlineLevel="0" collapsed="false">
      <c r="A17" s="22"/>
      <c r="B17" s="23"/>
      <c r="C17" s="22"/>
      <c r="D17" s="15" t="s">
        <v>26</v>
      </c>
      <c r="E17" s="22"/>
      <c r="F17" s="22"/>
      <c r="G17" s="22"/>
      <c r="H17" s="22"/>
      <c r="I17" s="15" t="s">
        <v>23</v>
      </c>
      <c r="J17" s="17" t="str">
        <f aca="false">'Rekapitulácia stavby'!AN13</f>
        <v>Vyplň údaj</v>
      </c>
      <c r="K17" s="22"/>
      <c r="L17" s="44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</row>
    <row r="18" s="27" customFormat="true" ht="18" hidden="false" customHeight="true" outlineLevel="0" collapsed="false">
      <c r="A18" s="22"/>
      <c r="B18" s="23"/>
      <c r="C18" s="22"/>
      <c r="D18" s="22"/>
      <c r="E18" s="109" t="str">
        <f aca="false">'Rekapitulácia stavby'!E14</f>
        <v>Vyplň údaj</v>
      </c>
      <c r="F18" s="109"/>
      <c r="G18" s="109"/>
      <c r="H18" s="109"/>
      <c r="I18" s="15" t="s">
        <v>25</v>
      </c>
      <c r="J18" s="17" t="str">
        <f aca="false">'Rekapitulácia stavby'!AN14</f>
        <v>Vyplň údaj</v>
      </c>
      <c r="K18" s="22"/>
      <c r="L18" s="44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</row>
    <row r="19" s="27" customFormat="true" ht="6.95" hidden="false" customHeight="true" outlineLevel="0" collapsed="false">
      <c r="A19" s="22"/>
      <c r="B19" s="23"/>
      <c r="C19" s="22"/>
      <c r="D19" s="22"/>
      <c r="E19" s="22"/>
      <c r="F19" s="22"/>
      <c r="G19" s="22"/>
      <c r="H19" s="22"/>
      <c r="I19" s="22"/>
      <c r="J19" s="22"/>
      <c r="K19" s="22"/>
      <c r="L19" s="44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</row>
    <row r="20" s="27" customFormat="true" ht="12" hidden="false" customHeight="true" outlineLevel="0" collapsed="false">
      <c r="A20" s="22"/>
      <c r="B20" s="23"/>
      <c r="C20" s="22"/>
      <c r="D20" s="15" t="s">
        <v>28</v>
      </c>
      <c r="E20" s="22"/>
      <c r="F20" s="22"/>
      <c r="G20" s="22"/>
      <c r="H20" s="22"/>
      <c r="I20" s="15" t="s">
        <v>23</v>
      </c>
      <c r="J20" s="16"/>
      <c r="K20" s="22"/>
      <c r="L20" s="44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</row>
    <row r="21" s="27" customFormat="true" ht="18" hidden="false" customHeight="true" outlineLevel="0" collapsed="false">
      <c r="A21" s="22"/>
      <c r="B21" s="23"/>
      <c r="C21" s="22"/>
      <c r="D21" s="22"/>
      <c r="E21" s="16" t="s">
        <v>29</v>
      </c>
      <c r="F21" s="22"/>
      <c r="G21" s="22"/>
      <c r="H21" s="22"/>
      <c r="I21" s="15" t="s">
        <v>25</v>
      </c>
      <c r="J21" s="16"/>
      <c r="K21" s="22"/>
      <c r="L21" s="44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</row>
    <row r="22" s="27" customFormat="true" ht="6.95" hidden="false" customHeight="true" outlineLevel="0" collapsed="false">
      <c r="A22" s="22"/>
      <c r="B22" s="23"/>
      <c r="C22" s="22"/>
      <c r="D22" s="22"/>
      <c r="E22" s="22"/>
      <c r="F22" s="22"/>
      <c r="G22" s="22"/>
      <c r="H22" s="22"/>
      <c r="I22" s="22"/>
      <c r="J22" s="22"/>
      <c r="K22" s="22"/>
      <c r="L22" s="44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</row>
    <row r="23" s="27" customFormat="true" ht="12" hidden="false" customHeight="true" outlineLevel="0" collapsed="false">
      <c r="A23" s="22"/>
      <c r="B23" s="23"/>
      <c r="C23" s="22"/>
      <c r="D23" s="15" t="s">
        <v>31</v>
      </c>
      <c r="E23" s="22"/>
      <c r="F23" s="22"/>
      <c r="G23" s="22"/>
      <c r="H23" s="22"/>
      <c r="I23" s="15" t="s">
        <v>23</v>
      </c>
      <c r="J23" s="16"/>
      <c r="K23" s="22"/>
      <c r="L23" s="44"/>
      <c r="S23" s="22"/>
      <c r="T23" s="22"/>
      <c r="U23" s="22"/>
      <c r="V23" s="22"/>
      <c r="W23" s="22"/>
      <c r="X23" s="22"/>
      <c r="Y23" s="22"/>
      <c r="Z23" s="22"/>
      <c r="AA23" s="22"/>
      <c r="AB23" s="22"/>
      <c r="AC23" s="22"/>
      <c r="AD23" s="22"/>
      <c r="AE23" s="22"/>
    </row>
    <row r="24" s="27" customFormat="true" ht="18" hidden="false" customHeight="true" outlineLevel="0" collapsed="false">
      <c r="A24" s="22"/>
      <c r="B24" s="23"/>
      <c r="C24" s="22"/>
      <c r="D24" s="22"/>
      <c r="E24" s="16" t="s">
        <v>32</v>
      </c>
      <c r="F24" s="22"/>
      <c r="G24" s="22"/>
      <c r="H24" s="22"/>
      <c r="I24" s="15" t="s">
        <v>25</v>
      </c>
      <c r="J24" s="16"/>
      <c r="K24" s="22"/>
      <c r="L24" s="44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</row>
    <row r="25" s="27" customFormat="true" ht="6.95" hidden="false" customHeight="true" outlineLevel="0" collapsed="false">
      <c r="A25" s="22"/>
      <c r="B25" s="23"/>
      <c r="C25" s="22"/>
      <c r="D25" s="22"/>
      <c r="E25" s="22"/>
      <c r="F25" s="22"/>
      <c r="G25" s="22"/>
      <c r="H25" s="22"/>
      <c r="I25" s="22"/>
      <c r="J25" s="22"/>
      <c r="K25" s="22"/>
      <c r="L25" s="44"/>
      <c r="S25" s="22"/>
      <c r="T25" s="22"/>
      <c r="U25" s="22"/>
      <c r="V25" s="22"/>
      <c r="W25" s="22"/>
      <c r="X25" s="22"/>
      <c r="Y25" s="22"/>
      <c r="Z25" s="22"/>
      <c r="AA25" s="22"/>
      <c r="AB25" s="22"/>
      <c r="AC25" s="22"/>
      <c r="AD25" s="22"/>
      <c r="AE25" s="22"/>
    </row>
    <row r="26" s="27" customFormat="true" ht="12" hidden="false" customHeight="true" outlineLevel="0" collapsed="false">
      <c r="A26" s="22"/>
      <c r="B26" s="23"/>
      <c r="C26" s="22"/>
      <c r="D26" s="15" t="s">
        <v>33</v>
      </c>
      <c r="E26" s="22"/>
      <c r="F26" s="22"/>
      <c r="G26" s="22"/>
      <c r="H26" s="22"/>
      <c r="I26" s="22"/>
      <c r="J26" s="22"/>
      <c r="K26" s="22"/>
      <c r="L26" s="44"/>
      <c r="S26" s="22"/>
      <c r="T26" s="22"/>
      <c r="U26" s="22"/>
      <c r="V26" s="22"/>
      <c r="W26" s="22"/>
      <c r="X26" s="22"/>
      <c r="Y26" s="22"/>
      <c r="Z26" s="22"/>
      <c r="AA26" s="22"/>
      <c r="AB26" s="22"/>
      <c r="AC26" s="22"/>
      <c r="AD26" s="22"/>
      <c r="AE26" s="22"/>
    </row>
    <row r="27" s="113" customFormat="true" ht="16.5" hidden="false" customHeight="true" outlineLevel="0" collapsed="false">
      <c r="A27" s="110"/>
      <c r="B27" s="111"/>
      <c r="C27" s="110"/>
      <c r="D27" s="110"/>
      <c r="E27" s="20"/>
      <c r="F27" s="20"/>
      <c r="G27" s="20"/>
      <c r="H27" s="20"/>
      <c r="I27" s="110"/>
      <c r="J27" s="110"/>
      <c r="K27" s="110"/>
      <c r="L27" s="112"/>
      <c r="S27" s="110"/>
      <c r="T27" s="110"/>
      <c r="U27" s="110"/>
      <c r="V27" s="110"/>
      <c r="W27" s="110"/>
      <c r="X27" s="110"/>
      <c r="Y27" s="110"/>
      <c r="Z27" s="110"/>
      <c r="AA27" s="110"/>
      <c r="AB27" s="110"/>
      <c r="AC27" s="110"/>
      <c r="AD27" s="110"/>
      <c r="AE27" s="110"/>
    </row>
    <row r="28" s="27" customFormat="true" ht="6.95" hidden="false" customHeight="true" outlineLevel="0" collapsed="false">
      <c r="A28" s="22"/>
      <c r="B28" s="23"/>
      <c r="C28" s="22"/>
      <c r="D28" s="22"/>
      <c r="E28" s="22"/>
      <c r="F28" s="22"/>
      <c r="G28" s="22"/>
      <c r="H28" s="22"/>
      <c r="I28" s="22"/>
      <c r="J28" s="22"/>
      <c r="K28" s="22"/>
      <c r="L28" s="44"/>
      <c r="S28" s="22"/>
      <c r="T28" s="22"/>
      <c r="U28" s="22"/>
      <c r="V28" s="22"/>
      <c r="W28" s="22"/>
      <c r="X28" s="22"/>
      <c r="Y28" s="22"/>
      <c r="Z28" s="22"/>
      <c r="AA28" s="22"/>
      <c r="AB28" s="22"/>
      <c r="AC28" s="22"/>
      <c r="AD28" s="22"/>
      <c r="AE28" s="22"/>
    </row>
    <row r="29" s="27" customFormat="true" ht="6.95" hidden="false" customHeight="true" outlineLevel="0" collapsed="false">
      <c r="A29" s="22"/>
      <c r="B29" s="23"/>
      <c r="C29" s="22"/>
      <c r="D29" s="77"/>
      <c r="E29" s="77"/>
      <c r="F29" s="77"/>
      <c r="G29" s="77"/>
      <c r="H29" s="77"/>
      <c r="I29" s="77"/>
      <c r="J29" s="77"/>
      <c r="K29" s="77"/>
      <c r="L29" s="44"/>
      <c r="S29" s="22"/>
      <c r="T29" s="22"/>
      <c r="U29" s="22"/>
      <c r="V29" s="22"/>
      <c r="W29" s="22"/>
      <c r="X29" s="22"/>
      <c r="Y29" s="22"/>
      <c r="Z29" s="22"/>
      <c r="AA29" s="22"/>
      <c r="AB29" s="22"/>
      <c r="AC29" s="22"/>
      <c r="AD29" s="22"/>
      <c r="AE29" s="22"/>
    </row>
    <row r="30" s="27" customFormat="true" ht="25.45" hidden="false" customHeight="true" outlineLevel="0" collapsed="false">
      <c r="A30" s="22"/>
      <c r="B30" s="23"/>
      <c r="C30" s="22"/>
      <c r="D30" s="114" t="s">
        <v>34</v>
      </c>
      <c r="E30" s="22"/>
      <c r="F30" s="22"/>
      <c r="G30" s="22"/>
      <c r="H30" s="22"/>
      <c r="I30" s="22"/>
      <c r="J30" s="115" t="n">
        <f aca="false">ROUND(J119, 2)</f>
        <v>0</v>
      </c>
      <c r="K30" s="22"/>
      <c r="L30" s="44"/>
      <c r="S30" s="22"/>
      <c r="T30" s="22"/>
      <c r="U30" s="22"/>
      <c r="V30" s="22"/>
      <c r="W30" s="22"/>
      <c r="X30" s="22"/>
      <c r="Y30" s="22"/>
      <c r="Z30" s="22"/>
      <c r="AA30" s="22"/>
      <c r="AB30" s="22"/>
      <c r="AC30" s="22"/>
      <c r="AD30" s="22"/>
      <c r="AE30" s="22"/>
    </row>
    <row r="31" s="27" customFormat="true" ht="6.95" hidden="false" customHeight="true" outlineLevel="0" collapsed="false">
      <c r="A31" s="22"/>
      <c r="B31" s="23"/>
      <c r="C31" s="22"/>
      <c r="D31" s="77"/>
      <c r="E31" s="77"/>
      <c r="F31" s="77"/>
      <c r="G31" s="77"/>
      <c r="H31" s="77"/>
      <c r="I31" s="77"/>
      <c r="J31" s="77"/>
      <c r="K31" s="77"/>
      <c r="L31" s="44"/>
      <c r="S31" s="22"/>
      <c r="T31" s="22"/>
      <c r="U31" s="22"/>
      <c r="V31" s="22"/>
      <c r="W31" s="22"/>
      <c r="X31" s="22"/>
      <c r="Y31" s="22"/>
      <c r="Z31" s="22"/>
      <c r="AA31" s="22"/>
      <c r="AB31" s="22"/>
      <c r="AC31" s="22"/>
      <c r="AD31" s="22"/>
      <c r="AE31" s="22"/>
    </row>
    <row r="32" s="27" customFormat="true" ht="14.4" hidden="false" customHeight="true" outlineLevel="0" collapsed="false">
      <c r="A32" s="22"/>
      <c r="B32" s="23"/>
      <c r="C32" s="22"/>
      <c r="D32" s="22"/>
      <c r="E32" s="22"/>
      <c r="F32" s="116" t="s">
        <v>36</v>
      </c>
      <c r="G32" s="22"/>
      <c r="H32" s="22"/>
      <c r="I32" s="116" t="s">
        <v>35</v>
      </c>
      <c r="J32" s="116" t="s">
        <v>37</v>
      </c>
      <c r="K32" s="22"/>
      <c r="L32" s="44"/>
      <c r="S32" s="22"/>
      <c r="T32" s="22"/>
      <c r="U32" s="22"/>
      <c r="V32" s="22"/>
      <c r="W32" s="22"/>
      <c r="X32" s="22"/>
      <c r="Y32" s="22"/>
      <c r="Z32" s="22"/>
      <c r="AA32" s="22"/>
      <c r="AB32" s="22"/>
      <c r="AC32" s="22"/>
      <c r="AD32" s="22"/>
      <c r="AE32" s="22"/>
    </row>
    <row r="33" s="27" customFormat="true" ht="14.4" hidden="false" customHeight="true" outlineLevel="0" collapsed="false">
      <c r="A33" s="22"/>
      <c r="B33" s="23"/>
      <c r="C33" s="22"/>
      <c r="D33" s="117" t="s">
        <v>38</v>
      </c>
      <c r="E33" s="31" t="s">
        <v>39</v>
      </c>
      <c r="F33" s="118" t="n">
        <f aca="false">ROUND((SUM(BE119:BE142)),  2)</f>
        <v>0</v>
      </c>
      <c r="G33" s="119"/>
      <c r="H33" s="119"/>
      <c r="I33" s="120" t="n">
        <v>0.2</v>
      </c>
      <c r="J33" s="118" t="n">
        <f aca="false">ROUND(((SUM(BE119:BE142))*I33),  2)</f>
        <v>0</v>
      </c>
      <c r="K33" s="22"/>
      <c r="L33" s="44"/>
      <c r="S33" s="22"/>
      <c r="T33" s="22"/>
      <c r="U33" s="22"/>
      <c r="V33" s="22"/>
      <c r="W33" s="22"/>
      <c r="X33" s="22"/>
      <c r="Y33" s="22"/>
      <c r="Z33" s="22"/>
      <c r="AA33" s="22"/>
      <c r="AB33" s="22"/>
      <c r="AC33" s="22"/>
      <c r="AD33" s="22"/>
      <c r="AE33" s="22"/>
    </row>
    <row r="34" s="27" customFormat="true" ht="14.4" hidden="false" customHeight="true" outlineLevel="0" collapsed="false">
      <c r="A34" s="22"/>
      <c r="B34" s="23"/>
      <c r="C34" s="22"/>
      <c r="D34" s="22"/>
      <c r="E34" s="31" t="s">
        <v>40</v>
      </c>
      <c r="F34" s="118" t="n">
        <f aca="false">ROUND((SUM(BF119:BF142)),  2)</f>
        <v>0</v>
      </c>
      <c r="G34" s="119"/>
      <c r="H34" s="119"/>
      <c r="I34" s="120" t="n">
        <v>0.2</v>
      </c>
      <c r="J34" s="118" t="n">
        <f aca="false">ROUND(((SUM(BF119:BF142))*I34),  2)</f>
        <v>0</v>
      </c>
      <c r="K34" s="22"/>
      <c r="L34" s="44"/>
      <c r="S34" s="22"/>
      <c r="T34" s="22"/>
      <c r="U34" s="22"/>
      <c r="V34" s="22"/>
      <c r="W34" s="22"/>
      <c r="X34" s="22"/>
      <c r="Y34" s="22"/>
      <c r="Z34" s="22"/>
      <c r="AA34" s="22"/>
      <c r="AB34" s="22"/>
      <c r="AC34" s="22"/>
      <c r="AD34" s="22"/>
      <c r="AE34" s="22"/>
    </row>
    <row r="35" s="27" customFormat="true" ht="14.4" hidden="true" customHeight="true" outlineLevel="0" collapsed="false">
      <c r="A35" s="22"/>
      <c r="B35" s="23"/>
      <c r="C35" s="22"/>
      <c r="D35" s="22"/>
      <c r="E35" s="15" t="s">
        <v>41</v>
      </c>
      <c r="F35" s="121" t="n">
        <f aca="false">ROUND((SUM(BG119:BG142)),  2)</f>
        <v>0</v>
      </c>
      <c r="G35" s="22"/>
      <c r="H35" s="22"/>
      <c r="I35" s="122" t="n">
        <v>0.2</v>
      </c>
      <c r="J35" s="121" t="n">
        <f aca="false">0</f>
        <v>0</v>
      </c>
      <c r="K35" s="22"/>
      <c r="L35" s="44"/>
      <c r="S35" s="22"/>
      <c r="T35" s="22"/>
      <c r="U35" s="22"/>
      <c r="V35" s="22"/>
      <c r="W35" s="22"/>
      <c r="X35" s="22"/>
      <c r="Y35" s="22"/>
      <c r="Z35" s="22"/>
      <c r="AA35" s="22"/>
      <c r="AB35" s="22"/>
      <c r="AC35" s="22"/>
      <c r="AD35" s="22"/>
      <c r="AE35" s="22"/>
    </row>
    <row r="36" s="27" customFormat="true" ht="14.4" hidden="true" customHeight="true" outlineLevel="0" collapsed="false">
      <c r="A36" s="22"/>
      <c r="B36" s="23"/>
      <c r="C36" s="22"/>
      <c r="D36" s="22"/>
      <c r="E36" s="15" t="s">
        <v>42</v>
      </c>
      <c r="F36" s="121" t="n">
        <f aca="false">ROUND((SUM(BH119:BH142)),  2)</f>
        <v>0</v>
      </c>
      <c r="G36" s="22"/>
      <c r="H36" s="22"/>
      <c r="I36" s="122" t="n">
        <v>0.2</v>
      </c>
      <c r="J36" s="121" t="n">
        <f aca="false">0</f>
        <v>0</v>
      </c>
      <c r="K36" s="22"/>
      <c r="L36" s="44"/>
      <c r="S36" s="22"/>
      <c r="T36" s="22"/>
      <c r="U36" s="22"/>
      <c r="V36" s="22"/>
      <c r="W36" s="22"/>
      <c r="X36" s="22"/>
      <c r="Y36" s="22"/>
      <c r="Z36" s="22"/>
      <c r="AA36" s="22"/>
      <c r="AB36" s="22"/>
      <c r="AC36" s="22"/>
      <c r="AD36" s="22"/>
      <c r="AE36" s="22"/>
    </row>
    <row r="37" s="27" customFormat="true" ht="14.4" hidden="true" customHeight="true" outlineLevel="0" collapsed="false">
      <c r="A37" s="22"/>
      <c r="B37" s="23"/>
      <c r="C37" s="22"/>
      <c r="D37" s="22"/>
      <c r="E37" s="31" t="s">
        <v>43</v>
      </c>
      <c r="F37" s="118" t="n">
        <f aca="false">ROUND((SUM(BI119:BI142)),  2)</f>
        <v>0</v>
      </c>
      <c r="G37" s="119"/>
      <c r="H37" s="119"/>
      <c r="I37" s="120" t="n">
        <v>0</v>
      </c>
      <c r="J37" s="118" t="n">
        <f aca="false">0</f>
        <v>0</v>
      </c>
      <c r="K37" s="22"/>
      <c r="L37" s="44"/>
      <c r="S37" s="22"/>
      <c r="T37" s="22"/>
      <c r="U37" s="22"/>
      <c r="V37" s="22"/>
      <c r="W37" s="22"/>
      <c r="X37" s="22"/>
      <c r="Y37" s="22"/>
      <c r="Z37" s="22"/>
      <c r="AA37" s="22"/>
      <c r="AB37" s="22"/>
      <c r="AC37" s="22"/>
      <c r="AD37" s="22"/>
      <c r="AE37" s="22"/>
    </row>
    <row r="38" s="27" customFormat="true" ht="6.95" hidden="false" customHeight="true" outlineLevel="0" collapsed="false">
      <c r="A38" s="22"/>
      <c r="B38" s="23"/>
      <c r="C38" s="22"/>
      <c r="D38" s="22"/>
      <c r="E38" s="22"/>
      <c r="F38" s="22"/>
      <c r="G38" s="22"/>
      <c r="H38" s="22"/>
      <c r="I38" s="22"/>
      <c r="J38" s="22"/>
      <c r="K38" s="22"/>
      <c r="L38" s="44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</row>
    <row r="39" s="27" customFormat="true" ht="25.45" hidden="false" customHeight="true" outlineLevel="0" collapsed="false">
      <c r="A39" s="22"/>
      <c r="B39" s="23"/>
      <c r="C39" s="123"/>
      <c r="D39" s="124" t="s">
        <v>44</v>
      </c>
      <c r="E39" s="68"/>
      <c r="F39" s="68"/>
      <c r="G39" s="125" t="s">
        <v>45</v>
      </c>
      <c r="H39" s="126" t="s">
        <v>46</v>
      </c>
      <c r="I39" s="68"/>
      <c r="J39" s="127" t="n">
        <f aca="false">SUM(J30:J37)</f>
        <v>0</v>
      </c>
      <c r="K39" s="128"/>
      <c r="L39" s="44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</row>
    <row r="40" customFormat="false" ht="14.4" hidden="false" customHeight="true" outlineLevel="0" collapsed="false">
      <c r="B40" s="6"/>
      <c r="L40" s="6"/>
    </row>
    <row r="41" customFormat="false" ht="14.4" hidden="false" customHeight="true" outlineLevel="0" collapsed="false">
      <c r="B41" s="6"/>
      <c r="L41" s="6"/>
    </row>
    <row r="42" customFormat="false" ht="14.4" hidden="false" customHeight="true" outlineLevel="0" collapsed="false">
      <c r="B42" s="6"/>
      <c r="L42" s="6"/>
    </row>
    <row r="43" customFormat="false" ht="14.4" hidden="false" customHeight="true" outlineLevel="0" collapsed="false">
      <c r="B43" s="6"/>
      <c r="L43" s="6"/>
    </row>
    <row r="44" customFormat="false" ht="14.4" hidden="false" customHeight="true" outlineLevel="0" collapsed="false">
      <c r="B44" s="6"/>
      <c r="L44" s="6"/>
    </row>
    <row r="45" customFormat="false" ht="14.4" hidden="false" customHeight="true" outlineLevel="0" collapsed="false">
      <c r="B45" s="6"/>
      <c r="L45" s="6"/>
    </row>
    <row r="46" customFormat="false" ht="14.4" hidden="false" customHeight="true" outlineLevel="0" collapsed="false">
      <c r="B46" s="6"/>
      <c r="L46" s="6"/>
    </row>
    <row r="47" s="27" customFormat="true" ht="14.4" hidden="false" customHeight="true" outlineLevel="0" collapsed="false">
      <c r="B47" s="44"/>
      <c r="D47" s="45" t="s">
        <v>47</v>
      </c>
      <c r="E47" s="46"/>
      <c r="F47" s="46"/>
      <c r="G47" s="45" t="s">
        <v>48</v>
      </c>
      <c r="H47" s="46"/>
      <c r="I47" s="46"/>
      <c r="J47" s="46"/>
      <c r="K47" s="46"/>
      <c r="L47" s="44"/>
    </row>
    <row r="48" customFormat="false" ht="12.8" hidden="false" customHeight="false" outlineLevel="0" collapsed="false">
      <c r="B48" s="6"/>
      <c r="L48" s="6"/>
    </row>
    <row r="49" customFormat="false" ht="12.8" hidden="false" customHeight="false" outlineLevel="0" collapsed="false">
      <c r="B49" s="6"/>
      <c r="L49" s="6"/>
    </row>
    <row r="50" customFormat="false" ht="12.8" hidden="false" customHeight="false" outlineLevel="0" collapsed="false">
      <c r="B50" s="6"/>
      <c r="L50" s="6"/>
    </row>
    <row r="51" customFormat="false" ht="12.8" hidden="false" customHeight="false" outlineLevel="0" collapsed="false">
      <c r="B51" s="6"/>
      <c r="L51" s="6"/>
    </row>
    <row r="52" customFormat="false" ht="12.8" hidden="false" customHeight="false" outlineLevel="0" collapsed="false">
      <c r="B52" s="6"/>
      <c r="L52" s="6"/>
    </row>
    <row r="53" customFormat="false" ht="12.8" hidden="false" customHeight="false" outlineLevel="0" collapsed="false">
      <c r="B53" s="6"/>
      <c r="L53" s="6"/>
    </row>
    <row r="54" customFormat="false" ht="12.8" hidden="false" customHeight="false" outlineLevel="0" collapsed="false">
      <c r="B54" s="6"/>
      <c r="L54" s="6"/>
    </row>
    <row r="55" customFormat="false" ht="12.8" hidden="false" customHeight="false" outlineLevel="0" collapsed="false">
      <c r="B55" s="6"/>
      <c r="L55" s="6"/>
    </row>
    <row r="56" customFormat="false" ht="12.8" hidden="false" customHeight="false" outlineLevel="0" collapsed="false">
      <c r="B56" s="6"/>
      <c r="L56" s="6"/>
    </row>
    <row r="57" customFormat="false" ht="12.8" hidden="false" customHeight="false" outlineLevel="0" collapsed="false">
      <c r="B57" s="6"/>
      <c r="L57" s="6"/>
    </row>
    <row r="58" s="27" customFormat="true" ht="12.8" hidden="false" customHeight="false" outlineLevel="0" collapsed="false">
      <c r="A58" s="22"/>
      <c r="B58" s="23"/>
      <c r="C58" s="22"/>
      <c r="D58" s="47" t="s">
        <v>49</v>
      </c>
      <c r="E58" s="25"/>
      <c r="F58" s="129" t="s">
        <v>50</v>
      </c>
      <c r="G58" s="47" t="s">
        <v>49</v>
      </c>
      <c r="H58" s="25"/>
      <c r="I58" s="25"/>
      <c r="J58" s="130" t="s">
        <v>50</v>
      </c>
      <c r="K58" s="25"/>
      <c r="L58" s="44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</row>
    <row r="59" customFormat="false" ht="12.8" hidden="false" customHeight="false" outlineLevel="0" collapsed="false">
      <c r="B59" s="6"/>
      <c r="L59" s="6"/>
    </row>
    <row r="60" customFormat="false" ht="12.8" hidden="false" customHeight="false" outlineLevel="0" collapsed="false">
      <c r="B60" s="6"/>
      <c r="L60" s="6"/>
    </row>
    <row r="61" customFormat="false" ht="12.8" hidden="false" customHeight="false" outlineLevel="0" collapsed="false">
      <c r="B61" s="6"/>
      <c r="L61" s="6"/>
    </row>
    <row r="62" s="27" customFormat="true" ht="12.8" hidden="false" customHeight="false" outlineLevel="0" collapsed="false">
      <c r="A62" s="22"/>
      <c r="B62" s="23"/>
      <c r="C62" s="22"/>
      <c r="D62" s="45" t="s">
        <v>51</v>
      </c>
      <c r="E62" s="48"/>
      <c r="F62" s="48"/>
      <c r="G62" s="45" t="s">
        <v>52</v>
      </c>
      <c r="H62" s="48"/>
      <c r="I62" s="48"/>
      <c r="J62" s="48"/>
      <c r="K62" s="48"/>
      <c r="L62" s="44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</row>
    <row r="63" customFormat="false" ht="12.8" hidden="false" customHeight="false" outlineLevel="0" collapsed="false">
      <c r="B63" s="6"/>
      <c r="L63" s="6"/>
    </row>
    <row r="64" customFormat="false" ht="12.8" hidden="false" customHeight="false" outlineLevel="0" collapsed="false">
      <c r="B64" s="6"/>
      <c r="L64" s="6"/>
    </row>
    <row r="65" customFormat="false" ht="12.8" hidden="false" customHeight="false" outlineLevel="0" collapsed="false">
      <c r="B65" s="6"/>
      <c r="L65" s="6"/>
    </row>
    <row r="66" customFormat="false" ht="12.8" hidden="false" customHeight="false" outlineLevel="0" collapsed="false">
      <c r="B66" s="6"/>
      <c r="L66" s="6"/>
    </row>
    <row r="67" customFormat="false" ht="12.8" hidden="false" customHeight="false" outlineLevel="0" collapsed="false">
      <c r="B67" s="6"/>
      <c r="L67" s="6"/>
    </row>
    <row r="68" customFormat="false" ht="12.8" hidden="false" customHeight="false" outlineLevel="0" collapsed="false">
      <c r="B68" s="6"/>
      <c r="L68" s="6"/>
    </row>
    <row r="69" customFormat="false" ht="12.8" hidden="false" customHeight="false" outlineLevel="0" collapsed="false">
      <c r="B69" s="6"/>
      <c r="L69" s="6"/>
    </row>
    <row r="70" customFormat="false" ht="12.8" hidden="false" customHeight="false" outlineLevel="0" collapsed="false">
      <c r="B70" s="6"/>
      <c r="L70" s="6"/>
    </row>
    <row r="71" customFormat="false" ht="12.8" hidden="false" customHeight="false" outlineLevel="0" collapsed="false">
      <c r="B71" s="6"/>
      <c r="L71" s="6"/>
    </row>
    <row r="72" customFormat="false" ht="12.8" hidden="false" customHeight="false" outlineLevel="0" collapsed="false">
      <c r="B72" s="6"/>
      <c r="L72" s="6"/>
    </row>
    <row r="73" s="27" customFormat="true" ht="12.8" hidden="false" customHeight="false" outlineLevel="0" collapsed="false">
      <c r="A73" s="22"/>
      <c r="B73" s="23"/>
      <c r="C73" s="22"/>
      <c r="D73" s="47" t="s">
        <v>49</v>
      </c>
      <c r="E73" s="25"/>
      <c r="F73" s="129" t="s">
        <v>50</v>
      </c>
      <c r="G73" s="47" t="s">
        <v>49</v>
      </c>
      <c r="H73" s="25"/>
      <c r="I73" s="25"/>
      <c r="J73" s="130" t="s">
        <v>50</v>
      </c>
      <c r="K73" s="25"/>
      <c r="L73" s="44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</row>
    <row r="74" s="27" customFormat="true" ht="14.4" hidden="false" customHeight="true" outlineLevel="0" collapsed="false">
      <c r="A74" s="22"/>
      <c r="B74" s="49"/>
      <c r="C74" s="50"/>
      <c r="D74" s="50"/>
      <c r="E74" s="50"/>
      <c r="F74" s="50"/>
      <c r="G74" s="50"/>
      <c r="H74" s="50"/>
      <c r="I74" s="50"/>
      <c r="J74" s="50"/>
      <c r="K74" s="50"/>
      <c r="L74" s="44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</row>
    <row r="78" s="27" customFormat="true" ht="6.95" hidden="false" customHeight="true" outlineLevel="0" collapsed="false">
      <c r="A78" s="22"/>
      <c r="B78" s="51"/>
      <c r="C78" s="52"/>
      <c r="D78" s="52"/>
      <c r="E78" s="52"/>
      <c r="F78" s="52"/>
      <c r="G78" s="52"/>
      <c r="H78" s="52"/>
      <c r="I78" s="52"/>
      <c r="J78" s="52"/>
      <c r="K78" s="52"/>
      <c r="L78" s="44"/>
      <c r="S78" s="22"/>
      <c r="T78" s="22"/>
      <c r="U78" s="22"/>
      <c r="V78" s="22"/>
      <c r="W78" s="22"/>
      <c r="X78" s="22"/>
      <c r="Y78" s="22"/>
      <c r="Z78" s="22"/>
      <c r="AA78" s="22"/>
      <c r="AB78" s="22"/>
      <c r="AC78" s="22"/>
      <c r="AD78" s="22"/>
      <c r="AE78" s="22"/>
    </row>
    <row r="79" s="27" customFormat="true" ht="24.95" hidden="false" customHeight="true" outlineLevel="0" collapsed="false">
      <c r="A79" s="22"/>
      <c r="B79" s="23"/>
      <c r="C79" s="7" t="s">
        <v>86</v>
      </c>
      <c r="D79" s="22"/>
      <c r="E79" s="22"/>
      <c r="F79" s="22"/>
      <c r="G79" s="22"/>
      <c r="H79" s="22"/>
      <c r="I79" s="22"/>
      <c r="J79" s="22"/>
      <c r="K79" s="22"/>
      <c r="L79" s="44"/>
      <c r="S79" s="22"/>
      <c r="T79" s="22"/>
      <c r="U79" s="22"/>
      <c r="V79" s="22"/>
      <c r="W79" s="22"/>
      <c r="X79" s="22"/>
      <c r="Y79" s="22"/>
      <c r="Z79" s="22"/>
      <c r="AA79" s="22"/>
      <c r="AB79" s="22"/>
      <c r="AC79" s="22"/>
      <c r="AD79" s="22"/>
      <c r="AE79" s="22"/>
    </row>
    <row r="80" s="27" customFormat="true" ht="6.95" hidden="false" customHeight="true" outlineLevel="0" collapsed="false">
      <c r="A80" s="22"/>
      <c r="B80" s="23"/>
      <c r="C80" s="22"/>
      <c r="D80" s="22"/>
      <c r="E80" s="22"/>
      <c r="F80" s="22"/>
      <c r="G80" s="22"/>
      <c r="H80" s="22"/>
      <c r="I80" s="22"/>
      <c r="J80" s="22"/>
      <c r="K80" s="22"/>
      <c r="L80" s="44"/>
      <c r="S80" s="22"/>
      <c r="T80" s="22"/>
      <c r="U80" s="22"/>
      <c r="V80" s="22"/>
      <c r="W80" s="22"/>
      <c r="X80" s="22"/>
      <c r="Y80" s="22"/>
      <c r="Z80" s="22"/>
      <c r="AA80" s="22"/>
      <c r="AB80" s="22"/>
      <c r="AC80" s="22"/>
      <c r="AD80" s="22"/>
      <c r="AE80" s="22"/>
    </row>
    <row r="81" s="27" customFormat="true" ht="12" hidden="false" customHeight="true" outlineLevel="0" collapsed="false">
      <c r="A81" s="22"/>
      <c r="B81" s="23"/>
      <c r="C81" s="15" t="s">
        <v>14</v>
      </c>
      <c r="D81" s="22"/>
      <c r="E81" s="22"/>
      <c r="F81" s="22"/>
      <c r="G81" s="22"/>
      <c r="H81" s="22"/>
      <c r="I81" s="22"/>
      <c r="J81" s="22"/>
      <c r="K81" s="22"/>
      <c r="L81" s="44"/>
      <c r="S81" s="22"/>
      <c r="T81" s="22"/>
      <c r="U81" s="22"/>
      <c r="V81" s="22"/>
      <c r="W81" s="22"/>
      <c r="X81" s="22"/>
      <c r="Y81" s="22"/>
      <c r="Z81" s="22"/>
      <c r="AA81" s="22"/>
      <c r="AB81" s="22"/>
      <c r="AC81" s="22"/>
      <c r="AD81" s="22"/>
      <c r="AE81" s="22"/>
    </row>
    <row r="82" s="27" customFormat="true" ht="16.5" hidden="false" customHeight="true" outlineLevel="0" collapsed="false">
      <c r="A82" s="22"/>
      <c r="B82" s="23"/>
      <c r="C82" s="22"/>
      <c r="D82" s="22"/>
      <c r="E82" s="106" t="str">
        <f aca="false">E7</f>
        <v>SOŠ Tornaľa - modernizácia odborného vzdelávania - budova SOŠ</v>
      </c>
      <c r="F82" s="106"/>
      <c r="G82" s="106"/>
      <c r="H82" s="106"/>
      <c r="I82" s="22"/>
      <c r="J82" s="22"/>
      <c r="K82" s="22"/>
      <c r="L82" s="44"/>
      <c r="S82" s="22"/>
      <c r="T82" s="22"/>
      <c r="U82" s="22"/>
      <c r="V82" s="22"/>
      <c r="W82" s="22"/>
      <c r="X82" s="22"/>
      <c r="Y82" s="22"/>
      <c r="Z82" s="22"/>
      <c r="AA82" s="22"/>
      <c r="AB82" s="22"/>
      <c r="AC82" s="22"/>
      <c r="AD82" s="22"/>
      <c r="AE82" s="22"/>
    </row>
    <row r="83" s="27" customFormat="true" ht="12" hidden="false" customHeight="true" outlineLevel="0" collapsed="false">
      <c r="A83" s="22"/>
      <c r="B83" s="23"/>
      <c r="C83" s="15" t="s">
        <v>84</v>
      </c>
      <c r="D83" s="22"/>
      <c r="E83" s="22"/>
      <c r="F83" s="22"/>
      <c r="G83" s="22"/>
      <c r="H83" s="22"/>
      <c r="I83" s="22"/>
      <c r="J83" s="22"/>
      <c r="K83" s="22"/>
      <c r="L83" s="44"/>
      <c r="S83" s="22"/>
      <c r="T83" s="22"/>
      <c r="U83" s="22"/>
      <c r="V83" s="22"/>
      <c r="W83" s="22"/>
      <c r="X83" s="22"/>
      <c r="Y83" s="22"/>
      <c r="Z83" s="22"/>
      <c r="AA83" s="22"/>
      <c r="AB83" s="22"/>
      <c r="AC83" s="22"/>
      <c r="AD83" s="22"/>
      <c r="AE83" s="22"/>
    </row>
    <row r="84" s="27" customFormat="true" ht="16.5" hidden="false" customHeight="true" outlineLevel="0" collapsed="false">
      <c r="A84" s="22"/>
      <c r="B84" s="23"/>
      <c r="C84" s="22"/>
      <c r="D84" s="22"/>
      <c r="E84" s="107" t="str">
        <f aca="false">E9</f>
        <v>4 - SO 03 - oplotenie</v>
      </c>
      <c r="F84" s="107"/>
      <c r="G84" s="107"/>
      <c r="H84" s="107"/>
      <c r="I84" s="22"/>
      <c r="J84" s="22"/>
      <c r="K84" s="22"/>
      <c r="L84" s="44"/>
      <c r="S84" s="22"/>
      <c r="T84" s="22"/>
      <c r="U84" s="22"/>
      <c r="V84" s="22"/>
      <c r="W84" s="22"/>
      <c r="X84" s="22"/>
      <c r="Y84" s="22"/>
      <c r="Z84" s="22"/>
      <c r="AA84" s="22"/>
      <c r="AB84" s="22"/>
      <c r="AC84" s="22"/>
      <c r="AD84" s="22"/>
      <c r="AE84" s="22"/>
    </row>
    <row r="85" s="27" customFormat="true" ht="6.95" hidden="false" customHeight="true" outlineLevel="0" collapsed="false">
      <c r="A85" s="22"/>
      <c r="B85" s="23"/>
      <c r="C85" s="22"/>
      <c r="D85" s="22"/>
      <c r="E85" s="22"/>
      <c r="F85" s="22"/>
      <c r="G85" s="22"/>
      <c r="H85" s="22"/>
      <c r="I85" s="22"/>
      <c r="J85" s="22"/>
      <c r="K85" s="22"/>
      <c r="L85" s="44"/>
      <c r="S85" s="22"/>
      <c r="T85" s="22"/>
      <c r="U85" s="22"/>
      <c r="V85" s="22"/>
      <c r="W85" s="22"/>
      <c r="X85" s="22"/>
      <c r="Y85" s="22"/>
      <c r="Z85" s="22"/>
      <c r="AA85" s="22"/>
      <c r="AB85" s="22"/>
      <c r="AC85" s="22"/>
      <c r="AD85" s="22"/>
      <c r="AE85" s="22"/>
    </row>
    <row r="86" s="27" customFormat="true" ht="12" hidden="false" customHeight="true" outlineLevel="0" collapsed="false">
      <c r="A86" s="22"/>
      <c r="B86" s="23"/>
      <c r="C86" s="15" t="s">
        <v>18</v>
      </c>
      <c r="D86" s="22"/>
      <c r="E86" s="22"/>
      <c r="F86" s="16" t="str">
        <f aca="false">F12</f>
        <v>Tornaľa</v>
      </c>
      <c r="G86" s="22"/>
      <c r="H86" s="22"/>
      <c r="I86" s="15" t="s">
        <v>20</v>
      </c>
      <c r="J86" s="108" t="str">
        <f aca="false">IF(J12="","",J12)</f>
        <v>18. 5. 2022</v>
      </c>
      <c r="K86" s="22"/>
      <c r="L86" s="44"/>
      <c r="S86" s="22"/>
      <c r="T86" s="22"/>
      <c r="U86" s="22"/>
      <c r="V86" s="22"/>
      <c r="W86" s="22"/>
      <c r="X86" s="22"/>
      <c r="Y86" s="22"/>
      <c r="Z86" s="22"/>
      <c r="AA86" s="22"/>
      <c r="AB86" s="22"/>
      <c r="AC86" s="22"/>
      <c r="AD86" s="22"/>
      <c r="AE86" s="22"/>
    </row>
    <row r="87" s="27" customFormat="true" ht="6.95" hidden="false" customHeight="true" outlineLevel="0" collapsed="false">
      <c r="A87" s="22"/>
      <c r="B87" s="23"/>
      <c r="C87" s="22"/>
      <c r="D87" s="22"/>
      <c r="E87" s="22"/>
      <c r="F87" s="22"/>
      <c r="G87" s="22"/>
      <c r="H87" s="22"/>
      <c r="I87" s="22"/>
      <c r="J87" s="22"/>
      <c r="K87" s="22"/>
      <c r="L87" s="44"/>
      <c r="S87" s="22"/>
      <c r="T87" s="22"/>
      <c r="U87" s="22"/>
      <c r="V87" s="22"/>
      <c r="W87" s="22"/>
      <c r="X87" s="22"/>
      <c r="Y87" s="22"/>
      <c r="Z87" s="22"/>
      <c r="AA87" s="22"/>
      <c r="AB87" s="22"/>
      <c r="AC87" s="22"/>
      <c r="AD87" s="22"/>
      <c r="AE87" s="22"/>
    </row>
    <row r="88" s="27" customFormat="true" ht="25.65" hidden="false" customHeight="true" outlineLevel="0" collapsed="false">
      <c r="A88" s="22"/>
      <c r="B88" s="23"/>
      <c r="C88" s="15" t="s">
        <v>22</v>
      </c>
      <c r="D88" s="22"/>
      <c r="E88" s="22"/>
      <c r="F88" s="16" t="str">
        <f aca="false">E15</f>
        <v>Banskobystrický samosprávny kraj</v>
      </c>
      <c r="G88" s="22"/>
      <c r="H88" s="22"/>
      <c r="I88" s="15" t="s">
        <v>28</v>
      </c>
      <c r="J88" s="131" t="str">
        <f aca="false">E21</f>
        <v>Ing. Arch. Mário Regec</v>
      </c>
      <c r="K88" s="22"/>
      <c r="L88" s="44"/>
      <c r="S88" s="22"/>
      <c r="T88" s="22"/>
      <c r="U88" s="22"/>
      <c r="V88" s="22"/>
      <c r="W88" s="22"/>
      <c r="X88" s="22"/>
      <c r="Y88" s="22"/>
      <c r="Z88" s="22"/>
      <c r="AA88" s="22"/>
      <c r="AB88" s="22"/>
      <c r="AC88" s="22"/>
      <c r="AD88" s="22"/>
      <c r="AE88" s="22"/>
    </row>
    <row r="89" s="27" customFormat="true" ht="15.15" hidden="false" customHeight="true" outlineLevel="0" collapsed="false">
      <c r="A89" s="22"/>
      <c r="B89" s="23"/>
      <c r="C89" s="15" t="s">
        <v>26</v>
      </c>
      <c r="D89" s="22"/>
      <c r="E89" s="22"/>
      <c r="F89" s="16" t="str">
        <f aca="false">IF(E18="","",E18)</f>
        <v>Vyplň údaj</v>
      </c>
      <c r="G89" s="22"/>
      <c r="H89" s="22"/>
      <c r="I89" s="15" t="s">
        <v>31</v>
      </c>
      <c r="J89" s="131" t="str">
        <f aca="false">E24</f>
        <v>Ing. Marian Magyar</v>
      </c>
      <c r="K89" s="22"/>
      <c r="L89" s="44"/>
      <c r="S89" s="22"/>
      <c r="T89" s="22"/>
      <c r="U89" s="22"/>
      <c r="V89" s="22"/>
      <c r="W89" s="22"/>
      <c r="X89" s="22"/>
      <c r="Y89" s="22"/>
      <c r="Z89" s="22"/>
      <c r="AA89" s="22"/>
      <c r="AB89" s="22"/>
      <c r="AC89" s="22"/>
      <c r="AD89" s="22"/>
      <c r="AE89" s="22"/>
    </row>
    <row r="90" s="27" customFormat="true" ht="10.3" hidden="false" customHeight="true" outlineLevel="0" collapsed="false">
      <c r="A90" s="22"/>
      <c r="B90" s="23"/>
      <c r="C90" s="22"/>
      <c r="D90" s="22"/>
      <c r="E90" s="22"/>
      <c r="F90" s="22"/>
      <c r="G90" s="22"/>
      <c r="H90" s="22"/>
      <c r="I90" s="22"/>
      <c r="J90" s="22"/>
      <c r="K90" s="22"/>
      <c r="L90" s="44"/>
      <c r="S90" s="22"/>
      <c r="T90" s="22"/>
      <c r="U90" s="22"/>
      <c r="V90" s="22"/>
      <c r="W90" s="22"/>
      <c r="X90" s="22"/>
      <c r="Y90" s="22"/>
      <c r="Z90" s="22"/>
      <c r="AA90" s="22"/>
      <c r="AB90" s="22"/>
      <c r="AC90" s="22"/>
      <c r="AD90" s="22"/>
      <c r="AE90" s="22"/>
    </row>
    <row r="91" s="27" customFormat="true" ht="29.3" hidden="false" customHeight="true" outlineLevel="0" collapsed="false">
      <c r="A91" s="22"/>
      <c r="B91" s="23"/>
      <c r="C91" s="132" t="s">
        <v>87</v>
      </c>
      <c r="D91" s="123"/>
      <c r="E91" s="123"/>
      <c r="F91" s="123"/>
      <c r="G91" s="123"/>
      <c r="H91" s="123"/>
      <c r="I91" s="123"/>
      <c r="J91" s="133" t="s">
        <v>88</v>
      </c>
      <c r="K91" s="123"/>
      <c r="L91" s="44"/>
      <c r="S91" s="22"/>
      <c r="T91" s="22"/>
      <c r="U91" s="22"/>
      <c r="V91" s="22"/>
      <c r="W91" s="22"/>
      <c r="X91" s="22"/>
      <c r="Y91" s="22"/>
      <c r="Z91" s="22"/>
      <c r="AA91" s="22"/>
      <c r="AB91" s="22"/>
      <c r="AC91" s="22"/>
      <c r="AD91" s="22"/>
      <c r="AE91" s="22"/>
    </row>
    <row r="92" s="27" customFormat="true" ht="10.3" hidden="false" customHeight="true" outlineLevel="0" collapsed="false">
      <c r="A92" s="22"/>
      <c r="B92" s="23"/>
      <c r="C92" s="22"/>
      <c r="D92" s="22"/>
      <c r="E92" s="22"/>
      <c r="F92" s="22"/>
      <c r="G92" s="22"/>
      <c r="H92" s="22"/>
      <c r="I92" s="22"/>
      <c r="J92" s="22"/>
      <c r="K92" s="22"/>
      <c r="L92" s="44"/>
      <c r="S92" s="22"/>
      <c r="T92" s="22"/>
      <c r="U92" s="22"/>
      <c r="V92" s="22"/>
      <c r="W92" s="22"/>
      <c r="X92" s="22"/>
      <c r="Y92" s="22"/>
      <c r="Z92" s="22"/>
      <c r="AA92" s="22"/>
      <c r="AB92" s="22"/>
      <c r="AC92" s="22"/>
      <c r="AD92" s="22"/>
      <c r="AE92" s="22"/>
    </row>
    <row r="93" s="27" customFormat="true" ht="22.8" hidden="false" customHeight="true" outlineLevel="0" collapsed="false">
      <c r="A93" s="22"/>
      <c r="B93" s="23"/>
      <c r="C93" s="134" t="s">
        <v>89</v>
      </c>
      <c r="D93" s="22"/>
      <c r="E93" s="22"/>
      <c r="F93" s="22"/>
      <c r="G93" s="22"/>
      <c r="H93" s="22"/>
      <c r="I93" s="22"/>
      <c r="J93" s="115" t="n">
        <f aca="false">J119</f>
        <v>0</v>
      </c>
      <c r="K93" s="22"/>
      <c r="L93" s="44"/>
      <c r="S93" s="22"/>
      <c r="T93" s="22"/>
      <c r="U93" s="22"/>
      <c r="V93" s="22"/>
      <c r="W93" s="22"/>
      <c r="X93" s="22"/>
      <c r="Y93" s="22"/>
      <c r="Z93" s="22"/>
      <c r="AA93" s="22"/>
      <c r="AB93" s="22"/>
      <c r="AC93" s="22"/>
      <c r="AD93" s="22"/>
      <c r="AE93" s="22"/>
      <c r="AU93" s="3" t="s">
        <v>90</v>
      </c>
    </row>
    <row r="94" s="135" customFormat="true" ht="24.95" hidden="false" customHeight="true" outlineLevel="0" collapsed="false">
      <c r="B94" s="136"/>
      <c r="D94" s="137" t="s">
        <v>91</v>
      </c>
      <c r="E94" s="138"/>
      <c r="F94" s="138"/>
      <c r="G94" s="138"/>
      <c r="H94" s="138"/>
      <c r="I94" s="138"/>
      <c r="J94" s="139" t="n">
        <f aca="false">J120</f>
        <v>0</v>
      </c>
      <c r="L94" s="136"/>
    </row>
    <row r="95" s="140" customFormat="true" ht="19.95" hidden="false" customHeight="true" outlineLevel="0" collapsed="false">
      <c r="B95" s="141"/>
      <c r="D95" s="142" t="s">
        <v>92</v>
      </c>
      <c r="E95" s="143"/>
      <c r="F95" s="143"/>
      <c r="G95" s="143"/>
      <c r="H95" s="143"/>
      <c r="I95" s="143"/>
      <c r="J95" s="144" t="n">
        <f aca="false">J121</f>
        <v>0</v>
      </c>
      <c r="L95" s="141"/>
    </row>
    <row r="96" s="140" customFormat="true" ht="19.95" hidden="false" customHeight="true" outlineLevel="0" collapsed="false">
      <c r="B96" s="141"/>
      <c r="D96" s="142" t="s">
        <v>93</v>
      </c>
      <c r="E96" s="143"/>
      <c r="F96" s="143"/>
      <c r="G96" s="143"/>
      <c r="H96" s="143"/>
      <c r="I96" s="143"/>
      <c r="J96" s="144" t="n">
        <f aca="false">J124</f>
        <v>0</v>
      </c>
      <c r="L96" s="141"/>
    </row>
    <row r="97" s="140" customFormat="true" ht="19.95" hidden="false" customHeight="true" outlineLevel="0" collapsed="false">
      <c r="B97" s="141"/>
      <c r="D97" s="142" t="s">
        <v>94</v>
      </c>
      <c r="E97" s="143"/>
      <c r="F97" s="143"/>
      <c r="G97" s="143"/>
      <c r="H97" s="143"/>
      <c r="I97" s="143"/>
      <c r="J97" s="144" t="n">
        <f aca="false">J126</f>
        <v>0</v>
      </c>
      <c r="L97" s="141"/>
    </row>
    <row r="98" s="135" customFormat="true" ht="24.95" hidden="false" customHeight="true" outlineLevel="0" collapsed="false">
      <c r="B98" s="136"/>
      <c r="D98" s="137" t="s">
        <v>95</v>
      </c>
      <c r="E98" s="138"/>
      <c r="F98" s="138"/>
      <c r="G98" s="138"/>
      <c r="H98" s="138"/>
      <c r="I98" s="138"/>
      <c r="J98" s="139" t="n">
        <f aca="false">J128</f>
        <v>0</v>
      </c>
      <c r="L98" s="136"/>
    </row>
    <row r="99" s="140" customFormat="true" ht="19.95" hidden="false" customHeight="true" outlineLevel="0" collapsed="false">
      <c r="B99" s="141"/>
      <c r="D99" s="142" t="s">
        <v>96</v>
      </c>
      <c r="E99" s="143"/>
      <c r="F99" s="143"/>
      <c r="G99" s="143"/>
      <c r="H99" s="143"/>
      <c r="I99" s="143"/>
      <c r="J99" s="144" t="n">
        <f aca="false">J129</f>
        <v>0</v>
      </c>
      <c r="L99" s="141"/>
    </row>
    <row r="100" s="27" customFormat="true" ht="21.85" hidden="false" customHeight="true" outlineLevel="0" collapsed="false">
      <c r="A100" s="22"/>
      <c r="B100" s="23"/>
      <c r="C100" s="22"/>
      <c r="D100" s="22"/>
      <c r="E100" s="22"/>
      <c r="F100" s="22"/>
      <c r="G100" s="22"/>
      <c r="H100" s="22"/>
      <c r="I100" s="22"/>
      <c r="J100" s="22"/>
      <c r="K100" s="22"/>
      <c r="L100" s="44"/>
      <c r="S100" s="22"/>
      <c r="T100" s="22"/>
      <c r="U100" s="22"/>
      <c r="V100" s="22"/>
      <c r="W100" s="22"/>
      <c r="X100" s="22"/>
      <c r="Y100" s="22"/>
      <c r="Z100" s="22"/>
      <c r="AA100" s="22"/>
      <c r="AB100" s="22"/>
      <c r="AC100" s="22"/>
      <c r="AD100" s="22"/>
      <c r="AE100" s="22"/>
    </row>
    <row r="101" s="27" customFormat="true" ht="6.95" hidden="false" customHeight="true" outlineLevel="0" collapsed="false">
      <c r="A101" s="22"/>
      <c r="B101" s="49"/>
      <c r="C101" s="50"/>
      <c r="D101" s="50"/>
      <c r="E101" s="50"/>
      <c r="F101" s="50"/>
      <c r="G101" s="50"/>
      <c r="H101" s="50"/>
      <c r="I101" s="50"/>
      <c r="J101" s="50"/>
      <c r="K101" s="50"/>
      <c r="L101" s="44"/>
      <c r="S101" s="22"/>
      <c r="T101" s="22"/>
      <c r="U101" s="22"/>
      <c r="V101" s="22"/>
      <c r="W101" s="22"/>
      <c r="X101" s="22"/>
      <c r="Y101" s="22"/>
      <c r="Z101" s="22"/>
      <c r="AA101" s="22"/>
      <c r="AB101" s="22"/>
      <c r="AC101" s="22"/>
      <c r="AD101" s="22"/>
      <c r="AE101" s="22"/>
    </row>
    <row r="105" s="27" customFormat="true" ht="6.95" hidden="false" customHeight="true" outlineLevel="0" collapsed="false">
      <c r="A105" s="22"/>
      <c r="B105" s="51"/>
      <c r="C105" s="52"/>
      <c r="D105" s="52"/>
      <c r="E105" s="52"/>
      <c r="F105" s="52"/>
      <c r="G105" s="52"/>
      <c r="H105" s="52"/>
      <c r="I105" s="52"/>
      <c r="J105" s="52"/>
      <c r="K105" s="52"/>
      <c r="L105" s="44"/>
      <c r="S105" s="22"/>
      <c r="T105" s="22"/>
      <c r="U105" s="22"/>
      <c r="V105" s="22"/>
      <c r="W105" s="22"/>
      <c r="X105" s="22"/>
      <c r="Y105" s="22"/>
      <c r="Z105" s="22"/>
      <c r="AA105" s="22"/>
      <c r="AB105" s="22"/>
      <c r="AC105" s="22"/>
      <c r="AD105" s="22"/>
      <c r="AE105" s="22"/>
    </row>
    <row r="106" s="27" customFormat="true" ht="24.95" hidden="false" customHeight="true" outlineLevel="0" collapsed="false">
      <c r="A106" s="22"/>
      <c r="B106" s="23"/>
      <c r="C106" s="7" t="s">
        <v>97</v>
      </c>
      <c r="D106" s="22"/>
      <c r="E106" s="22"/>
      <c r="F106" s="22"/>
      <c r="G106" s="22"/>
      <c r="H106" s="22"/>
      <c r="I106" s="22"/>
      <c r="J106" s="22"/>
      <c r="K106" s="22"/>
      <c r="L106" s="44"/>
      <c r="S106" s="22"/>
      <c r="T106" s="22"/>
      <c r="U106" s="22"/>
      <c r="V106" s="22"/>
      <c r="W106" s="22"/>
      <c r="X106" s="22"/>
      <c r="Y106" s="22"/>
      <c r="Z106" s="22"/>
      <c r="AA106" s="22"/>
      <c r="AB106" s="22"/>
      <c r="AC106" s="22"/>
      <c r="AD106" s="22"/>
      <c r="AE106" s="22"/>
    </row>
    <row r="107" s="27" customFormat="true" ht="6.95" hidden="false" customHeight="true" outlineLevel="0" collapsed="false">
      <c r="A107" s="22"/>
      <c r="B107" s="23"/>
      <c r="C107" s="22"/>
      <c r="D107" s="22"/>
      <c r="E107" s="22"/>
      <c r="F107" s="22"/>
      <c r="G107" s="22"/>
      <c r="H107" s="22"/>
      <c r="I107" s="22"/>
      <c r="J107" s="22"/>
      <c r="K107" s="22"/>
      <c r="L107" s="44"/>
      <c r="S107" s="22"/>
      <c r="T107" s="22"/>
      <c r="U107" s="22"/>
      <c r="V107" s="22"/>
      <c r="W107" s="22"/>
      <c r="X107" s="22"/>
      <c r="Y107" s="22"/>
      <c r="Z107" s="22"/>
      <c r="AA107" s="22"/>
      <c r="AB107" s="22"/>
      <c r="AC107" s="22"/>
      <c r="AD107" s="22"/>
      <c r="AE107" s="22"/>
    </row>
    <row r="108" s="27" customFormat="true" ht="12" hidden="false" customHeight="true" outlineLevel="0" collapsed="false">
      <c r="A108" s="22"/>
      <c r="B108" s="23"/>
      <c r="C108" s="15" t="s">
        <v>14</v>
      </c>
      <c r="D108" s="22"/>
      <c r="E108" s="22"/>
      <c r="F108" s="22"/>
      <c r="G108" s="22"/>
      <c r="H108" s="22"/>
      <c r="I108" s="22"/>
      <c r="J108" s="22"/>
      <c r="K108" s="22"/>
      <c r="L108" s="44"/>
      <c r="S108" s="22"/>
      <c r="T108" s="22"/>
      <c r="U108" s="22"/>
      <c r="V108" s="22"/>
      <c r="W108" s="22"/>
      <c r="X108" s="22"/>
      <c r="Y108" s="22"/>
      <c r="Z108" s="22"/>
      <c r="AA108" s="22"/>
      <c r="AB108" s="22"/>
      <c r="AC108" s="22"/>
      <c r="AD108" s="22"/>
      <c r="AE108" s="22"/>
    </row>
    <row r="109" s="27" customFormat="true" ht="16.5" hidden="false" customHeight="true" outlineLevel="0" collapsed="false">
      <c r="A109" s="22"/>
      <c r="B109" s="23"/>
      <c r="C109" s="22"/>
      <c r="D109" s="22"/>
      <c r="E109" s="106" t="str">
        <f aca="false">E7</f>
        <v>SOŠ Tornaľa - modernizácia odborného vzdelávania - budova SOŠ</v>
      </c>
      <c r="F109" s="106"/>
      <c r="G109" s="106"/>
      <c r="H109" s="106"/>
      <c r="I109" s="22"/>
      <c r="J109" s="22"/>
      <c r="K109" s="22"/>
      <c r="L109" s="44"/>
      <c r="S109" s="22"/>
      <c r="T109" s="22"/>
      <c r="U109" s="22"/>
      <c r="V109" s="22"/>
      <c r="W109" s="22"/>
      <c r="X109" s="22"/>
      <c r="Y109" s="22"/>
      <c r="Z109" s="22"/>
      <c r="AA109" s="22"/>
      <c r="AB109" s="22"/>
      <c r="AC109" s="22"/>
      <c r="AD109" s="22"/>
      <c r="AE109" s="22"/>
    </row>
    <row r="110" s="27" customFormat="true" ht="12" hidden="false" customHeight="true" outlineLevel="0" collapsed="false">
      <c r="A110" s="22"/>
      <c r="B110" s="23"/>
      <c r="C110" s="15" t="s">
        <v>84</v>
      </c>
      <c r="D110" s="22"/>
      <c r="E110" s="22"/>
      <c r="F110" s="22"/>
      <c r="G110" s="22"/>
      <c r="H110" s="22"/>
      <c r="I110" s="22"/>
      <c r="J110" s="22"/>
      <c r="K110" s="22"/>
      <c r="L110" s="44"/>
      <c r="S110" s="22"/>
      <c r="T110" s="22"/>
      <c r="U110" s="22"/>
      <c r="V110" s="22"/>
      <c r="W110" s="22"/>
      <c r="X110" s="22"/>
      <c r="Y110" s="22"/>
      <c r="Z110" s="22"/>
      <c r="AA110" s="22"/>
      <c r="AB110" s="22"/>
      <c r="AC110" s="22"/>
      <c r="AD110" s="22"/>
      <c r="AE110" s="22"/>
    </row>
    <row r="111" s="27" customFormat="true" ht="16.5" hidden="false" customHeight="true" outlineLevel="0" collapsed="false">
      <c r="A111" s="22"/>
      <c r="B111" s="23"/>
      <c r="C111" s="22"/>
      <c r="D111" s="22"/>
      <c r="E111" s="107" t="str">
        <f aca="false">E9</f>
        <v>4 - SO 03 - oplotenie</v>
      </c>
      <c r="F111" s="107"/>
      <c r="G111" s="107"/>
      <c r="H111" s="107"/>
      <c r="I111" s="22"/>
      <c r="J111" s="22"/>
      <c r="K111" s="22"/>
      <c r="L111" s="44"/>
      <c r="S111" s="22"/>
      <c r="T111" s="22"/>
      <c r="U111" s="22"/>
      <c r="V111" s="22"/>
      <c r="W111" s="22"/>
      <c r="X111" s="22"/>
      <c r="Y111" s="22"/>
      <c r="Z111" s="22"/>
      <c r="AA111" s="22"/>
      <c r="AB111" s="22"/>
      <c r="AC111" s="22"/>
      <c r="AD111" s="22"/>
      <c r="AE111" s="22"/>
    </row>
    <row r="112" s="27" customFormat="true" ht="6.95" hidden="false" customHeight="true" outlineLevel="0" collapsed="false">
      <c r="A112" s="22"/>
      <c r="B112" s="23"/>
      <c r="C112" s="22"/>
      <c r="D112" s="22"/>
      <c r="E112" s="22"/>
      <c r="F112" s="22"/>
      <c r="G112" s="22"/>
      <c r="H112" s="22"/>
      <c r="I112" s="22"/>
      <c r="J112" s="22"/>
      <c r="K112" s="22"/>
      <c r="L112" s="44"/>
      <c r="S112" s="22"/>
      <c r="T112" s="22"/>
      <c r="U112" s="22"/>
      <c r="V112" s="22"/>
      <c r="W112" s="22"/>
      <c r="X112" s="22"/>
      <c r="Y112" s="22"/>
      <c r="Z112" s="22"/>
      <c r="AA112" s="22"/>
      <c r="AB112" s="22"/>
      <c r="AC112" s="22"/>
      <c r="AD112" s="22"/>
      <c r="AE112" s="22"/>
    </row>
    <row r="113" s="27" customFormat="true" ht="12" hidden="false" customHeight="true" outlineLevel="0" collapsed="false">
      <c r="A113" s="22"/>
      <c r="B113" s="23"/>
      <c r="C113" s="15" t="s">
        <v>18</v>
      </c>
      <c r="D113" s="22"/>
      <c r="E113" s="22"/>
      <c r="F113" s="16" t="str">
        <f aca="false">F12</f>
        <v>Tornaľa</v>
      </c>
      <c r="G113" s="22"/>
      <c r="H113" s="22"/>
      <c r="I113" s="15" t="s">
        <v>20</v>
      </c>
      <c r="J113" s="108" t="str">
        <f aca="false">IF(J12="","",J12)</f>
        <v>18. 5. 2022</v>
      </c>
      <c r="K113" s="22"/>
      <c r="L113" s="44"/>
      <c r="S113" s="22"/>
      <c r="T113" s="22"/>
      <c r="U113" s="22"/>
      <c r="V113" s="22"/>
      <c r="W113" s="22"/>
      <c r="X113" s="22"/>
      <c r="Y113" s="22"/>
      <c r="Z113" s="22"/>
      <c r="AA113" s="22"/>
      <c r="AB113" s="22"/>
      <c r="AC113" s="22"/>
      <c r="AD113" s="22"/>
      <c r="AE113" s="22"/>
    </row>
    <row r="114" s="27" customFormat="true" ht="6.95" hidden="false" customHeight="true" outlineLevel="0" collapsed="false">
      <c r="A114" s="22"/>
      <c r="B114" s="23"/>
      <c r="C114" s="22"/>
      <c r="D114" s="22"/>
      <c r="E114" s="22"/>
      <c r="F114" s="22"/>
      <c r="G114" s="22"/>
      <c r="H114" s="22"/>
      <c r="I114" s="22"/>
      <c r="J114" s="22"/>
      <c r="K114" s="22"/>
      <c r="L114" s="44"/>
      <c r="S114" s="22"/>
      <c r="T114" s="22"/>
      <c r="U114" s="22"/>
      <c r="V114" s="22"/>
      <c r="W114" s="22"/>
      <c r="X114" s="22"/>
      <c r="Y114" s="22"/>
      <c r="Z114" s="22"/>
      <c r="AA114" s="22"/>
      <c r="AB114" s="22"/>
      <c r="AC114" s="22"/>
      <c r="AD114" s="22"/>
      <c r="AE114" s="22"/>
    </row>
    <row r="115" s="27" customFormat="true" ht="25.65" hidden="false" customHeight="true" outlineLevel="0" collapsed="false">
      <c r="A115" s="22"/>
      <c r="B115" s="23"/>
      <c r="C115" s="15" t="s">
        <v>22</v>
      </c>
      <c r="D115" s="22"/>
      <c r="E115" s="22"/>
      <c r="F115" s="16" t="str">
        <f aca="false">E15</f>
        <v>Banskobystrický samosprávny kraj</v>
      </c>
      <c r="G115" s="22"/>
      <c r="H115" s="22"/>
      <c r="I115" s="15" t="s">
        <v>28</v>
      </c>
      <c r="J115" s="131" t="str">
        <f aca="false">E21</f>
        <v>Ing. Arch. Mário Regec</v>
      </c>
      <c r="K115" s="22"/>
      <c r="L115" s="44"/>
      <c r="S115" s="22"/>
      <c r="T115" s="22"/>
      <c r="U115" s="22"/>
      <c r="V115" s="22"/>
      <c r="W115" s="22"/>
      <c r="X115" s="22"/>
      <c r="Y115" s="22"/>
      <c r="Z115" s="22"/>
      <c r="AA115" s="22"/>
      <c r="AB115" s="22"/>
      <c r="AC115" s="22"/>
      <c r="AD115" s="22"/>
      <c r="AE115" s="22"/>
    </row>
    <row r="116" s="27" customFormat="true" ht="15.15" hidden="false" customHeight="true" outlineLevel="0" collapsed="false">
      <c r="A116" s="22"/>
      <c r="B116" s="23"/>
      <c r="C116" s="15" t="s">
        <v>26</v>
      </c>
      <c r="D116" s="22"/>
      <c r="E116" s="22"/>
      <c r="F116" s="16" t="str">
        <f aca="false">IF(E18="","",E18)</f>
        <v>Vyplň údaj</v>
      </c>
      <c r="G116" s="22"/>
      <c r="H116" s="22"/>
      <c r="I116" s="15" t="s">
        <v>31</v>
      </c>
      <c r="J116" s="131" t="str">
        <f aca="false">E24</f>
        <v>Ing. Marian Magyar</v>
      </c>
      <c r="K116" s="22"/>
      <c r="L116" s="44"/>
      <c r="S116" s="22"/>
      <c r="T116" s="22"/>
      <c r="U116" s="22"/>
      <c r="V116" s="22"/>
      <c r="W116" s="22"/>
      <c r="X116" s="22"/>
      <c r="Y116" s="22"/>
      <c r="Z116" s="22"/>
      <c r="AA116" s="22"/>
      <c r="AB116" s="22"/>
      <c r="AC116" s="22"/>
      <c r="AD116" s="22"/>
      <c r="AE116" s="22"/>
    </row>
    <row r="117" s="27" customFormat="true" ht="10.3" hidden="false" customHeight="true" outlineLevel="0" collapsed="false">
      <c r="A117" s="22"/>
      <c r="B117" s="23"/>
      <c r="C117" s="22"/>
      <c r="D117" s="22"/>
      <c r="E117" s="22"/>
      <c r="F117" s="22"/>
      <c r="G117" s="22"/>
      <c r="H117" s="22"/>
      <c r="I117" s="22"/>
      <c r="J117" s="22"/>
      <c r="K117" s="22"/>
      <c r="L117" s="44"/>
      <c r="S117" s="22"/>
      <c r="T117" s="22"/>
      <c r="U117" s="22"/>
      <c r="V117" s="22"/>
      <c r="W117" s="22"/>
      <c r="X117" s="22"/>
      <c r="Y117" s="22"/>
      <c r="Z117" s="22"/>
      <c r="AA117" s="22"/>
      <c r="AB117" s="22"/>
      <c r="AC117" s="22"/>
      <c r="AD117" s="22"/>
      <c r="AE117" s="22"/>
    </row>
    <row r="118" s="152" customFormat="true" ht="29.3" hidden="false" customHeight="true" outlineLevel="0" collapsed="false">
      <c r="A118" s="145"/>
      <c r="B118" s="146"/>
      <c r="C118" s="147" t="s">
        <v>98</v>
      </c>
      <c r="D118" s="148" t="s">
        <v>59</v>
      </c>
      <c r="E118" s="148" t="s">
        <v>55</v>
      </c>
      <c r="F118" s="148" t="s">
        <v>56</v>
      </c>
      <c r="G118" s="148" t="s">
        <v>99</v>
      </c>
      <c r="H118" s="148" t="s">
        <v>100</v>
      </c>
      <c r="I118" s="148" t="s">
        <v>101</v>
      </c>
      <c r="J118" s="149" t="s">
        <v>88</v>
      </c>
      <c r="K118" s="150" t="s">
        <v>102</v>
      </c>
      <c r="L118" s="151"/>
      <c r="M118" s="73"/>
      <c r="N118" s="74" t="s">
        <v>38</v>
      </c>
      <c r="O118" s="74" t="s">
        <v>103</v>
      </c>
      <c r="P118" s="74" t="s">
        <v>104</v>
      </c>
      <c r="Q118" s="74" t="s">
        <v>105</v>
      </c>
      <c r="R118" s="74" t="s">
        <v>106</v>
      </c>
      <c r="S118" s="74" t="s">
        <v>107</v>
      </c>
      <c r="T118" s="75" t="s">
        <v>108</v>
      </c>
      <c r="U118" s="145"/>
      <c r="V118" s="145"/>
      <c r="W118" s="145"/>
      <c r="X118" s="145"/>
      <c r="Y118" s="145"/>
      <c r="Z118" s="145"/>
      <c r="AA118" s="145"/>
      <c r="AB118" s="145"/>
      <c r="AC118" s="145"/>
      <c r="AD118" s="145"/>
      <c r="AE118" s="145"/>
    </row>
    <row r="119" s="27" customFormat="true" ht="22.8" hidden="false" customHeight="true" outlineLevel="0" collapsed="false">
      <c r="A119" s="22"/>
      <c r="B119" s="23"/>
      <c r="C119" s="81" t="s">
        <v>89</v>
      </c>
      <c r="D119" s="22"/>
      <c r="E119" s="22"/>
      <c r="F119" s="22"/>
      <c r="G119" s="22"/>
      <c r="H119" s="22"/>
      <c r="I119" s="22"/>
      <c r="J119" s="153" t="n">
        <f aca="false">BK119</f>
        <v>0</v>
      </c>
      <c r="K119" s="22"/>
      <c r="L119" s="23"/>
      <c r="M119" s="76"/>
      <c r="N119" s="63"/>
      <c r="O119" s="77"/>
      <c r="P119" s="154" t="n">
        <f aca="false">P120+P128</f>
        <v>0</v>
      </c>
      <c r="Q119" s="77"/>
      <c r="R119" s="154" t="n">
        <f aca="false">R120+R128</f>
        <v>0.2194075704</v>
      </c>
      <c r="S119" s="77"/>
      <c r="T119" s="155" t="n">
        <f aca="false">T120+T128</f>
        <v>0.249795</v>
      </c>
      <c r="U119" s="22"/>
      <c r="V119" s="22"/>
      <c r="W119" s="22"/>
      <c r="X119" s="22"/>
      <c r="Y119" s="22"/>
      <c r="Z119" s="22"/>
      <c r="AA119" s="22"/>
      <c r="AB119" s="22"/>
      <c r="AC119" s="22"/>
      <c r="AD119" s="22"/>
      <c r="AE119" s="22"/>
      <c r="AT119" s="3" t="s">
        <v>73</v>
      </c>
      <c r="AU119" s="3" t="s">
        <v>90</v>
      </c>
      <c r="BK119" s="156" t="n">
        <f aca="false">BK120+BK128</f>
        <v>0</v>
      </c>
    </row>
    <row r="120" s="157" customFormat="true" ht="25.9" hidden="false" customHeight="true" outlineLevel="0" collapsed="false">
      <c r="B120" s="158"/>
      <c r="D120" s="159" t="s">
        <v>73</v>
      </c>
      <c r="E120" s="160" t="s">
        <v>109</v>
      </c>
      <c r="F120" s="160" t="s">
        <v>110</v>
      </c>
      <c r="I120" s="161"/>
      <c r="J120" s="162" t="n">
        <f aca="false">BK120</f>
        <v>0</v>
      </c>
      <c r="L120" s="158"/>
      <c r="M120" s="163"/>
      <c r="N120" s="164"/>
      <c r="O120" s="164"/>
      <c r="P120" s="165" t="n">
        <f aca="false">P121+P124+P126</f>
        <v>0</v>
      </c>
      <c r="Q120" s="164"/>
      <c r="R120" s="165" t="n">
        <f aca="false">R121+R124+R126</f>
        <v>0.2194075704</v>
      </c>
      <c r="S120" s="164"/>
      <c r="T120" s="166" t="n">
        <f aca="false">T121+T124+T126</f>
        <v>0</v>
      </c>
      <c r="AR120" s="159" t="s">
        <v>12</v>
      </c>
      <c r="AT120" s="167" t="s">
        <v>73</v>
      </c>
      <c r="AU120" s="167" t="s">
        <v>74</v>
      </c>
      <c r="AY120" s="159" t="s">
        <v>111</v>
      </c>
      <c r="BK120" s="168" t="n">
        <f aca="false">BK121+BK124+BK126</f>
        <v>0</v>
      </c>
    </row>
    <row r="121" s="157" customFormat="true" ht="22.8" hidden="false" customHeight="true" outlineLevel="0" collapsed="false">
      <c r="B121" s="158"/>
      <c r="D121" s="159" t="s">
        <v>73</v>
      </c>
      <c r="E121" s="169" t="s">
        <v>12</v>
      </c>
      <c r="F121" s="169" t="s">
        <v>112</v>
      </c>
      <c r="I121" s="161"/>
      <c r="J121" s="170" t="n">
        <f aca="false">BK121</f>
        <v>0</v>
      </c>
      <c r="L121" s="158"/>
      <c r="M121" s="163"/>
      <c r="N121" s="164"/>
      <c r="O121" s="164"/>
      <c r="P121" s="165" t="n">
        <f aca="false">SUM(P122:P123)</f>
        <v>0</v>
      </c>
      <c r="Q121" s="164"/>
      <c r="R121" s="165" t="n">
        <f aca="false">SUM(R122:R123)</f>
        <v>0</v>
      </c>
      <c r="S121" s="164"/>
      <c r="T121" s="166" t="n">
        <f aca="false">SUM(T122:T123)</f>
        <v>0</v>
      </c>
      <c r="AR121" s="159" t="s">
        <v>12</v>
      </c>
      <c r="AT121" s="167" t="s">
        <v>73</v>
      </c>
      <c r="AU121" s="167" t="s">
        <v>12</v>
      </c>
      <c r="AY121" s="159" t="s">
        <v>111</v>
      </c>
      <c r="BK121" s="168" t="n">
        <f aca="false">SUM(BK122:BK123)</f>
        <v>0</v>
      </c>
    </row>
    <row r="122" s="27" customFormat="true" ht="21.75" hidden="false" customHeight="true" outlineLevel="0" collapsed="false">
      <c r="A122" s="22"/>
      <c r="B122" s="171"/>
      <c r="C122" s="172" t="s">
        <v>12</v>
      </c>
      <c r="D122" s="172" t="s">
        <v>113</v>
      </c>
      <c r="E122" s="173" t="s">
        <v>114</v>
      </c>
      <c r="F122" s="174" t="s">
        <v>115</v>
      </c>
      <c r="G122" s="175" t="s">
        <v>116</v>
      </c>
      <c r="H122" s="176" t="n">
        <v>0.1</v>
      </c>
      <c r="I122" s="177"/>
      <c r="J122" s="178" t="n">
        <f aca="false">ROUND(I122*H122,2)</f>
        <v>0</v>
      </c>
      <c r="K122" s="179"/>
      <c r="L122" s="23"/>
      <c r="M122" s="180"/>
      <c r="N122" s="181" t="s">
        <v>40</v>
      </c>
      <c r="O122" s="65"/>
      <c r="P122" s="182" t="n">
        <f aca="false">O122*H122</f>
        <v>0</v>
      </c>
      <c r="Q122" s="182" t="n">
        <v>0</v>
      </c>
      <c r="R122" s="182" t="n">
        <f aca="false">Q122*H122</f>
        <v>0</v>
      </c>
      <c r="S122" s="182" t="n">
        <v>0</v>
      </c>
      <c r="T122" s="183" t="n">
        <f aca="false">S122*H122</f>
        <v>0</v>
      </c>
      <c r="U122" s="22"/>
      <c r="V122" s="22"/>
      <c r="W122" s="22"/>
      <c r="X122" s="22"/>
      <c r="Y122" s="22"/>
      <c r="Z122" s="22"/>
      <c r="AA122" s="22"/>
      <c r="AB122" s="22"/>
      <c r="AC122" s="22"/>
      <c r="AD122" s="22"/>
      <c r="AE122" s="22"/>
      <c r="AR122" s="184" t="s">
        <v>79</v>
      </c>
      <c r="AT122" s="184" t="s">
        <v>113</v>
      </c>
      <c r="AU122" s="184" t="s">
        <v>117</v>
      </c>
      <c r="AY122" s="3" t="s">
        <v>111</v>
      </c>
      <c r="BE122" s="185" t="n">
        <f aca="false">IF(N122="základná",J122,0)</f>
        <v>0</v>
      </c>
      <c r="BF122" s="185" t="n">
        <f aca="false">IF(N122="znížená",J122,0)</f>
        <v>0</v>
      </c>
      <c r="BG122" s="185" t="n">
        <f aca="false">IF(N122="zákl. prenesená",J122,0)</f>
        <v>0</v>
      </c>
      <c r="BH122" s="185" t="n">
        <f aca="false">IF(N122="zníž. prenesená",J122,0)</f>
        <v>0</v>
      </c>
      <c r="BI122" s="185" t="n">
        <f aca="false">IF(N122="nulová",J122,0)</f>
        <v>0</v>
      </c>
      <c r="BJ122" s="3" t="s">
        <v>117</v>
      </c>
      <c r="BK122" s="185" t="n">
        <f aca="false">ROUND(I122*H122,2)</f>
        <v>0</v>
      </c>
      <c r="BL122" s="3" t="s">
        <v>79</v>
      </c>
      <c r="BM122" s="184" t="s">
        <v>117</v>
      </c>
    </row>
    <row r="123" s="27" customFormat="true" ht="24.15" hidden="false" customHeight="true" outlineLevel="0" collapsed="false">
      <c r="A123" s="22"/>
      <c r="B123" s="171"/>
      <c r="C123" s="172" t="s">
        <v>117</v>
      </c>
      <c r="D123" s="172" t="s">
        <v>113</v>
      </c>
      <c r="E123" s="173" t="s">
        <v>118</v>
      </c>
      <c r="F123" s="174" t="s">
        <v>119</v>
      </c>
      <c r="G123" s="175" t="s">
        <v>116</v>
      </c>
      <c r="H123" s="176" t="n">
        <v>5.55</v>
      </c>
      <c r="I123" s="177"/>
      <c r="J123" s="178" t="n">
        <f aca="false">ROUND(I123*H123,2)</f>
        <v>0</v>
      </c>
      <c r="K123" s="179"/>
      <c r="L123" s="23"/>
      <c r="M123" s="180"/>
      <c r="N123" s="181" t="s">
        <v>40</v>
      </c>
      <c r="O123" s="65"/>
      <c r="P123" s="182" t="n">
        <f aca="false">O123*H123</f>
        <v>0</v>
      </c>
      <c r="Q123" s="182" t="n">
        <v>0</v>
      </c>
      <c r="R123" s="182" t="n">
        <f aca="false">Q123*H123</f>
        <v>0</v>
      </c>
      <c r="S123" s="182" t="n">
        <v>0</v>
      </c>
      <c r="T123" s="183" t="n">
        <f aca="false">S123*H123</f>
        <v>0</v>
      </c>
      <c r="U123" s="22"/>
      <c r="V123" s="22"/>
      <c r="W123" s="22"/>
      <c r="X123" s="22"/>
      <c r="Y123" s="22"/>
      <c r="Z123" s="22"/>
      <c r="AA123" s="22"/>
      <c r="AB123" s="22"/>
      <c r="AC123" s="22"/>
      <c r="AD123" s="22"/>
      <c r="AE123" s="22"/>
      <c r="AR123" s="184" t="s">
        <v>79</v>
      </c>
      <c r="AT123" s="184" t="s">
        <v>113</v>
      </c>
      <c r="AU123" s="184" t="s">
        <v>117</v>
      </c>
      <c r="AY123" s="3" t="s">
        <v>111</v>
      </c>
      <c r="BE123" s="185" t="n">
        <f aca="false">IF(N123="základná",J123,0)</f>
        <v>0</v>
      </c>
      <c r="BF123" s="185" t="n">
        <f aca="false">IF(N123="znížená",J123,0)</f>
        <v>0</v>
      </c>
      <c r="BG123" s="185" t="n">
        <f aca="false">IF(N123="zákl. prenesená",J123,0)</f>
        <v>0</v>
      </c>
      <c r="BH123" s="185" t="n">
        <f aca="false">IF(N123="zníž. prenesená",J123,0)</f>
        <v>0</v>
      </c>
      <c r="BI123" s="185" t="n">
        <f aca="false">IF(N123="nulová",J123,0)</f>
        <v>0</v>
      </c>
      <c r="BJ123" s="3" t="s">
        <v>117</v>
      </c>
      <c r="BK123" s="185" t="n">
        <f aca="false">ROUND(I123*H123,2)</f>
        <v>0</v>
      </c>
      <c r="BL123" s="3" t="s">
        <v>79</v>
      </c>
      <c r="BM123" s="184" t="s">
        <v>79</v>
      </c>
    </row>
    <row r="124" s="157" customFormat="true" ht="22.8" hidden="false" customHeight="true" outlineLevel="0" collapsed="false">
      <c r="B124" s="158"/>
      <c r="D124" s="159" t="s">
        <v>73</v>
      </c>
      <c r="E124" s="169" t="s">
        <v>117</v>
      </c>
      <c r="F124" s="169" t="s">
        <v>120</v>
      </c>
      <c r="I124" s="161"/>
      <c r="J124" s="170" t="n">
        <f aca="false">BK124</f>
        <v>0</v>
      </c>
      <c r="L124" s="158"/>
      <c r="M124" s="163"/>
      <c r="N124" s="164"/>
      <c r="O124" s="164"/>
      <c r="P124" s="165" t="n">
        <f aca="false">P125</f>
        <v>0</v>
      </c>
      <c r="Q124" s="164"/>
      <c r="R124" s="165" t="n">
        <f aca="false">R125</f>
        <v>0.2194075704</v>
      </c>
      <c r="S124" s="164"/>
      <c r="T124" s="166" t="n">
        <f aca="false">T125</f>
        <v>0</v>
      </c>
      <c r="AR124" s="159" t="s">
        <v>12</v>
      </c>
      <c r="AT124" s="167" t="s">
        <v>73</v>
      </c>
      <c r="AU124" s="167" t="s">
        <v>12</v>
      </c>
      <c r="AY124" s="159" t="s">
        <v>111</v>
      </c>
      <c r="BK124" s="168" t="n">
        <f aca="false">BK125</f>
        <v>0</v>
      </c>
    </row>
    <row r="125" s="27" customFormat="true" ht="24.15" hidden="false" customHeight="true" outlineLevel="0" collapsed="false">
      <c r="A125" s="22"/>
      <c r="B125" s="171"/>
      <c r="C125" s="172" t="s">
        <v>121</v>
      </c>
      <c r="D125" s="172" t="s">
        <v>113</v>
      </c>
      <c r="E125" s="173" t="s">
        <v>122</v>
      </c>
      <c r="F125" s="174" t="s">
        <v>123</v>
      </c>
      <c r="G125" s="175" t="s">
        <v>116</v>
      </c>
      <c r="H125" s="176" t="n">
        <v>0.1</v>
      </c>
      <c r="I125" s="177"/>
      <c r="J125" s="178" t="n">
        <f aca="false">ROUND(I125*H125,2)</f>
        <v>0</v>
      </c>
      <c r="K125" s="179"/>
      <c r="L125" s="23"/>
      <c r="M125" s="180"/>
      <c r="N125" s="181" t="s">
        <v>40</v>
      </c>
      <c r="O125" s="65"/>
      <c r="P125" s="182" t="n">
        <f aca="false">O125*H125</f>
        <v>0</v>
      </c>
      <c r="Q125" s="182" t="n">
        <v>2.194075704</v>
      </c>
      <c r="R125" s="182" t="n">
        <f aca="false">Q125*H125</f>
        <v>0.2194075704</v>
      </c>
      <c r="S125" s="182" t="n">
        <v>0</v>
      </c>
      <c r="T125" s="183" t="n">
        <f aca="false">S125*H125</f>
        <v>0</v>
      </c>
      <c r="U125" s="22"/>
      <c r="V125" s="22"/>
      <c r="W125" s="22"/>
      <c r="X125" s="22"/>
      <c r="Y125" s="22"/>
      <c r="Z125" s="22"/>
      <c r="AA125" s="22"/>
      <c r="AB125" s="22"/>
      <c r="AC125" s="22"/>
      <c r="AD125" s="22"/>
      <c r="AE125" s="22"/>
      <c r="AR125" s="184" t="s">
        <v>79</v>
      </c>
      <c r="AT125" s="184" t="s">
        <v>113</v>
      </c>
      <c r="AU125" s="184" t="s">
        <v>117</v>
      </c>
      <c r="AY125" s="3" t="s">
        <v>111</v>
      </c>
      <c r="BE125" s="185" t="n">
        <f aca="false">IF(N125="základná",J125,0)</f>
        <v>0</v>
      </c>
      <c r="BF125" s="185" t="n">
        <f aca="false">IF(N125="znížená",J125,0)</f>
        <v>0</v>
      </c>
      <c r="BG125" s="185" t="n">
        <f aca="false">IF(N125="zákl. prenesená",J125,0)</f>
        <v>0</v>
      </c>
      <c r="BH125" s="185" t="n">
        <f aca="false">IF(N125="zníž. prenesená",J125,0)</f>
        <v>0</v>
      </c>
      <c r="BI125" s="185" t="n">
        <f aca="false">IF(N125="nulová",J125,0)</f>
        <v>0</v>
      </c>
      <c r="BJ125" s="3" t="s">
        <v>117</v>
      </c>
      <c r="BK125" s="185" t="n">
        <f aca="false">ROUND(I125*H125,2)</f>
        <v>0</v>
      </c>
      <c r="BL125" s="3" t="s">
        <v>79</v>
      </c>
      <c r="BM125" s="184" t="s">
        <v>124</v>
      </c>
    </row>
    <row r="126" s="157" customFormat="true" ht="22.8" hidden="false" customHeight="true" outlineLevel="0" collapsed="false">
      <c r="B126" s="158"/>
      <c r="D126" s="159" t="s">
        <v>73</v>
      </c>
      <c r="E126" s="169" t="s">
        <v>125</v>
      </c>
      <c r="F126" s="169" t="s">
        <v>126</v>
      </c>
      <c r="I126" s="161"/>
      <c r="J126" s="170" t="n">
        <f aca="false">BK126</f>
        <v>0</v>
      </c>
      <c r="L126" s="158"/>
      <c r="M126" s="163"/>
      <c r="N126" s="164"/>
      <c r="O126" s="164"/>
      <c r="P126" s="165" t="n">
        <f aca="false">P127</f>
        <v>0</v>
      </c>
      <c r="Q126" s="164"/>
      <c r="R126" s="165" t="n">
        <f aca="false">R127</f>
        <v>0</v>
      </c>
      <c r="S126" s="164"/>
      <c r="T126" s="166" t="n">
        <f aca="false">T127</f>
        <v>0</v>
      </c>
      <c r="AR126" s="159" t="s">
        <v>12</v>
      </c>
      <c r="AT126" s="167" t="s">
        <v>73</v>
      </c>
      <c r="AU126" s="167" t="s">
        <v>12</v>
      </c>
      <c r="AY126" s="159" t="s">
        <v>111</v>
      </c>
      <c r="BK126" s="168" t="n">
        <f aca="false">BK127</f>
        <v>0</v>
      </c>
    </row>
    <row r="127" s="27" customFormat="true" ht="33" hidden="false" customHeight="true" outlineLevel="0" collapsed="false">
      <c r="A127" s="22"/>
      <c r="B127" s="171"/>
      <c r="C127" s="172" t="s">
        <v>79</v>
      </c>
      <c r="D127" s="172" t="s">
        <v>113</v>
      </c>
      <c r="E127" s="173" t="s">
        <v>127</v>
      </c>
      <c r="F127" s="174" t="s">
        <v>128</v>
      </c>
      <c r="G127" s="175" t="s">
        <v>129</v>
      </c>
      <c r="H127" s="176" t="n">
        <v>0.219</v>
      </c>
      <c r="I127" s="177"/>
      <c r="J127" s="178" t="n">
        <f aca="false">ROUND(I127*H127,2)</f>
        <v>0</v>
      </c>
      <c r="K127" s="179"/>
      <c r="L127" s="23"/>
      <c r="M127" s="180"/>
      <c r="N127" s="181" t="s">
        <v>40</v>
      </c>
      <c r="O127" s="65"/>
      <c r="P127" s="182" t="n">
        <f aca="false">O127*H127</f>
        <v>0</v>
      </c>
      <c r="Q127" s="182" t="n">
        <v>0</v>
      </c>
      <c r="R127" s="182" t="n">
        <f aca="false">Q127*H127</f>
        <v>0</v>
      </c>
      <c r="S127" s="182" t="n">
        <v>0</v>
      </c>
      <c r="T127" s="183" t="n">
        <f aca="false">S127*H127</f>
        <v>0</v>
      </c>
      <c r="U127" s="22"/>
      <c r="V127" s="22"/>
      <c r="W127" s="22"/>
      <c r="X127" s="22"/>
      <c r="Y127" s="22"/>
      <c r="Z127" s="22"/>
      <c r="AA127" s="22"/>
      <c r="AB127" s="22"/>
      <c r="AC127" s="22"/>
      <c r="AD127" s="22"/>
      <c r="AE127" s="22"/>
      <c r="AR127" s="184" t="s">
        <v>79</v>
      </c>
      <c r="AT127" s="184" t="s">
        <v>113</v>
      </c>
      <c r="AU127" s="184" t="s">
        <v>117</v>
      </c>
      <c r="AY127" s="3" t="s">
        <v>111</v>
      </c>
      <c r="BE127" s="185" t="n">
        <f aca="false">IF(N127="základná",J127,0)</f>
        <v>0</v>
      </c>
      <c r="BF127" s="185" t="n">
        <f aca="false">IF(N127="znížená",J127,0)</f>
        <v>0</v>
      </c>
      <c r="BG127" s="185" t="n">
        <f aca="false">IF(N127="zákl. prenesená",J127,0)</f>
        <v>0</v>
      </c>
      <c r="BH127" s="185" t="n">
        <f aca="false">IF(N127="zníž. prenesená",J127,0)</f>
        <v>0</v>
      </c>
      <c r="BI127" s="185" t="n">
        <f aca="false">IF(N127="nulová",J127,0)</f>
        <v>0</v>
      </c>
      <c r="BJ127" s="3" t="s">
        <v>117</v>
      </c>
      <c r="BK127" s="185" t="n">
        <f aca="false">ROUND(I127*H127,2)</f>
        <v>0</v>
      </c>
      <c r="BL127" s="3" t="s">
        <v>79</v>
      </c>
      <c r="BM127" s="184" t="s">
        <v>130</v>
      </c>
    </row>
    <row r="128" s="157" customFormat="true" ht="25.9" hidden="false" customHeight="true" outlineLevel="0" collapsed="false">
      <c r="B128" s="158"/>
      <c r="D128" s="159" t="s">
        <v>73</v>
      </c>
      <c r="E128" s="160" t="s">
        <v>131</v>
      </c>
      <c r="F128" s="160" t="s">
        <v>132</v>
      </c>
      <c r="I128" s="161"/>
      <c r="J128" s="162" t="n">
        <f aca="false">BK128</f>
        <v>0</v>
      </c>
      <c r="L128" s="158"/>
      <c r="M128" s="163"/>
      <c r="N128" s="164"/>
      <c r="O128" s="164"/>
      <c r="P128" s="165" t="n">
        <f aca="false">P129</f>
        <v>0</v>
      </c>
      <c r="Q128" s="164"/>
      <c r="R128" s="165" t="n">
        <f aca="false">R129</f>
        <v>0</v>
      </c>
      <c r="S128" s="164"/>
      <c r="T128" s="166" t="n">
        <f aca="false">T129</f>
        <v>0.249795</v>
      </c>
      <c r="AR128" s="159" t="s">
        <v>117</v>
      </c>
      <c r="AT128" s="167" t="s">
        <v>73</v>
      </c>
      <c r="AU128" s="167" t="s">
        <v>74</v>
      </c>
      <c r="AY128" s="159" t="s">
        <v>111</v>
      </c>
      <c r="BK128" s="168" t="n">
        <f aca="false">BK129</f>
        <v>0</v>
      </c>
    </row>
    <row r="129" s="157" customFormat="true" ht="22.8" hidden="false" customHeight="true" outlineLevel="0" collapsed="false">
      <c r="B129" s="158"/>
      <c r="D129" s="159" t="s">
        <v>73</v>
      </c>
      <c r="E129" s="169" t="s">
        <v>133</v>
      </c>
      <c r="F129" s="169" t="s">
        <v>134</v>
      </c>
      <c r="I129" s="161"/>
      <c r="J129" s="170" t="n">
        <f aca="false">BK129</f>
        <v>0</v>
      </c>
      <c r="L129" s="158"/>
      <c r="M129" s="163"/>
      <c r="N129" s="164"/>
      <c r="O129" s="164"/>
      <c r="P129" s="165" t="n">
        <f aca="false">SUM(P130:P142)</f>
        <v>0</v>
      </c>
      <c r="Q129" s="164"/>
      <c r="R129" s="165" t="n">
        <f aca="false">SUM(R130:R142)</f>
        <v>0</v>
      </c>
      <c r="S129" s="164"/>
      <c r="T129" s="166" t="n">
        <f aca="false">SUM(T130:T142)</f>
        <v>0.249795</v>
      </c>
      <c r="AR129" s="159" t="s">
        <v>117</v>
      </c>
      <c r="AT129" s="167" t="s">
        <v>73</v>
      </c>
      <c r="AU129" s="167" t="s">
        <v>12</v>
      </c>
      <c r="AY129" s="159" t="s">
        <v>111</v>
      </c>
      <c r="BK129" s="168" t="n">
        <f aca="false">SUM(BK130:BK142)</f>
        <v>0</v>
      </c>
    </row>
    <row r="130" s="27" customFormat="true" ht="16.5" hidden="false" customHeight="true" outlineLevel="0" collapsed="false">
      <c r="A130" s="22"/>
      <c r="B130" s="171"/>
      <c r="C130" s="172" t="s">
        <v>135</v>
      </c>
      <c r="D130" s="172" t="s">
        <v>113</v>
      </c>
      <c r="E130" s="173" t="s">
        <v>136</v>
      </c>
      <c r="F130" s="174" t="s">
        <v>137</v>
      </c>
      <c r="G130" s="175" t="s">
        <v>138</v>
      </c>
      <c r="H130" s="176" t="n">
        <v>1</v>
      </c>
      <c r="I130" s="177"/>
      <c r="J130" s="178" t="n">
        <f aca="false">ROUND(I130*H130,2)</f>
        <v>0</v>
      </c>
      <c r="K130" s="179"/>
      <c r="L130" s="23"/>
      <c r="M130" s="180"/>
      <c r="N130" s="181" t="s">
        <v>40</v>
      </c>
      <c r="O130" s="65"/>
      <c r="P130" s="182" t="n">
        <f aca="false">O130*H130</f>
        <v>0</v>
      </c>
      <c r="Q130" s="182" t="n">
        <v>0</v>
      </c>
      <c r="R130" s="182" t="n">
        <f aca="false">Q130*H130</f>
        <v>0</v>
      </c>
      <c r="S130" s="182" t="n">
        <v>0</v>
      </c>
      <c r="T130" s="183" t="n">
        <f aca="false">S130*H130</f>
        <v>0</v>
      </c>
      <c r="U130" s="22"/>
      <c r="V130" s="22"/>
      <c r="W130" s="22"/>
      <c r="X130" s="22"/>
      <c r="Y130" s="22"/>
      <c r="Z130" s="22"/>
      <c r="AA130" s="22"/>
      <c r="AB130" s="22"/>
      <c r="AC130" s="22"/>
      <c r="AD130" s="22"/>
      <c r="AE130" s="22"/>
      <c r="AR130" s="184" t="s">
        <v>139</v>
      </c>
      <c r="AT130" s="184" t="s">
        <v>113</v>
      </c>
      <c r="AU130" s="184" t="s">
        <v>117</v>
      </c>
      <c r="AY130" s="3" t="s">
        <v>111</v>
      </c>
      <c r="BE130" s="185" t="n">
        <f aca="false">IF(N130="základná",J130,0)</f>
        <v>0</v>
      </c>
      <c r="BF130" s="185" t="n">
        <f aca="false">IF(N130="znížená",J130,0)</f>
        <v>0</v>
      </c>
      <c r="BG130" s="185" t="n">
        <f aca="false">IF(N130="zákl. prenesená",J130,0)</f>
        <v>0</v>
      </c>
      <c r="BH130" s="185" t="n">
        <f aca="false">IF(N130="zníž. prenesená",J130,0)</f>
        <v>0</v>
      </c>
      <c r="BI130" s="185" t="n">
        <f aca="false">IF(N130="nulová",J130,0)</f>
        <v>0</v>
      </c>
      <c r="BJ130" s="3" t="s">
        <v>117</v>
      </c>
      <c r="BK130" s="185" t="n">
        <f aca="false">ROUND(I130*H130,2)</f>
        <v>0</v>
      </c>
      <c r="BL130" s="3" t="s">
        <v>139</v>
      </c>
      <c r="BM130" s="184" t="s">
        <v>140</v>
      </c>
    </row>
    <row r="131" s="27" customFormat="true" ht="16.5" hidden="false" customHeight="true" outlineLevel="0" collapsed="false">
      <c r="A131" s="22"/>
      <c r="B131" s="171"/>
      <c r="C131" s="172" t="s">
        <v>124</v>
      </c>
      <c r="D131" s="172" t="s">
        <v>113</v>
      </c>
      <c r="E131" s="173" t="s">
        <v>141</v>
      </c>
      <c r="F131" s="174" t="s">
        <v>142</v>
      </c>
      <c r="G131" s="175" t="s">
        <v>138</v>
      </c>
      <c r="H131" s="176" t="n">
        <v>3</v>
      </c>
      <c r="I131" s="177"/>
      <c r="J131" s="178" t="n">
        <f aca="false">ROUND(I131*H131,2)</f>
        <v>0</v>
      </c>
      <c r="K131" s="179"/>
      <c r="L131" s="23"/>
      <c r="M131" s="180"/>
      <c r="N131" s="181" t="s">
        <v>40</v>
      </c>
      <c r="O131" s="65"/>
      <c r="P131" s="182" t="n">
        <f aca="false">O131*H131</f>
        <v>0</v>
      </c>
      <c r="Q131" s="182" t="n">
        <v>0</v>
      </c>
      <c r="R131" s="182" t="n">
        <f aca="false">Q131*H131</f>
        <v>0</v>
      </c>
      <c r="S131" s="182" t="n">
        <v>0</v>
      </c>
      <c r="T131" s="183" t="n">
        <f aca="false">S131*H131</f>
        <v>0</v>
      </c>
      <c r="U131" s="22"/>
      <c r="V131" s="22"/>
      <c r="W131" s="22"/>
      <c r="X131" s="22"/>
      <c r="Y131" s="22"/>
      <c r="Z131" s="22"/>
      <c r="AA131" s="22"/>
      <c r="AB131" s="22"/>
      <c r="AC131" s="22"/>
      <c r="AD131" s="22"/>
      <c r="AE131" s="22"/>
      <c r="AR131" s="184" t="s">
        <v>139</v>
      </c>
      <c r="AT131" s="184" t="s">
        <v>113</v>
      </c>
      <c r="AU131" s="184" t="s">
        <v>117</v>
      </c>
      <c r="AY131" s="3" t="s">
        <v>111</v>
      </c>
      <c r="BE131" s="185" t="n">
        <f aca="false">IF(N131="základná",J131,0)</f>
        <v>0</v>
      </c>
      <c r="BF131" s="185" t="n">
        <f aca="false">IF(N131="znížená",J131,0)</f>
        <v>0</v>
      </c>
      <c r="BG131" s="185" t="n">
        <f aca="false">IF(N131="zákl. prenesená",J131,0)</f>
        <v>0</v>
      </c>
      <c r="BH131" s="185" t="n">
        <f aca="false">IF(N131="zníž. prenesená",J131,0)</f>
        <v>0</v>
      </c>
      <c r="BI131" s="185" t="n">
        <f aca="false">IF(N131="nulová",J131,0)</f>
        <v>0</v>
      </c>
      <c r="BJ131" s="3" t="s">
        <v>117</v>
      </c>
      <c r="BK131" s="185" t="n">
        <f aca="false">ROUND(I131*H131,2)</f>
        <v>0</v>
      </c>
      <c r="BL131" s="3" t="s">
        <v>139</v>
      </c>
      <c r="BM131" s="184" t="s">
        <v>143</v>
      </c>
    </row>
    <row r="132" s="27" customFormat="true" ht="16.5" hidden="false" customHeight="true" outlineLevel="0" collapsed="false">
      <c r="A132" s="22"/>
      <c r="B132" s="171"/>
      <c r="C132" s="172" t="s">
        <v>144</v>
      </c>
      <c r="D132" s="172" t="s">
        <v>113</v>
      </c>
      <c r="E132" s="173" t="s">
        <v>145</v>
      </c>
      <c r="F132" s="174" t="s">
        <v>146</v>
      </c>
      <c r="G132" s="175" t="s">
        <v>138</v>
      </c>
      <c r="H132" s="176" t="n">
        <v>1</v>
      </c>
      <c r="I132" s="177"/>
      <c r="J132" s="178" t="n">
        <f aca="false">ROUND(I132*H132,2)</f>
        <v>0</v>
      </c>
      <c r="K132" s="179"/>
      <c r="L132" s="23"/>
      <c r="M132" s="180"/>
      <c r="N132" s="181" t="s">
        <v>40</v>
      </c>
      <c r="O132" s="65"/>
      <c r="P132" s="182" t="n">
        <f aca="false">O132*H132</f>
        <v>0</v>
      </c>
      <c r="Q132" s="182" t="n">
        <v>0</v>
      </c>
      <c r="R132" s="182" t="n">
        <f aca="false">Q132*H132</f>
        <v>0</v>
      </c>
      <c r="S132" s="182" t="n">
        <v>0</v>
      </c>
      <c r="T132" s="183" t="n">
        <f aca="false">S132*H132</f>
        <v>0</v>
      </c>
      <c r="U132" s="22"/>
      <c r="V132" s="22"/>
      <c r="W132" s="22"/>
      <c r="X132" s="22"/>
      <c r="Y132" s="22"/>
      <c r="Z132" s="22"/>
      <c r="AA132" s="22"/>
      <c r="AB132" s="22"/>
      <c r="AC132" s="22"/>
      <c r="AD132" s="22"/>
      <c r="AE132" s="22"/>
      <c r="AR132" s="184" t="s">
        <v>139</v>
      </c>
      <c r="AT132" s="184" t="s">
        <v>113</v>
      </c>
      <c r="AU132" s="184" t="s">
        <v>117</v>
      </c>
      <c r="AY132" s="3" t="s">
        <v>111</v>
      </c>
      <c r="BE132" s="185" t="n">
        <f aca="false">IF(N132="základná",J132,0)</f>
        <v>0</v>
      </c>
      <c r="BF132" s="185" t="n">
        <f aca="false">IF(N132="znížená",J132,0)</f>
        <v>0</v>
      </c>
      <c r="BG132" s="185" t="n">
        <f aca="false">IF(N132="zákl. prenesená",J132,0)</f>
        <v>0</v>
      </c>
      <c r="BH132" s="185" t="n">
        <f aca="false">IF(N132="zníž. prenesená",J132,0)</f>
        <v>0</v>
      </c>
      <c r="BI132" s="185" t="n">
        <f aca="false">IF(N132="nulová",J132,0)</f>
        <v>0</v>
      </c>
      <c r="BJ132" s="3" t="s">
        <v>117</v>
      </c>
      <c r="BK132" s="185" t="n">
        <f aca="false">ROUND(I132*H132,2)</f>
        <v>0</v>
      </c>
      <c r="BL132" s="3" t="s">
        <v>139</v>
      </c>
      <c r="BM132" s="184" t="s">
        <v>147</v>
      </c>
    </row>
    <row r="133" s="27" customFormat="true" ht="16.5" hidden="false" customHeight="true" outlineLevel="0" collapsed="false">
      <c r="A133" s="22"/>
      <c r="B133" s="171"/>
      <c r="C133" s="172" t="s">
        <v>130</v>
      </c>
      <c r="D133" s="172" t="s">
        <v>113</v>
      </c>
      <c r="E133" s="173" t="s">
        <v>148</v>
      </c>
      <c r="F133" s="174" t="s">
        <v>149</v>
      </c>
      <c r="G133" s="175" t="s">
        <v>138</v>
      </c>
      <c r="H133" s="176" t="n">
        <v>1</v>
      </c>
      <c r="I133" s="177"/>
      <c r="J133" s="178" t="n">
        <f aca="false">ROUND(I133*H133,2)</f>
        <v>0</v>
      </c>
      <c r="K133" s="179"/>
      <c r="L133" s="23"/>
      <c r="M133" s="180"/>
      <c r="N133" s="181" t="s">
        <v>40</v>
      </c>
      <c r="O133" s="65"/>
      <c r="P133" s="182" t="n">
        <f aca="false">O133*H133</f>
        <v>0</v>
      </c>
      <c r="Q133" s="182" t="n">
        <v>0</v>
      </c>
      <c r="R133" s="182" t="n">
        <f aca="false">Q133*H133</f>
        <v>0</v>
      </c>
      <c r="S133" s="182" t="n">
        <v>0</v>
      </c>
      <c r="T133" s="183" t="n">
        <f aca="false">S133*H133</f>
        <v>0</v>
      </c>
      <c r="U133" s="22"/>
      <c r="V133" s="22"/>
      <c r="W133" s="22"/>
      <c r="X133" s="22"/>
      <c r="Y133" s="22"/>
      <c r="Z133" s="22"/>
      <c r="AA133" s="22"/>
      <c r="AB133" s="22"/>
      <c r="AC133" s="22"/>
      <c r="AD133" s="22"/>
      <c r="AE133" s="22"/>
      <c r="AR133" s="184" t="s">
        <v>139</v>
      </c>
      <c r="AT133" s="184" t="s">
        <v>113</v>
      </c>
      <c r="AU133" s="184" t="s">
        <v>117</v>
      </c>
      <c r="AY133" s="3" t="s">
        <v>111</v>
      </c>
      <c r="BE133" s="185" t="n">
        <f aca="false">IF(N133="základná",J133,0)</f>
        <v>0</v>
      </c>
      <c r="BF133" s="185" t="n">
        <f aca="false">IF(N133="znížená",J133,0)</f>
        <v>0</v>
      </c>
      <c r="BG133" s="185" t="n">
        <f aca="false">IF(N133="zákl. prenesená",J133,0)</f>
        <v>0</v>
      </c>
      <c r="BH133" s="185" t="n">
        <f aca="false">IF(N133="zníž. prenesená",J133,0)</f>
        <v>0</v>
      </c>
      <c r="BI133" s="185" t="n">
        <f aca="false">IF(N133="nulová",J133,0)</f>
        <v>0</v>
      </c>
      <c r="BJ133" s="3" t="s">
        <v>117</v>
      </c>
      <c r="BK133" s="185" t="n">
        <f aca="false">ROUND(I133*H133,2)</f>
        <v>0</v>
      </c>
      <c r="BL133" s="3" t="s">
        <v>139</v>
      </c>
      <c r="BM133" s="184" t="s">
        <v>139</v>
      </c>
    </row>
    <row r="134" s="27" customFormat="true" ht="16.5" hidden="false" customHeight="true" outlineLevel="0" collapsed="false">
      <c r="A134" s="22"/>
      <c r="B134" s="171"/>
      <c r="C134" s="172" t="s">
        <v>150</v>
      </c>
      <c r="D134" s="172" t="s">
        <v>113</v>
      </c>
      <c r="E134" s="173" t="s">
        <v>151</v>
      </c>
      <c r="F134" s="174" t="s">
        <v>152</v>
      </c>
      <c r="G134" s="175" t="s">
        <v>138</v>
      </c>
      <c r="H134" s="176" t="n">
        <v>2</v>
      </c>
      <c r="I134" s="177"/>
      <c r="J134" s="178" t="n">
        <f aca="false">ROUND(I134*H134,2)</f>
        <v>0</v>
      </c>
      <c r="K134" s="179"/>
      <c r="L134" s="23"/>
      <c r="M134" s="180"/>
      <c r="N134" s="181" t="s">
        <v>40</v>
      </c>
      <c r="O134" s="65"/>
      <c r="P134" s="182" t="n">
        <f aca="false">O134*H134</f>
        <v>0</v>
      </c>
      <c r="Q134" s="182" t="n">
        <v>0</v>
      </c>
      <c r="R134" s="182" t="n">
        <f aca="false">Q134*H134</f>
        <v>0</v>
      </c>
      <c r="S134" s="182" t="n">
        <v>0</v>
      </c>
      <c r="T134" s="183" t="n">
        <f aca="false">S134*H134</f>
        <v>0</v>
      </c>
      <c r="U134" s="22"/>
      <c r="V134" s="22"/>
      <c r="W134" s="22"/>
      <c r="X134" s="22"/>
      <c r="Y134" s="22"/>
      <c r="Z134" s="22"/>
      <c r="AA134" s="22"/>
      <c r="AB134" s="22"/>
      <c r="AC134" s="22"/>
      <c r="AD134" s="22"/>
      <c r="AE134" s="22"/>
      <c r="AR134" s="184" t="s">
        <v>139</v>
      </c>
      <c r="AT134" s="184" t="s">
        <v>113</v>
      </c>
      <c r="AU134" s="184" t="s">
        <v>117</v>
      </c>
      <c r="AY134" s="3" t="s">
        <v>111</v>
      </c>
      <c r="BE134" s="185" t="n">
        <f aca="false">IF(N134="základná",J134,0)</f>
        <v>0</v>
      </c>
      <c r="BF134" s="185" t="n">
        <f aca="false">IF(N134="znížená",J134,0)</f>
        <v>0</v>
      </c>
      <c r="BG134" s="185" t="n">
        <f aca="false">IF(N134="zákl. prenesená",J134,0)</f>
        <v>0</v>
      </c>
      <c r="BH134" s="185" t="n">
        <f aca="false">IF(N134="zníž. prenesená",J134,0)</f>
        <v>0</v>
      </c>
      <c r="BI134" s="185" t="n">
        <f aca="false">IF(N134="nulová",J134,0)</f>
        <v>0</v>
      </c>
      <c r="BJ134" s="3" t="s">
        <v>117</v>
      </c>
      <c r="BK134" s="185" t="n">
        <f aca="false">ROUND(I134*H134,2)</f>
        <v>0</v>
      </c>
      <c r="BL134" s="3" t="s">
        <v>139</v>
      </c>
      <c r="BM134" s="184" t="s">
        <v>153</v>
      </c>
    </row>
    <row r="135" s="27" customFormat="true" ht="16.5" hidden="false" customHeight="true" outlineLevel="0" collapsed="false">
      <c r="A135" s="22"/>
      <c r="B135" s="171"/>
      <c r="C135" s="172" t="s">
        <v>140</v>
      </c>
      <c r="D135" s="172" t="s">
        <v>113</v>
      </c>
      <c r="E135" s="173" t="s">
        <v>154</v>
      </c>
      <c r="F135" s="174" t="s">
        <v>155</v>
      </c>
      <c r="G135" s="175" t="s">
        <v>138</v>
      </c>
      <c r="H135" s="176" t="n">
        <v>1</v>
      </c>
      <c r="I135" s="177"/>
      <c r="J135" s="178" t="n">
        <f aca="false">ROUND(I135*H135,2)</f>
        <v>0</v>
      </c>
      <c r="K135" s="179"/>
      <c r="L135" s="23"/>
      <c r="M135" s="180"/>
      <c r="N135" s="181" t="s">
        <v>40</v>
      </c>
      <c r="O135" s="65"/>
      <c r="P135" s="182" t="n">
        <f aca="false">O135*H135</f>
        <v>0</v>
      </c>
      <c r="Q135" s="182" t="n">
        <v>0</v>
      </c>
      <c r="R135" s="182" t="n">
        <f aca="false">Q135*H135</f>
        <v>0</v>
      </c>
      <c r="S135" s="182" t="n">
        <v>0</v>
      </c>
      <c r="T135" s="183" t="n">
        <f aca="false">S135*H135</f>
        <v>0</v>
      </c>
      <c r="U135" s="22"/>
      <c r="V135" s="22"/>
      <c r="W135" s="22"/>
      <c r="X135" s="22"/>
      <c r="Y135" s="22"/>
      <c r="Z135" s="22"/>
      <c r="AA135" s="22"/>
      <c r="AB135" s="22"/>
      <c r="AC135" s="22"/>
      <c r="AD135" s="22"/>
      <c r="AE135" s="22"/>
      <c r="AR135" s="184" t="s">
        <v>139</v>
      </c>
      <c r="AT135" s="184" t="s">
        <v>113</v>
      </c>
      <c r="AU135" s="184" t="s">
        <v>117</v>
      </c>
      <c r="AY135" s="3" t="s">
        <v>111</v>
      </c>
      <c r="BE135" s="185" t="n">
        <f aca="false">IF(N135="základná",J135,0)</f>
        <v>0</v>
      </c>
      <c r="BF135" s="185" t="n">
        <f aca="false">IF(N135="znížená",J135,0)</f>
        <v>0</v>
      </c>
      <c r="BG135" s="185" t="n">
        <f aca="false">IF(N135="zákl. prenesená",J135,0)</f>
        <v>0</v>
      </c>
      <c r="BH135" s="185" t="n">
        <f aca="false">IF(N135="zníž. prenesená",J135,0)</f>
        <v>0</v>
      </c>
      <c r="BI135" s="185" t="n">
        <f aca="false">IF(N135="nulová",J135,0)</f>
        <v>0</v>
      </c>
      <c r="BJ135" s="3" t="s">
        <v>117</v>
      </c>
      <c r="BK135" s="185" t="n">
        <f aca="false">ROUND(I135*H135,2)</f>
        <v>0</v>
      </c>
      <c r="BL135" s="3" t="s">
        <v>139</v>
      </c>
      <c r="BM135" s="184" t="s">
        <v>6</v>
      </c>
    </row>
    <row r="136" s="27" customFormat="true" ht="16.5" hidden="false" customHeight="true" outlineLevel="0" collapsed="false">
      <c r="A136" s="22"/>
      <c r="B136" s="171"/>
      <c r="C136" s="172" t="s">
        <v>156</v>
      </c>
      <c r="D136" s="172" t="s">
        <v>113</v>
      </c>
      <c r="E136" s="173" t="s">
        <v>157</v>
      </c>
      <c r="F136" s="174" t="s">
        <v>158</v>
      </c>
      <c r="G136" s="175" t="s">
        <v>138</v>
      </c>
      <c r="H136" s="176" t="n">
        <v>12</v>
      </c>
      <c r="I136" s="177"/>
      <c r="J136" s="178" t="n">
        <f aca="false">ROUND(I136*H136,2)</f>
        <v>0</v>
      </c>
      <c r="K136" s="179"/>
      <c r="L136" s="23"/>
      <c r="M136" s="180"/>
      <c r="N136" s="181" t="s">
        <v>40</v>
      </c>
      <c r="O136" s="65"/>
      <c r="P136" s="182" t="n">
        <f aca="false">O136*H136</f>
        <v>0</v>
      </c>
      <c r="Q136" s="182" t="n">
        <v>0</v>
      </c>
      <c r="R136" s="182" t="n">
        <f aca="false">Q136*H136</f>
        <v>0</v>
      </c>
      <c r="S136" s="182" t="n">
        <v>0</v>
      </c>
      <c r="T136" s="183" t="n">
        <f aca="false">S136*H136</f>
        <v>0</v>
      </c>
      <c r="U136" s="22"/>
      <c r="V136" s="22"/>
      <c r="W136" s="22"/>
      <c r="X136" s="22"/>
      <c r="Y136" s="22"/>
      <c r="Z136" s="22"/>
      <c r="AA136" s="22"/>
      <c r="AB136" s="22"/>
      <c r="AC136" s="22"/>
      <c r="AD136" s="22"/>
      <c r="AE136" s="22"/>
      <c r="AR136" s="184" t="s">
        <v>139</v>
      </c>
      <c r="AT136" s="184" t="s">
        <v>113</v>
      </c>
      <c r="AU136" s="184" t="s">
        <v>117</v>
      </c>
      <c r="AY136" s="3" t="s">
        <v>111</v>
      </c>
      <c r="BE136" s="185" t="n">
        <f aca="false">IF(N136="základná",J136,0)</f>
        <v>0</v>
      </c>
      <c r="BF136" s="185" t="n">
        <f aca="false">IF(N136="znížená",J136,0)</f>
        <v>0</v>
      </c>
      <c r="BG136" s="185" t="n">
        <f aca="false">IF(N136="zákl. prenesená",J136,0)</f>
        <v>0</v>
      </c>
      <c r="BH136" s="185" t="n">
        <f aca="false">IF(N136="zníž. prenesená",J136,0)</f>
        <v>0</v>
      </c>
      <c r="BI136" s="185" t="n">
        <f aca="false">IF(N136="nulová",J136,0)</f>
        <v>0</v>
      </c>
      <c r="BJ136" s="3" t="s">
        <v>117</v>
      </c>
      <c r="BK136" s="185" t="n">
        <f aca="false">ROUND(I136*H136,2)</f>
        <v>0</v>
      </c>
      <c r="BL136" s="3" t="s">
        <v>139</v>
      </c>
      <c r="BM136" s="184" t="s">
        <v>159</v>
      </c>
    </row>
    <row r="137" s="27" customFormat="true" ht="16.5" hidden="false" customHeight="true" outlineLevel="0" collapsed="false">
      <c r="A137" s="22"/>
      <c r="B137" s="171"/>
      <c r="C137" s="172" t="s">
        <v>143</v>
      </c>
      <c r="D137" s="172" t="s">
        <v>113</v>
      </c>
      <c r="E137" s="173" t="s">
        <v>160</v>
      </c>
      <c r="F137" s="174" t="s">
        <v>161</v>
      </c>
      <c r="G137" s="175" t="s">
        <v>138</v>
      </c>
      <c r="H137" s="176" t="n">
        <v>7</v>
      </c>
      <c r="I137" s="177"/>
      <c r="J137" s="178" t="n">
        <f aca="false">ROUND(I137*H137,2)</f>
        <v>0</v>
      </c>
      <c r="K137" s="179"/>
      <c r="L137" s="23"/>
      <c r="M137" s="180"/>
      <c r="N137" s="181" t="s">
        <v>40</v>
      </c>
      <c r="O137" s="65"/>
      <c r="P137" s="182" t="n">
        <f aca="false">O137*H137</f>
        <v>0</v>
      </c>
      <c r="Q137" s="182" t="n">
        <v>0</v>
      </c>
      <c r="R137" s="182" t="n">
        <f aca="false">Q137*H137</f>
        <v>0</v>
      </c>
      <c r="S137" s="182" t="n">
        <v>0</v>
      </c>
      <c r="T137" s="183" t="n">
        <f aca="false">S137*H137</f>
        <v>0</v>
      </c>
      <c r="U137" s="22"/>
      <c r="V137" s="22"/>
      <c r="W137" s="22"/>
      <c r="X137" s="22"/>
      <c r="Y137" s="22"/>
      <c r="Z137" s="22"/>
      <c r="AA137" s="22"/>
      <c r="AB137" s="22"/>
      <c r="AC137" s="22"/>
      <c r="AD137" s="22"/>
      <c r="AE137" s="22"/>
      <c r="AR137" s="184" t="s">
        <v>139</v>
      </c>
      <c r="AT137" s="184" t="s">
        <v>113</v>
      </c>
      <c r="AU137" s="184" t="s">
        <v>117</v>
      </c>
      <c r="AY137" s="3" t="s">
        <v>111</v>
      </c>
      <c r="BE137" s="185" t="n">
        <f aca="false">IF(N137="základná",J137,0)</f>
        <v>0</v>
      </c>
      <c r="BF137" s="185" t="n">
        <f aca="false">IF(N137="znížená",J137,0)</f>
        <v>0</v>
      </c>
      <c r="BG137" s="185" t="n">
        <f aca="false">IF(N137="zákl. prenesená",J137,0)</f>
        <v>0</v>
      </c>
      <c r="BH137" s="185" t="n">
        <f aca="false">IF(N137="zníž. prenesená",J137,0)</f>
        <v>0</v>
      </c>
      <c r="BI137" s="185" t="n">
        <f aca="false">IF(N137="nulová",J137,0)</f>
        <v>0</v>
      </c>
      <c r="BJ137" s="3" t="s">
        <v>117</v>
      </c>
      <c r="BK137" s="185" t="n">
        <f aca="false">ROUND(I137*H137,2)</f>
        <v>0</v>
      </c>
      <c r="BL137" s="3" t="s">
        <v>139</v>
      </c>
      <c r="BM137" s="184" t="s">
        <v>162</v>
      </c>
    </row>
    <row r="138" s="27" customFormat="true" ht="16.5" hidden="false" customHeight="true" outlineLevel="0" collapsed="false">
      <c r="A138" s="22"/>
      <c r="B138" s="171"/>
      <c r="C138" s="172" t="s">
        <v>163</v>
      </c>
      <c r="D138" s="172" t="s">
        <v>113</v>
      </c>
      <c r="E138" s="173" t="s">
        <v>164</v>
      </c>
      <c r="F138" s="174" t="s">
        <v>165</v>
      </c>
      <c r="G138" s="175" t="s">
        <v>138</v>
      </c>
      <c r="H138" s="176" t="n">
        <v>6</v>
      </c>
      <c r="I138" s="177"/>
      <c r="J138" s="178" t="n">
        <f aca="false">ROUND(I138*H138,2)</f>
        <v>0</v>
      </c>
      <c r="K138" s="179"/>
      <c r="L138" s="23"/>
      <c r="M138" s="180"/>
      <c r="N138" s="181" t="s">
        <v>40</v>
      </c>
      <c r="O138" s="65"/>
      <c r="P138" s="182" t="n">
        <f aca="false">O138*H138</f>
        <v>0</v>
      </c>
      <c r="Q138" s="182" t="n">
        <v>0</v>
      </c>
      <c r="R138" s="182" t="n">
        <f aca="false">Q138*H138</f>
        <v>0</v>
      </c>
      <c r="S138" s="182" t="n">
        <v>0</v>
      </c>
      <c r="T138" s="183" t="n">
        <f aca="false">S138*H138</f>
        <v>0</v>
      </c>
      <c r="U138" s="22"/>
      <c r="V138" s="22"/>
      <c r="W138" s="22"/>
      <c r="X138" s="22"/>
      <c r="Y138" s="22"/>
      <c r="Z138" s="22"/>
      <c r="AA138" s="22"/>
      <c r="AB138" s="22"/>
      <c r="AC138" s="22"/>
      <c r="AD138" s="22"/>
      <c r="AE138" s="22"/>
      <c r="AR138" s="184" t="s">
        <v>139</v>
      </c>
      <c r="AT138" s="184" t="s">
        <v>113</v>
      </c>
      <c r="AU138" s="184" t="s">
        <v>117</v>
      </c>
      <c r="AY138" s="3" t="s">
        <v>111</v>
      </c>
      <c r="BE138" s="185" t="n">
        <f aca="false">IF(N138="základná",J138,0)</f>
        <v>0</v>
      </c>
      <c r="BF138" s="185" t="n">
        <f aca="false">IF(N138="znížená",J138,0)</f>
        <v>0</v>
      </c>
      <c r="BG138" s="185" t="n">
        <f aca="false">IF(N138="zákl. prenesená",J138,0)</f>
        <v>0</v>
      </c>
      <c r="BH138" s="185" t="n">
        <f aca="false">IF(N138="zníž. prenesená",J138,0)</f>
        <v>0</v>
      </c>
      <c r="BI138" s="185" t="n">
        <f aca="false">IF(N138="nulová",J138,0)</f>
        <v>0</v>
      </c>
      <c r="BJ138" s="3" t="s">
        <v>117</v>
      </c>
      <c r="BK138" s="185" t="n">
        <f aca="false">ROUND(I138*H138,2)</f>
        <v>0</v>
      </c>
      <c r="BL138" s="3" t="s">
        <v>139</v>
      </c>
      <c r="BM138" s="184" t="s">
        <v>166</v>
      </c>
    </row>
    <row r="139" s="27" customFormat="true" ht="16.5" hidden="false" customHeight="true" outlineLevel="0" collapsed="false">
      <c r="A139" s="22"/>
      <c r="B139" s="171"/>
      <c r="C139" s="172" t="s">
        <v>147</v>
      </c>
      <c r="D139" s="172" t="s">
        <v>113</v>
      </c>
      <c r="E139" s="173" t="s">
        <v>167</v>
      </c>
      <c r="F139" s="174" t="s">
        <v>168</v>
      </c>
      <c r="G139" s="175" t="s">
        <v>138</v>
      </c>
      <c r="H139" s="176" t="n">
        <v>1</v>
      </c>
      <c r="I139" s="177"/>
      <c r="J139" s="178" t="n">
        <f aca="false">ROUND(I139*H139,2)</f>
        <v>0</v>
      </c>
      <c r="K139" s="179"/>
      <c r="L139" s="23"/>
      <c r="M139" s="180"/>
      <c r="N139" s="181" t="s">
        <v>40</v>
      </c>
      <c r="O139" s="65"/>
      <c r="P139" s="182" t="n">
        <f aca="false">O139*H139</f>
        <v>0</v>
      </c>
      <c r="Q139" s="182" t="n">
        <v>0</v>
      </c>
      <c r="R139" s="182" t="n">
        <f aca="false">Q139*H139</f>
        <v>0</v>
      </c>
      <c r="S139" s="182" t="n">
        <v>0</v>
      </c>
      <c r="T139" s="183" t="n">
        <f aca="false">S139*H139</f>
        <v>0</v>
      </c>
      <c r="U139" s="22"/>
      <c r="V139" s="22"/>
      <c r="W139" s="22"/>
      <c r="X139" s="22"/>
      <c r="Y139" s="22"/>
      <c r="Z139" s="22"/>
      <c r="AA139" s="22"/>
      <c r="AB139" s="22"/>
      <c r="AC139" s="22"/>
      <c r="AD139" s="22"/>
      <c r="AE139" s="22"/>
      <c r="AR139" s="184" t="s">
        <v>139</v>
      </c>
      <c r="AT139" s="184" t="s">
        <v>113</v>
      </c>
      <c r="AU139" s="184" t="s">
        <v>117</v>
      </c>
      <c r="AY139" s="3" t="s">
        <v>111</v>
      </c>
      <c r="BE139" s="185" t="n">
        <f aca="false">IF(N139="základná",J139,0)</f>
        <v>0</v>
      </c>
      <c r="BF139" s="185" t="n">
        <f aca="false">IF(N139="znížená",J139,0)</f>
        <v>0</v>
      </c>
      <c r="BG139" s="185" t="n">
        <f aca="false">IF(N139="zákl. prenesená",J139,0)</f>
        <v>0</v>
      </c>
      <c r="BH139" s="185" t="n">
        <f aca="false">IF(N139="zníž. prenesená",J139,0)</f>
        <v>0</v>
      </c>
      <c r="BI139" s="185" t="n">
        <f aca="false">IF(N139="nulová",J139,0)</f>
        <v>0</v>
      </c>
      <c r="BJ139" s="3" t="s">
        <v>117</v>
      </c>
      <c r="BK139" s="185" t="n">
        <f aca="false">ROUND(I139*H139,2)</f>
        <v>0</v>
      </c>
      <c r="BL139" s="3" t="s">
        <v>139</v>
      </c>
      <c r="BM139" s="184" t="s">
        <v>169</v>
      </c>
    </row>
    <row r="140" s="27" customFormat="true" ht="16.5" hidden="false" customHeight="true" outlineLevel="0" collapsed="false">
      <c r="A140" s="22"/>
      <c r="B140" s="171"/>
      <c r="C140" s="172" t="s">
        <v>170</v>
      </c>
      <c r="D140" s="172" t="s">
        <v>113</v>
      </c>
      <c r="E140" s="173" t="s">
        <v>171</v>
      </c>
      <c r="F140" s="174" t="s">
        <v>158</v>
      </c>
      <c r="G140" s="175" t="s">
        <v>138</v>
      </c>
      <c r="H140" s="176" t="n">
        <v>28</v>
      </c>
      <c r="I140" s="177"/>
      <c r="J140" s="178" t="n">
        <f aca="false">ROUND(I140*H140,2)</f>
        <v>0</v>
      </c>
      <c r="K140" s="179"/>
      <c r="L140" s="23"/>
      <c r="M140" s="180"/>
      <c r="N140" s="181" t="s">
        <v>40</v>
      </c>
      <c r="O140" s="65"/>
      <c r="P140" s="182" t="n">
        <f aca="false">O140*H140</f>
        <v>0</v>
      </c>
      <c r="Q140" s="182" t="n">
        <v>0</v>
      </c>
      <c r="R140" s="182" t="n">
        <f aca="false">Q140*H140</f>
        <v>0</v>
      </c>
      <c r="S140" s="182" t="n">
        <v>0</v>
      </c>
      <c r="T140" s="183" t="n">
        <f aca="false">S140*H140</f>
        <v>0</v>
      </c>
      <c r="U140" s="22"/>
      <c r="V140" s="22"/>
      <c r="W140" s="22"/>
      <c r="X140" s="22"/>
      <c r="Y140" s="22"/>
      <c r="Z140" s="22"/>
      <c r="AA140" s="22"/>
      <c r="AB140" s="22"/>
      <c r="AC140" s="22"/>
      <c r="AD140" s="22"/>
      <c r="AE140" s="22"/>
      <c r="AR140" s="184" t="s">
        <v>139</v>
      </c>
      <c r="AT140" s="184" t="s">
        <v>113</v>
      </c>
      <c r="AU140" s="184" t="s">
        <v>117</v>
      </c>
      <c r="AY140" s="3" t="s">
        <v>111</v>
      </c>
      <c r="BE140" s="185" t="n">
        <f aca="false">IF(N140="základná",J140,0)</f>
        <v>0</v>
      </c>
      <c r="BF140" s="185" t="n">
        <f aca="false">IF(N140="znížená",J140,0)</f>
        <v>0</v>
      </c>
      <c r="BG140" s="185" t="n">
        <f aca="false">IF(N140="zákl. prenesená",J140,0)</f>
        <v>0</v>
      </c>
      <c r="BH140" s="185" t="n">
        <f aca="false">IF(N140="zníž. prenesená",J140,0)</f>
        <v>0</v>
      </c>
      <c r="BI140" s="185" t="n">
        <f aca="false">IF(N140="nulová",J140,0)</f>
        <v>0</v>
      </c>
      <c r="BJ140" s="3" t="s">
        <v>117</v>
      </c>
      <c r="BK140" s="185" t="n">
        <f aca="false">ROUND(I140*H140,2)</f>
        <v>0</v>
      </c>
      <c r="BL140" s="3" t="s">
        <v>139</v>
      </c>
      <c r="BM140" s="184" t="s">
        <v>172</v>
      </c>
    </row>
    <row r="141" s="27" customFormat="true" ht="24.15" hidden="false" customHeight="true" outlineLevel="0" collapsed="false">
      <c r="A141" s="22"/>
      <c r="B141" s="171"/>
      <c r="C141" s="172" t="s">
        <v>139</v>
      </c>
      <c r="D141" s="172" t="s">
        <v>113</v>
      </c>
      <c r="E141" s="173" t="s">
        <v>173</v>
      </c>
      <c r="F141" s="174" t="s">
        <v>174</v>
      </c>
      <c r="G141" s="175" t="s">
        <v>175</v>
      </c>
      <c r="H141" s="176" t="n">
        <v>27.755</v>
      </c>
      <c r="I141" s="177"/>
      <c r="J141" s="178" t="n">
        <f aca="false">ROUND(I141*H141,2)</f>
        <v>0</v>
      </c>
      <c r="K141" s="179"/>
      <c r="L141" s="23"/>
      <c r="M141" s="180"/>
      <c r="N141" s="181" t="s">
        <v>40</v>
      </c>
      <c r="O141" s="65"/>
      <c r="P141" s="182" t="n">
        <f aca="false">O141*H141</f>
        <v>0</v>
      </c>
      <c r="Q141" s="182" t="n">
        <v>0</v>
      </c>
      <c r="R141" s="182" t="n">
        <f aca="false">Q141*H141</f>
        <v>0</v>
      </c>
      <c r="S141" s="182" t="n">
        <v>0.009</v>
      </c>
      <c r="T141" s="183" t="n">
        <f aca="false">S141*H141</f>
        <v>0.249795</v>
      </c>
      <c r="U141" s="22"/>
      <c r="V141" s="22"/>
      <c r="W141" s="22"/>
      <c r="X141" s="22"/>
      <c r="Y141" s="22"/>
      <c r="Z141" s="22"/>
      <c r="AA141" s="22"/>
      <c r="AB141" s="22"/>
      <c r="AC141" s="22"/>
      <c r="AD141" s="22"/>
      <c r="AE141" s="22"/>
      <c r="AR141" s="184" t="s">
        <v>139</v>
      </c>
      <c r="AT141" s="184" t="s">
        <v>113</v>
      </c>
      <c r="AU141" s="184" t="s">
        <v>117</v>
      </c>
      <c r="AY141" s="3" t="s">
        <v>111</v>
      </c>
      <c r="BE141" s="185" t="n">
        <f aca="false">IF(N141="základná",J141,0)</f>
        <v>0</v>
      </c>
      <c r="BF141" s="185" t="n">
        <f aca="false">IF(N141="znížená",J141,0)</f>
        <v>0</v>
      </c>
      <c r="BG141" s="185" t="n">
        <f aca="false">IF(N141="zákl. prenesená",J141,0)</f>
        <v>0</v>
      </c>
      <c r="BH141" s="185" t="n">
        <f aca="false">IF(N141="zníž. prenesená",J141,0)</f>
        <v>0</v>
      </c>
      <c r="BI141" s="185" t="n">
        <f aca="false">IF(N141="nulová",J141,0)</f>
        <v>0</v>
      </c>
      <c r="BJ141" s="3" t="s">
        <v>117</v>
      </c>
      <c r="BK141" s="185" t="n">
        <f aca="false">ROUND(I141*H141,2)</f>
        <v>0</v>
      </c>
      <c r="BL141" s="3" t="s">
        <v>139</v>
      </c>
      <c r="BM141" s="184" t="s">
        <v>176</v>
      </c>
    </row>
    <row r="142" s="27" customFormat="true" ht="16.5" hidden="false" customHeight="true" outlineLevel="0" collapsed="false">
      <c r="A142" s="22"/>
      <c r="B142" s="171"/>
      <c r="C142" s="172" t="s">
        <v>177</v>
      </c>
      <c r="D142" s="172" t="s">
        <v>113</v>
      </c>
      <c r="E142" s="173" t="s">
        <v>178</v>
      </c>
      <c r="F142" s="174" t="s">
        <v>179</v>
      </c>
      <c r="G142" s="175" t="s">
        <v>180</v>
      </c>
      <c r="H142" s="176" t="n">
        <v>1</v>
      </c>
      <c r="I142" s="177"/>
      <c r="J142" s="178" t="n">
        <f aca="false">ROUND(I142*H142,2)</f>
        <v>0</v>
      </c>
      <c r="K142" s="179"/>
      <c r="L142" s="23"/>
      <c r="M142" s="186"/>
      <c r="N142" s="187" t="s">
        <v>40</v>
      </c>
      <c r="O142" s="188"/>
      <c r="P142" s="189" t="n">
        <f aca="false">O142*H142</f>
        <v>0</v>
      </c>
      <c r="Q142" s="189" t="n">
        <v>0</v>
      </c>
      <c r="R142" s="189" t="n">
        <f aca="false">Q142*H142</f>
        <v>0</v>
      </c>
      <c r="S142" s="189" t="n">
        <v>0</v>
      </c>
      <c r="T142" s="190" t="n">
        <f aca="false">S142*H142</f>
        <v>0</v>
      </c>
      <c r="U142" s="22"/>
      <c r="V142" s="22"/>
      <c r="W142" s="22"/>
      <c r="X142" s="22"/>
      <c r="Y142" s="22"/>
      <c r="Z142" s="22"/>
      <c r="AA142" s="22"/>
      <c r="AB142" s="22"/>
      <c r="AC142" s="22"/>
      <c r="AD142" s="22"/>
      <c r="AE142" s="22"/>
      <c r="AR142" s="184" t="s">
        <v>139</v>
      </c>
      <c r="AT142" s="184" t="s">
        <v>113</v>
      </c>
      <c r="AU142" s="184" t="s">
        <v>117</v>
      </c>
      <c r="AY142" s="3" t="s">
        <v>111</v>
      </c>
      <c r="BE142" s="185" t="n">
        <f aca="false">IF(N142="základná",J142,0)</f>
        <v>0</v>
      </c>
      <c r="BF142" s="185" t="n">
        <f aca="false">IF(N142="znížená",J142,0)</f>
        <v>0</v>
      </c>
      <c r="BG142" s="185" t="n">
        <f aca="false">IF(N142="zákl. prenesená",J142,0)</f>
        <v>0</v>
      </c>
      <c r="BH142" s="185" t="n">
        <f aca="false">IF(N142="zníž. prenesená",J142,0)</f>
        <v>0</v>
      </c>
      <c r="BI142" s="185" t="n">
        <f aca="false">IF(N142="nulová",J142,0)</f>
        <v>0</v>
      </c>
      <c r="BJ142" s="3" t="s">
        <v>117</v>
      </c>
      <c r="BK142" s="185" t="n">
        <f aca="false">ROUND(I142*H142,2)</f>
        <v>0</v>
      </c>
      <c r="BL142" s="3" t="s">
        <v>139</v>
      </c>
      <c r="BM142" s="184" t="s">
        <v>181</v>
      </c>
    </row>
    <row r="143" s="27" customFormat="true" ht="6.95" hidden="false" customHeight="true" outlineLevel="0" collapsed="false">
      <c r="A143" s="22"/>
      <c r="B143" s="49"/>
      <c r="C143" s="50"/>
      <c r="D143" s="50"/>
      <c r="E143" s="50"/>
      <c r="F143" s="50"/>
      <c r="G143" s="50"/>
      <c r="H143" s="50"/>
      <c r="I143" s="50"/>
      <c r="J143" s="50"/>
      <c r="K143" s="50"/>
      <c r="L143" s="23"/>
      <c r="M143" s="22"/>
      <c r="O143" s="22"/>
      <c r="P143" s="22"/>
      <c r="Q143" s="22"/>
      <c r="R143" s="22"/>
      <c r="S143" s="22"/>
      <c r="T143" s="22"/>
      <c r="U143" s="22"/>
      <c r="V143" s="22"/>
      <c r="W143" s="22"/>
      <c r="X143" s="22"/>
      <c r="Y143" s="22"/>
      <c r="Z143" s="22"/>
      <c r="AA143" s="22"/>
      <c r="AB143" s="22"/>
      <c r="AC143" s="22"/>
      <c r="AD143" s="22"/>
      <c r="AE143" s="22"/>
    </row>
  </sheetData>
  <autoFilter ref="C118:K142"/>
  <mergeCells count="9">
    <mergeCell ref="L2:V2"/>
    <mergeCell ref="E7:H7"/>
    <mergeCell ref="E9:H9"/>
    <mergeCell ref="E18:H18"/>
    <mergeCell ref="E27:H27"/>
    <mergeCell ref="E82:H82"/>
    <mergeCell ref="E84:H84"/>
    <mergeCell ref="E109:H109"/>
    <mergeCell ref="E111:H111"/>
  </mergeCells>
  <printOptions headings="false" gridLines="false" gridLinesSet="true" horizontalCentered="false" verticalCentered="false"/>
  <pageMargins left="0.39375" right="0.39375" top="0.39375" bottom="0.39375" header="0.511805555555555" footer="0"/>
  <pageSetup paperSize="9" scale="100" firstPageNumber="0" fitToWidth="1" fitToHeight="100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LibreOffice/7.0.1.2$Windows_X86_64 LibreOffice_project/7cbcfc562f6eb6708b5ff7d7397325de9e764452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2022-05-18T13:24:07Z</dcterms:created>
  <dc:creator>ADRIAN-RJR\Adrian RJR</dc:creator>
  <dc:description/>
  <dc:language>sk-SK</dc:language>
  <cp:lastModifiedBy/>
  <dcterms:modified xsi:type="dcterms:W3CDTF">2022-05-18T15:24:43Z</dcterms:modified>
  <cp:revision>1</cp:revision>
  <dc:subject/>
  <dc:title/>
</cp:coreProperties>
</file>