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3 - SO 02 - spevnené plochy" sheetId="2" state="visible" r:id="rId3"/>
  </sheets>
  <definedNames>
    <definedName function="false" hidden="false" localSheetId="1" name="_xlnm.Print_Area" vbProcedure="false">'3 - SO 02 - spevnené plochy'!$C$4:$J$73,'3 - SO 02 - spevnené plochy'!$C$79:$J$97,'3 - SO 02 - spevnené plochy'!$C$103:$J$122</definedName>
    <definedName function="false" hidden="false" localSheetId="1" name="_xlnm.Print_Titles" vbProcedure="false">'3 - SO 02 - spevnené plochy'!$115:$115</definedName>
    <definedName function="false" hidden="true" localSheetId="1" name="_xlnm._FilterDatabase" vbProcedure="false">'3 - SO 02 - spevnené plochy'!$C$115:$K$122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<sst xmlns="http://schemas.openxmlformats.org/spreadsheetml/2006/main" count="287" uniqueCount="125">
  <si>
    <t xml:space="preserve">Export Komplet</t>
  </si>
  <si>
    <t xml:space="preserve">2.0</t>
  </si>
  <si>
    <t xml:space="preserve">False</t>
  </si>
  <si>
    <t xml:space="preserve">{045079de-b861-42b3-8eb3-4da7048fdd5a}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</si>
  <si>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</si>
  <si>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</si>
  <si>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</si>
  <si>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</si>
  <si>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</si>
  <si>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</si>
  <si>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</si>
  <si>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</si>
  <si>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</si>
  <si>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</si>
  <si>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</si>
  <si>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bývalej MŠ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</si>
  <si>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</si>
  <si>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</si>
  <si>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</si>
  <si>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</si>
  <si>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</si>
  <si>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</si>
  <si>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</si>
  <si>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</si>
  <si>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</si>
  <si>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</si>
  <si>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</si>
  <si>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</si>
  <si>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</si>
  <si>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</si>
  <si>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</si>
  <si>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</si>
  <si>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</si>
  <si>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</si>
  <si>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</si>
  <si>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</si>
  <si>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</si>
  <si>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</si>
  <si>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</si>
  <si>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</si>
  <si>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</si>
  <si>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</si>
  <si>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</si>
  <si>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</si>
  <si>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</si>
  <si>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</si>
  <si>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</si>
  <si>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</si>
  <si>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</si>
  <si>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</si>
  <si>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</si>
  <si>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</si>
  <si>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</si>
  <si>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</si>
  <si>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</si>
  <si>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</si>
  <si>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</si>
  <si>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</si>
  <si>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</si>
  <si>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</si>
  <si>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</si>
  <si>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</si>
  <si>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</si>
  <si>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</si>
  <si>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</si>
  <si>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</si>
  <si>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</si>
  <si>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</si>
  <si>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</si>
  <si>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</si>
  <si>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</si>
  <si>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</si>
  <si>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</si>
  <si>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</si>
  <si>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</si>
  <si>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</si>
  <si>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</si>
  <si>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</si>
  <si>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</si>
  <si>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3</t>
  </si>
  <si>
    <t xml:space="preserve">SO 02 - spevnené plochy</t>
  </si>
  <si>
    <t xml:space="preserve">STA</t>
  </si>
  <si>
    <t xml:space="preserve">{c919e2e5-7e5d-4b49-9232-3ef229c6b3b6}</t>
  </si>
  <si>
    <t xml:space="preserve">KRYCÍ LIST ROZPOČTU</t>
  </si>
  <si>
    <t xml:space="preserve">Objekt:</t>
  </si>
  <si>
    <t xml:space="preserve">3 - SO 02 - spevnené plochy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</si>
  <si>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</si>
  <si>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</si>
  <si>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</si>
  <si>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</si>
  <si>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</si>
  <si>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</si>
  <si>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5 - Komunikácie</t>
  </si>
  <si>
    <t xml:space="preserve">    9 - Ostatné konštrukcie a práce-búranie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</si>
  <si>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</si>
  <si>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</si>
  <si>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</si>
  <si>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</si>
  <si>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</si>
  <si>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</si>
  <si>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</si>
  <si>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</si>
  <si>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</si>
  <si>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</si>
  <si>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</si>
  <si>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</si>
  <si>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</si>
  <si>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</si>
  <si>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</si>
  <si>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5</t>
  </si>
  <si>
    <t xml:space="preserve">Komunikácie</t>
  </si>
  <si>
    <t xml:space="preserve">K</t>
  </si>
  <si>
    <t xml:space="preserve">564251111</t>
  </si>
  <si>
    <t xml:space="preserve">Podklad alebo podsyp zo štrkopiesku s rozprestretím, vlhčením a zhutnením, po zhutnení hr. 150 mm</t>
  </si>
  <si>
    <t xml:space="preserve">m2</t>
  </si>
  <si>
    <t xml:space="preserve">4</t>
  </si>
  <si>
    <t xml:space="preserve">2</t>
  </si>
  <si>
    <t xml:space="preserve">582157112</t>
  </si>
  <si>
    <t xml:space="preserve">Kryt betónový s povrchovou metličkovou úpravou hr. 150mm vrátane pigmentácie betónu a úpravy povrchu metličkovaním + vystuženie karisieťou 6x150x150mm -"P1" a "P2"</t>
  </si>
  <si>
    <t xml:space="preserve">9</t>
  </si>
  <si>
    <t xml:space="preserve">Ostatné konštrukcie a práce-búranie</t>
  </si>
  <si>
    <t xml:space="preserve">965042241</t>
  </si>
  <si>
    <t xml:space="preserve">Búranie podkladov ,betón  hr.nad 100 mm, plochy nad 4 m2 -2,20000t</t>
  </si>
  <si>
    <t xml:space="preserve">m3</t>
  </si>
  <si>
    <t xml:space="preserve">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</si>
</sst>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88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bývalej MŠ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'3 - SO 02 - spevnené plochy'!J30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'3 - SO 02 - spevnené plochy'!P116</f>
        <v>0</v>
      </c>
      <c r="AV95" s="100" t="n">
        <f aca="false">'3 - SO 02 - spevnené plochy'!J33</f>
        <v>0</v>
      </c>
      <c r="AW95" s="100" t="n">
        <f aca="false">'3 - SO 02 - spevnené plochy'!J34</f>
        <v>0</v>
      </c>
      <c r="AX95" s="100" t="n">
        <f aca="false">'3 - SO 02 - spevnené plochy'!J35</f>
        <v>0</v>
      </c>
      <c r="AY95" s="100" t="n">
        <f aca="false">'3 - SO 02 - spevnené plochy'!J36</f>
        <v>0</v>
      </c>
      <c r="AZ95" s="100" t="n">
        <f aca="false">'3 - SO 02 - spevnené plochy'!F33</f>
        <v>0</v>
      </c>
      <c r="BA95" s="100" t="n">
        <f aca="false">'3 - SO 02 - spevnené plochy'!F34</f>
        <v>0</v>
      </c>
      <c r="BB95" s="100" t="n">
        <f aca="false">'3 - SO 02 - spevnené plochy'!F35</f>
        <v>0</v>
      </c>
      <c r="BC95" s="100" t="n">
        <f aca="false">'3 - SO 02 - spevnené plochy'!F36</f>
        <v>0</v>
      </c>
      <c r="BD95" s="102" t="n">
        <f aca="false">'3 - SO 02 - spevnené plochy'!F37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3 - SO 02 - spevnené plochy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23"/>
  <sheetViews>
    <sheetView showFormulas="false" showGridLines="false" showRowColHeaders="true" showZeros="true" rightToLeft="false" tabSelected="true" showOutlineSymbols="true" defaultGridColor="true" view="pageBreakPreview" topLeftCell="A19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26.25" hidden="false" customHeight="true" outlineLevel="0" collapsed="false">
      <c r="B7" s="6"/>
      <c r="E7" s="106" t="str">
        <f aca="false">'Rekapitulácia stavby'!K6</f>
        <v>SOŠ Tornaľa - modernizácia odborného vzdelávania - budova bývalej MŠ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ROUND(J116,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ROUND((SUM(BE116:BE122)),  2)</f>
        <v>0</v>
      </c>
      <c r="G33" s="119"/>
      <c r="H33" s="119"/>
      <c r="I33" s="120" t="n">
        <v>0.2</v>
      </c>
      <c r="J33" s="118" t="n">
        <f aca="false">ROUND(((SUM(BE116:BE122))*I33),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ROUND((SUM(BF116:BF122)),  2)</f>
        <v>0</v>
      </c>
      <c r="G34" s="119"/>
      <c r="H34" s="119"/>
      <c r="I34" s="120" t="n">
        <v>0.2</v>
      </c>
      <c r="J34" s="118" t="n">
        <f aca="false">ROUND(((SUM(BF116:BF122))*I34),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ROUND((SUM(BG116:BG122)),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ROUND((SUM(BH116:BH122)),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ROUND((SUM(BI116:BI122)),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6.2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bývalej MŠ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3 - SO 02 - spevnené plochy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J116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J117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J118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J121</f>
        <v>0</v>
      </c>
      <c r="L96" s="141"/>
    </row>
    <row r="97" s="27" customFormat="true" ht="21.85" hidden="false" customHeight="true" outlineLevel="0" collapsed="false">
      <c r="A97" s="22"/>
      <c r="B97" s="23"/>
      <c r="C97" s="22"/>
      <c r="D97" s="22"/>
      <c r="E97" s="22"/>
      <c r="F97" s="22"/>
      <c r="G97" s="22"/>
      <c r="H97" s="22"/>
      <c r="I97" s="22"/>
      <c r="J97" s="22"/>
      <c r="K97" s="22"/>
      <c r="L97" s="44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s="27" customFormat="true" ht="6.95" hidden="false" customHeight="true" outlineLevel="0" collapsed="false">
      <c r="A98" s="22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44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102" s="27" customFormat="true" ht="6.95" hidden="false" customHeight="true" outlineLevel="0" collapsed="false">
      <c r="A102" s="22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4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="27" customFormat="true" ht="24.95" hidden="false" customHeight="true" outlineLevel="0" collapsed="false">
      <c r="A103" s="22"/>
      <c r="B103" s="23"/>
      <c r="C103" s="7" t="s">
        <v>94</v>
      </c>
      <c r="D103" s="22"/>
      <c r="E103" s="22"/>
      <c r="F103" s="22"/>
      <c r="G103" s="22"/>
      <c r="H103" s="22"/>
      <c r="I103" s="22"/>
      <c r="J103" s="22"/>
      <c r="K103" s="22"/>
      <c r="L103" s="44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="27" customFormat="true" ht="6.95" hidden="false" customHeight="true" outlineLevel="0" collapsed="false">
      <c r="A104" s="22"/>
      <c r="B104" s="23"/>
      <c r="C104" s="22"/>
      <c r="D104" s="22"/>
      <c r="E104" s="22"/>
      <c r="F104" s="22"/>
      <c r="G104" s="22"/>
      <c r="H104" s="22"/>
      <c r="I104" s="22"/>
      <c r="J104" s="22"/>
      <c r="K104" s="22"/>
      <c r="L104" s="44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="27" customFormat="true" ht="12" hidden="false" customHeight="true" outlineLevel="0" collapsed="false">
      <c r="A105" s="22"/>
      <c r="B105" s="23"/>
      <c r="C105" s="15" t="s">
        <v>14</v>
      </c>
      <c r="D105" s="22"/>
      <c r="E105" s="22"/>
      <c r="F105" s="22"/>
      <c r="G105" s="22"/>
      <c r="H105" s="22"/>
      <c r="I105" s="22"/>
      <c r="J105" s="22"/>
      <c r="K105" s="22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26.25" hidden="false" customHeight="true" outlineLevel="0" collapsed="false">
      <c r="A106" s="22"/>
      <c r="B106" s="23"/>
      <c r="C106" s="22"/>
      <c r="D106" s="22"/>
      <c r="E106" s="106" t="str">
        <f aca="false">E7</f>
        <v>SOŠ Tornaľa - modernizácia odborného vzdelávania - budova bývalej MŠ</v>
      </c>
      <c r="F106" s="106"/>
      <c r="G106" s="106"/>
      <c r="H106" s="106"/>
      <c r="I106" s="22"/>
      <c r="J106" s="22"/>
      <c r="K106" s="2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12" hidden="false" customHeight="true" outlineLevel="0" collapsed="false">
      <c r="A107" s="22"/>
      <c r="B107" s="23"/>
      <c r="C107" s="15" t="s">
        <v>84</v>
      </c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16.5" hidden="false" customHeight="true" outlineLevel="0" collapsed="false">
      <c r="A108" s="22"/>
      <c r="B108" s="23"/>
      <c r="C108" s="22"/>
      <c r="D108" s="22"/>
      <c r="E108" s="107" t="str">
        <f aca="false">E9</f>
        <v>3 - SO 02 - spevnené plochy</v>
      </c>
      <c r="F108" s="107"/>
      <c r="G108" s="107"/>
      <c r="H108" s="107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23"/>
      <c r="C109" s="22"/>
      <c r="D109" s="22"/>
      <c r="E109" s="22"/>
      <c r="F109" s="22"/>
      <c r="G109" s="22"/>
      <c r="H109" s="22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18</v>
      </c>
      <c r="D110" s="22"/>
      <c r="E110" s="22"/>
      <c r="F110" s="16" t="str">
        <f aca="false">F12</f>
        <v>Tornaľa</v>
      </c>
      <c r="G110" s="22"/>
      <c r="H110" s="22"/>
      <c r="I110" s="15" t="s">
        <v>20</v>
      </c>
      <c r="J110" s="108" t="str">
        <f aca="false">IF(J12="","",J12)</f>
        <v>18. 5. 2022</v>
      </c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6.9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25.65" hidden="false" customHeight="true" outlineLevel="0" collapsed="false">
      <c r="A112" s="22"/>
      <c r="B112" s="23"/>
      <c r="C112" s="15" t="s">
        <v>22</v>
      </c>
      <c r="D112" s="22"/>
      <c r="E112" s="22"/>
      <c r="F112" s="16" t="str">
        <f aca="false">E15</f>
        <v>Banskobystrický samosprávny kraj</v>
      </c>
      <c r="G112" s="22"/>
      <c r="H112" s="22"/>
      <c r="I112" s="15" t="s">
        <v>28</v>
      </c>
      <c r="J112" s="131" t="str">
        <f aca="false">E21</f>
        <v>Ing. Arch. Mário Regec</v>
      </c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5.15" hidden="false" customHeight="true" outlineLevel="0" collapsed="false">
      <c r="A113" s="22"/>
      <c r="B113" s="23"/>
      <c r="C113" s="15" t="s">
        <v>26</v>
      </c>
      <c r="D113" s="22"/>
      <c r="E113" s="22"/>
      <c r="F113" s="16" t="str">
        <f aca="false">IF(E18="","",E18)</f>
        <v>Vyplň údaj</v>
      </c>
      <c r="G113" s="22"/>
      <c r="H113" s="22"/>
      <c r="I113" s="15" t="s">
        <v>31</v>
      </c>
      <c r="J113" s="131" t="str">
        <f aca="false">E24</f>
        <v>Ing. Marian Magyar</v>
      </c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0.3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152" customFormat="true" ht="29.3" hidden="false" customHeight="true" outlineLevel="0" collapsed="false">
      <c r="A115" s="145"/>
      <c r="B115" s="146"/>
      <c r="C115" s="147" t="s">
        <v>95</v>
      </c>
      <c r="D115" s="148" t="s">
        <v>59</v>
      </c>
      <c r="E115" s="148" t="s">
        <v>55</v>
      </c>
      <c r="F115" s="148" t="s">
        <v>56</v>
      </c>
      <c r="G115" s="148" t="s">
        <v>96</v>
      </c>
      <c r="H115" s="148" t="s">
        <v>97</v>
      </c>
      <c r="I115" s="148" t="s">
        <v>98</v>
      </c>
      <c r="J115" s="149" t="s">
        <v>88</v>
      </c>
      <c r="K115" s="150" t="s">
        <v>99</v>
      </c>
      <c r="L115" s="151"/>
      <c r="M115" s="73"/>
      <c r="N115" s="74" t="s">
        <v>38</v>
      </c>
      <c r="O115" s="74" t="s">
        <v>100</v>
      </c>
      <c r="P115" s="74" t="s">
        <v>101</v>
      </c>
      <c r="Q115" s="74" t="s">
        <v>102</v>
      </c>
      <c r="R115" s="74" t="s">
        <v>103</v>
      </c>
      <c r="S115" s="74" t="s">
        <v>104</v>
      </c>
      <c r="T115" s="75" t="s">
        <v>105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="27" customFormat="true" ht="22.8" hidden="false" customHeight="true" outlineLevel="0" collapsed="false">
      <c r="A116" s="22"/>
      <c r="B116" s="23"/>
      <c r="C116" s="81" t="s">
        <v>89</v>
      </c>
      <c r="D116" s="22"/>
      <c r="E116" s="22"/>
      <c r="F116" s="22"/>
      <c r="G116" s="22"/>
      <c r="H116" s="22"/>
      <c r="I116" s="22"/>
      <c r="J116" s="153" t="n">
        <f aca="false">BK116</f>
        <v>0</v>
      </c>
      <c r="K116" s="22"/>
      <c r="L116" s="23"/>
      <c r="M116" s="76"/>
      <c r="N116" s="63"/>
      <c r="O116" s="77"/>
      <c r="P116" s="154" t="n">
        <f aca="false">P117</f>
        <v>0</v>
      </c>
      <c r="Q116" s="77"/>
      <c r="R116" s="154" t="n">
        <f aca="false">R117</f>
        <v>9.867325</v>
      </c>
      <c r="S116" s="77"/>
      <c r="T116" s="155" t="n">
        <f aca="false">T117</f>
        <v>0</v>
      </c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T116" s="3" t="s">
        <v>73</v>
      </c>
      <c r="AU116" s="3" t="s">
        <v>90</v>
      </c>
      <c r="BK116" s="156" t="n">
        <f aca="false">BK117</f>
        <v>0</v>
      </c>
    </row>
    <row r="117" s="157" customFormat="true" ht="25.9" hidden="false" customHeight="true" outlineLevel="0" collapsed="false">
      <c r="B117" s="158"/>
      <c r="D117" s="159" t="s">
        <v>73</v>
      </c>
      <c r="E117" s="160" t="s">
        <v>106</v>
      </c>
      <c r="F117" s="160" t="s">
        <v>107</v>
      </c>
      <c r="I117" s="161"/>
      <c r="J117" s="162" t="n">
        <f aca="false">BK117</f>
        <v>0</v>
      </c>
      <c r="L117" s="158"/>
      <c r="M117" s="163"/>
      <c r="N117" s="164"/>
      <c r="O117" s="164"/>
      <c r="P117" s="165" t="n">
        <f aca="false">P118+P121</f>
        <v>0</v>
      </c>
      <c r="Q117" s="164"/>
      <c r="R117" s="165" t="n">
        <f aca="false">R118+R121</f>
        <v>9.867325</v>
      </c>
      <c r="S117" s="164"/>
      <c r="T117" s="166" t="n">
        <f aca="false">T118+T121</f>
        <v>0</v>
      </c>
      <c r="AR117" s="159" t="s">
        <v>12</v>
      </c>
      <c r="AT117" s="167" t="s">
        <v>73</v>
      </c>
      <c r="AU117" s="167" t="s">
        <v>74</v>
      </c>
      <c r="AY117" s="159" t="s">
        <v>108</v>
      </c>
      <c r="BK117" s="168" t="n">
        <f aca="false">BK118+BK121</f>
        <v>0</v>
      </c>
    </row>
    <row r="118" s="157" customFormat="true" ht="22.8" hidden="false" customHeight="true" outlineLevel="0" collapsed="false">
      <c r="B118" s="158"/>
      <c r="D118" s="159" t="s">
        <v>73</v>
      </c>
      <c r="E118" s="169" t="s">
        <v>109</v>
      </c>
      <c r="F118" s="169" t="s">
        <v>110</v>
      </c>
      <c r="I118" s="161"/>
      <c r="J118" s="170" t="n">
        <f aca="false">BK118</f>
        <v>0</v>
      </c>
      <c r="L118" s="158"/>
      <c r="M118" s="163"/>
      <c r="N118" s="164"/>
      <c r="O118" s="164"/>
      <c r="P118" s="165" t="n">
        <f aca="false">SUM(P119:P120)</f>
        <v>0</v>
      </c>
      <c r="Q118" s="164"/>
      <c r="R118" s="165" t="n">
        <f aca="false">SUM(R119:R120)</f>
        <v>9.867325</v>
      </c>
      <c r="S118" s="164"/>
      <c r="T118" s="166" t="n">
        <f aca="false">SUM(T119:T120)</f>
        <v>0</v>
      </c>
      <c r="AR118" s="159" t="s">
        <v>12</v>
      </c>
      <c r="AT118" s="167" t="s">
        <v>73</v>
      </c>
      <c r="AU118" s="167" t="s">
        <v>12</v>
      </c>
      <c r="AY118" s="159" t="s">
        <v>108</v>
      </c>
      <c r="BK118" s="168" t="n">
        <f aca="false">SUM(BK119:BK120)</f>
        <v>0</v>
      </c>
    </row>
    <row r="119" s="27" customFormat="true" ht="33" hidden="false" customHeight="true" outlineLevel="0" collapsed="false">
      <c r="A119" s="22"/>
      <c r="B119" s="171"/>
      <c r="C119" s="172" t="s">
        <v>12</v>
      </c>
      <c r="D119" s="172" t="s">
        <v>111</v>
      </c>
      <c r="E119" s="173" t="s">
        <v>112</v>
      </c>
      <c r="F119" s="174" t="s">
        <v>113</v>
      </c>
      <c r="G119" s="175" t="s">
        <v>114</v>
      </c>
      <c r="H119" s="176" t="n">
        <v>32.5</v>
      </c>
      <c r="I119" s="177"/>
      <c r="J119" s="178" t="n">
        <f aca="false">ROUND(I119*H119,2)</f>
        <v>0</v>
      </c>
      <c r="K119" s="179"/>
      <c r="L119" s="23"/>
      <c r="M119" s="180"/>
      <c r="N119" s="181" t="s">
        <v>40</v>
      </c>
      <c r="O119" s="65"/>
      <c r="P119" s="182" t="n">
        <f aca="false">O119*H119</f>
        <v>0</v>
      </c>
      <c r="Q119" s="182" t="n">
        <v>0.30361</v>
      </c>
      <c r="R119" s="182" t="n">
        <f aca="false">Q119*H119</f>
        <v>9.867325</v>
      </c>
      <c r="S119" s="182" t="n">
        <v>0</v>
      </c>
      <c r="T119" s="183" t="n">
        <f aca="false">S119*H119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R119" s="184" t="s">
        <v>115</v>
      </c>
      <c r="AT119" s="184" t="s">
        <v>111</v>
      </c>
      <c r="AU119" s="184" t="s">
        <v>116</v>
      </c>
      <c r="AY119" s="3" t="s">
        <v>108</v>
      </c>
      <c r="BE119" s="185" t="n">
        <f aca="false">IF(N119="základná",J119,0)</f>
        <v>0</v>
      </c>
      <c r="BF119" s="185" t="n">
        <f aca="false">IF(N119="znížená",J119,0)</f>
        <v>0</v>
      </c>
      <c r="BG119" s="185" t="n">
        <f aca="false">IF(N119="zákl. prenesená",J119,0)</f>
        <v>0</v>
      </c>
      <c r="BH119" s="185" t="n">
        <f aca="false">IF(N119="zníž. prenesená",J119,0)</f>
        <v>0</v>
      </c>
      <c r="BI119" s="185" t="n">
        <f aca="false">IF(N119="nulová",J119,0)</f>
        <v>0</v>
      </c>
      <c r="BJ119" s="3" t="s">
        <v>116</v>
      </c>
      <c r="BK119" s="185" t="n">
        <f aca="false">ROUND(I119*H119,2)</f>
        <v>0</v>
      </c>
      <c r="BL119" s="3" t="s">
        <v>115</v>
      </c>
      <c r="BM119" s="184" t="s">
        <v>116</v>
      </c>
    </row>
    <row r="120" s="27" customFormat="true" ht="49.05" hidden="false" customHeight="true" outlineLevel="0" collapsed="false">
      <c r="A120" s="22"/>
      <c r="B120" s="171"/>
      <c r="C120" s="172" t="s">
        <v>116</v>
      </c>
      <c r="D120" s="172" t="s">
        <v>111</v>
      </c>
      <c r="E120" s="173" t="s">
        <v>117</v>
      </c>
      <c r="F120" s="174" t="s">
        <v>118</v>
      </c>
      <c r="G120" s="175" t="s">
        <v>114</v>
      </c>
      <c r="H120" s="176" t="n">
        <v>32.5</v>
      </c>
      <c r="I120" s="177"/>
      <c r="J120" s="178" t="n">
        <f aca="false">ROUND(I120*H120,2)</f>
        <v>0</v>
      </c>
      <c r="K120" s="179"/>
      <c r="L120" s="23"/>
      <c r="M120" s="180"/>
      <c r="N120" s="181" t="s">
        <v>40</v>
      </c>
      <c r="O120" s="65"/>
      <c r="P120" s="182" t="n">
        <f aca="false">O120*H120</f>
        <v>0</v>
      </c>
      <c r="Q120" s="182" t="n">
        <v>0</v>
      </c>
      <c r="R120" s="182" t="n">
        <f aca="false">Q120*H120</f>
        <v>0</v>
      </c>
      <c r="S120" s="182" t="n">
        <v>0</v>
      </c>
      <c r="T120" s="183" t="n">
        <f aca="false">S120*H120</f>
        <v>0</v>
      </c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R120" s="184" t="s">
        <v>115</v>
      </c>
      <c r="AT120" s="184" t="s">
        <v>111</v>
      </c>
      <c r="AU120" s="184" t="s">
        <v>116</v>
      </c>
      <c r="AY120" s="3" t="s">
        <v>108</v>
      </c>
      <c r="BE120" s="185" t="n">
        <f aca="false">IF(N120="základná",J120,0)</f>
        <v>0</v>
      </c>
      <c r="BF120" s="185" t="n">
        <f aca="false">IF(N120="znížená",J120,0)</f>
        <v>0</v>
      </c>
      <c r="BG120" s="185" t="n">
        <f aca="false">IF(N120="zákl. prenesená",J120,0)</f>
        <v>0</v>
      </c>
      <c r="BH120" s="185" t="n">
        <f aca="false">IF(N120="zníž. prenesená",J120,0)</f>
        <v>0</v>
      </c>
      <c r="BI120" s="185" t="n">
        <f aca="false">IF(N120="nulová",J120,0)</f>
        <v>0</v>
      </c>
      <c r="BJ120" s="3" t="s">
        <v>116</v>
      </c>
      <c r="BK120" s="185" t="n">
        <f aca="false">ROUND(I120*H120,2)</f>
        <v>0</v>
      </c>
      <c r="BL120" s="3" t="s">
        <v>115</v>
      </c>
      <c r="BM120" s="184" t="s">
        <v>115</v>
      </c>
    </row>
    <row r="121" s="157" customFormat="true" ht="22.8" hidden="false" customHeight="true" outlineLevel="0" collapsed="false">
      <c r="B121" s="158"/>
      <c r="D121" s="159" t="s">
        <v>73</v>
      </c>
      <c r="E121" s="169" t="s">
        <v>119</v>
      </c>
      <c r="F121" s="169" t="s">
        <v>120</v>
      </c>
      <c r="I121" s="161"/>
      <c r="J121" s="170" t="n">
        <f aca="false">BK121</f>
        <v>0</v>
      </c>
      <c r="L121" s="158"/>
      <c r="M121" s="163"/>
      <c r="N121" s="164"/>
      <c r="O121" s="164"/>
      <c r="P121" s="165" t="n">
        <f aca="false">P122</f>
        <v>0</v>
      </c>
      <c r="Q121" s="164"/>
      <c r="R121" s="165" t="n">
        <f aca="false">R122</f>
        <v>0</v>
      </c>
      <c r="S121" s="164"/>
      <c r="T121" s="166" t="n">
        <f aca="false">T122</f>
        <v>0</v>
      </c>
      <c r="AR121" s="159" t="s">
        <v>12</v>
      </c>
      <c r="AT121" s="167" t="s">
        <v>73</v>
      </c>
      <c r="AU121" s="167" t="s">
        <v>12</v>
      </c>
      <c r="AY121" s="159" t="s">
        <v>108</v>
      </c>
      <c r="BK121" s="168" t="n">
        <f aca="false">BK122</f>
        <v>0</v>
      </c>
    </row>
    <row r="122" s="27" customFormat="true" ht="24.15" hidden="false" customHeight="true" outlineLevel="0" collapsed="false">
      <c r="A122" s="22"/>
      <c r="B122" s="171"/>
      <c r="C122" s="172" t="s">
        <v>79</v>
      </c>
      <c r="D122" s="172" t="s">
        <v>111</v>
      </c>
      <c r="E122" s="173" t="s">
        <v>121</v>
      </c>
      <c r="F122" s="174" t="s">
        <v>122</v>
      </c>
      <c r="G122" s="175" t="s">
        <v>123</v>
      </c>
      <c r="H122" s="176" t="n">
        <v>4</v>
      </c>
      <c r="I122" s="177"/>
      <c r="J122" s="178" t="n">
        <f aca="false">ROUND(I122*H122,2)</f>
        <v>0</v>
      </c>
      <c r="K122" s="179"/>
      <c r="L122" s="23"/>
      <c r="M122" s="186"/>
      <c r="N122" s="187" t="s">
        <v>40</v>
      </c>
      <c r="O122" s="188"/>
      <c r="P122" s="189" t="n">
        <f aca="false">O122*H122</f>
        <v>0</v>
      </c>
      <c r="Q122" s="189" t="n">
        <v>0</v>
      </c>
      <c r="R122" s="189" t="n">
        <f aca="false">Q122*H122</f>
        <v>0</v>
      </c>
      <c r="S122" s="189" t="n">
        <v>0</v>
      </c>
      <c r="T122" s="190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84" t="s">
        <v>115</v>
      </c>
      <c r="AT122" s="184" t="s">
        <v>111</v>
      </c>
      <c r="AU122" s="184" t="s">
        <v>116</v>
      </c>
      <c r="AY122" s="3" t="s">
        <v>108</v>
      </c>
      <c r="BE122" s="185" t="n">
        <f aca="false">IF(N122="základná",J122,0)</f>
        <v>0</v>
      </c>
      <c r="BF122" s="185" t="n">
        <f aca="false">IF(N122="znížená",J122,0)</f>
        <v>0</v>
      </c>
      <c r="BG122" s="185" t="n">
        <f aca="false">IF(N122="zákl. prenesená",J122,0)</f>
        <v>0</v>
      </c>
      <c r="BH122" s="185" t="n">
        <f aca="false">IF(N122="zníž. prenesená",J122,0)</f>
        <v>0</v>
      </c>
      <c r="BI122" s="185" t="n">
        <f aca="false">IF(N122="nulová",J122,0)</f>
        <v>0</v>
      </c>
      <c r="BJ122" s="3" t="s">
        <v>116</v>
      </c>
      <c r="BK122" s="185" t="n">
        <f aca="false">ROUND(I122*H122,2)</f>
        <v>0</v>
      </c>
      <c r="BL122" s="3" t="s">
        <v>115</v>
      </c>
      <c r="BM122" s="184" t="s">
        <v>124</v>
      </c>
    </row>
    <row r="123" s="27" customFormat="true" ht="6.95" hidden="false" customHeight="true" outlineLevel="0" collapsed="false">
      <c r="A123" s="22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23"/>
      <c r="M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</sheetData>
  <autoFilter ref="C115:K122"/>
  <mergeCells count="9">
    <mergeCell ref="L2:V2"/>
    <mergeCell ref="E7:H7"/>
    <mergeCell ref="E9:H9"/>
    <mergeCell ref="E18:H18"/>
    <mergeCell ref="E27:H27"/>
    <mergeCell ref="E82:H82"/>
    <mergeCell ref="E84:H84"/>
    <mergeCell ref="E106:H106"/>
    <mergeCell ref="E108:H10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2022-05-18T13:50:51Z</dcterms:created>
  <dc:creator>ADRIAN-RJR\Adrian RJR</dc:creator>
  <dc:description/>
  <dc:language>sk-SK</dc:language>
  <cp:lastModifiedBy/>
  <dcterms:modified xsi:type="dcterms:W3CDTF">2022-05-18T15:51:28Z</dcterms:modified>
  <cp:revision>1</cp:revision>
  <dc:subject/>
  <dc:title/>
</cp:coreProperties>
</file>