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3 - VZT" sheetId="1" r:id="rId1"/>
  </sheets>
  <externalReferences>
    <externalReference r:id="rId2"/>
  </externalReferences>
  <definedNames>
    <definedName name="_xlnm._FilterDatabase" localSheetId="0" hidden="1">'3 - VZT'!$C$124:$K$217</definedName>
    <definedName name="_xlnm.Print_Titles" localSheetId="0">'3 - VZT'!$124:$124</definedName>
    <definedName name="_xlnm.Print_Area" localSheetId="0">'3 - VZT'!$C$4:$J$76,'3 - VZT'!$C$82:$J$106,'3 - VZT'!$C$112:$J$217</definedName>
  </definedNames>
  <calcPr calcId="124519"/>
</workbook>
</file>

<file path=xl/calcChain.xml><?xml version="1.0" encoding="utf-8"?>
<calcChain xmlns="http://schemas.openxmlformats.org/spreadsheetml/2006/main">
  <c r="BK217" i="1"/>
  <c r="BI217"/>
  <c r="BH217"/>
  <c r="BG217"/>
  <c r="BF217"/>
  <c r="BE217"/>
  <c r="J217"/>
  <c r="BK216"/>
  <c r="BI216"/>
  <c r="BH216"/>
  <c r="BG216"/>
  <c r="BE216"/>
  <c r="J216"/>
  <c r="BF216" s="1"/>
  <c r="BK215"/>
  <c r="BI215"/>
  <c r="BH215"/>
  <c r="BG215"/>
  <c r="BE215"/>
  <c r="J215"/>
  <c r="BF215" s="1"/>
  <c r="BK214"/>
  <c r="BI214"/>
  <c r="BH214"/>
  <c r="BG214"/>
  <c r="BF214"/>
  <c r="BE214"/>
  <c r="J214"/>
  <c r="BK213"/>
  <c r="BK212" s="1"/>
  <c r="J212" s="1"/>
  <c r="J105" s="1"/>
  <c r="BI213"/>
  <c r="BH213"/>
  <c r="BG213"/>
  <c r="BF213"/>
  <c r="BE213"/>
  <c r="J213"/>
  <c r="BK211"/>
  <c r="BI211"/>
  <c r="BH211"/>
  <c r="BG211"/>
  <c r="BE211"/>
  <c r="T211"/>
  <c r="R211"/>
  <c r="P211"/>
  <c r="J211"/>
  <c r="BF211" s="1"/>
  <c r="BK210"/>
  <c r="BI210"/>
  <c r="BH210"/>
  <c r="BG210"/>
  <c r="BE210"/>
  <c r="T210"/>
  <c r="R210"/>
  <c r="P210"/>
  <c r="J210"/>
  <c r="BF210" s="1"/>
  <c r="BK209"/>
  <c r="BI209"/>
  <c r="BH209"/>
  <c r="BG209"/>
  <c r="BF209"/>
  <c r="BE209"/>
  <c r="T209"/>
  <c r="R209"/>
  <c r="P209"/>
  <c r="J209"/>
  <c r="BK208"/>
  <c r="BI208"/>
  <c r="BH208"/>
  <c r="BG208"/>
  <c r="BE208"/>
  <c r="T208"/>
  <c r="T206" s="1"/>
  <c r="T205" s="1"/>
  <c r="R208"/>
  <c r="R206" s="1"/>
  <c r="R205" s="1"/>
  <c r="P208"/>
  <c r="J208"/>
  <c r="BF208" s="1"/>
  <c r="BK207"/>
  <c r="BI207"/>
  <c r="BH207"/>
  <c r="BG207"/>
  <c r="BF207"/>
  <c r="BE207"/>
  <c r="T207"/>
  <c r="R207"/>
  <c r="P207"/>
  <c r="P206" s="1"/>
  <c r="P205" s="1"/>
  <c r="J207"/>
  <c r="BK206"/>
  <c r="BK205" s="1"/>
  <c r="J205" s="1"/>
  <c r="J103" s="1"/>
  <c r="J206"/>
  <c r="BK204"/>
  <c r="BI204"/>
  <c r="BH204"/>
  <c r="BG204"/>
  <c r="BE204"/>
  <c r="T204"/>
  <c r="R204"/>
  <c r="P204"/>
  <c r="J204"/>
  <c r="BF204" s="1"/>
  <c r="BK203"/>
  <c r="BI203"/>
  <c r="BH203"/>
  <c r="BG203"/>
  <c r="BF203"/>
  <c r="BE203"/>
  <c r="T203"/>
  <c r="R203"/>
  <c r="P203"/>
  <c r="J203"/>
  <c r="BK202"/>
  <c r="BI202"/>
  <c r="BH202"/>
  <c r="BG202"/>
  <c r="BF202"/>
  <c r="BE202"/>
  <c r="T202"/>
  <c r="R202"/>
  <c r="P202"/>
  <c r="J202"/>
  <c r="BK201"/>
  <c r="BI201"/>
  <c r="BH201"/>
  <c r="BG201"/>
  <c r="BE201"/>
  <c r="T201"/>
  <c r="T199" s="1"/>
  <c r="R201"/>
  <c r="R199" s="1"/>
  <c r="P201"/>
  <c r="J201"/>
  <c r="BF201" s="1"/>
  <c r="BK200"/>
  <c r="BI200"/>
  <c r="BH200"/>
  <c r="BG200"/>
  <c r="BF200"/>
  <c r="BE200"/>
  <c r="T200"/>
  <c r="R200"/>
  <c r="P200"/>
  <c r="P199" s="1"/>
  <c r="J200"/>
  <c r="BK199"/>
  <c r="J199" s="1"/>
  <c r="J102" s="1"/>
  <c r="BK198"/>
  <c r="BI198"/>
  <c r="BH198"/>
  <c r="BG198"/>
  <c r="BE198"/>
  <c r="T198"/>
  <c r="R198"/>
  <c r="P198"/>
  <c r="J198"/>
  <c r="BF198" s="1"/>
  <c r="BK197"/>
  <c r="BI197"/>
  <c r="BH197"/>
  <c r="BG197"/>
  <c r="BE197"/>
  <c r="T197"/>
  <c r="R197"/>
  <c r="P197"/>
  <c r="J197"/>
  <c r="BF197" s="1"/>
  <c r="BK196"/>
  <c r="BI196"/>
  <c r="BH196"/>
  <c r="BG196"/>
  <c r="BE196"/>
  <c r="T196"/>
  <c r="R196"/>
  <c r="P196"/>
  <c r="J196"/>
  <c r="BF196" s="1"/>
  <c r="BK195"/>
  <c r="BI195"/>
  <c r="BH195"/>
  <c r="BG195"/>
  <c r="BE195"/>
  <c r="T195"/>
  <c r="R195"/>
  <c r="P195"/>
  <c r="J195"/>
  <c r="BF195" s="1"/>
  <c r="BK194"/>
  <c r="BI194"/>
  <c r="BH194"/>
  <c r="BG194"/>
  <c r="BE194"/>
  <c r="T194"/>
  <c r="R194"/>
  <c r="P194"/>
  <c r="J194"/>
  <c r="BF194" s="1"/>
  <c r="BK193"/>
  <c r="BI193"/>
  <c r="BH193"/>
  <c r="BG193"/>
  <c r="BE193"/>
  <c r="T193"/>
  <c r="R193"/>
  <c r="P193"/>
  <c r="J193"/>
  <c r="BF193" s="1"/>
  <c r="BK192"/>
  <c r="BI192"/>
  <c r="BH192"/>
  <c r="BG192"/>
  <c r="BE192"/>
  <c r="T192"/>
  <c r="R192"/>
  <c r="P192"/>
  <c r="J192"/>
  <c r="BF192" s="1"/>
  <c r="BK191"/>
  <c r="BI191"/>
  <c r="BH191"/>
  <c r="BG191"/>
  <c r="BE191"/>
  <c r="T191"/>
  <c r="R191"/>
  <c r="P191"/>
  <c r="J191"/>
  <c r="BF191" s="1"/>
  <c r="BK190"/>
  <c r="BI190"/>
  <c r="BH190"/>
  <c r="BG190"/>
  <c r="BE190"/>
  <c r="T190"/>
  <c r="R190"/>
  <c r="P190"/>
  <c r="J190"/>
  <c r="BF190" s="1"/>
  <c r="BK189"/>
  <c r="BI189"/>
  <c r="BH189"/>
  <c r="BG189"/>
  <c r="BE189"/>
  <c r="T189"/>
  <c r="R189"/>
  <c r="P189"/>
  <c r="J189"/>
  <c r="BF189" s="1"/>
  <c r="BK188"/>
  <c r="BI188"/>
  <c r="BH188"/>
  <c r="BG188"/>
  <c r="BE188"/>
  <c r="T188"/>
  <c r="R188"/>
  <c r="P188"/>
  <c r="J188"/>
  <c r="BF188" s="1"/>
  <c r="BK187"/>
  <c r="BI187"/>
  <c r="BH187"/>
  <c r="BG187"/>
  <c r="BE187"/>
  <c r="T187"/>
  <c r="R187"/>
  <c r="P187"/>
  <c r="J187"/>
  <c r="BF187" s="1"/>
  <c r="BK186"/>
  <c r="BI186"/>
  <c r="BH186"/>
  <c r="BG186"/>
  <c r="BE186"/>
  <c r="T186"/>
  <c r="R186"/>
  <c r="P186"/>
  <c r="J186"/>
  <c r="BF186" s="1"/>
  <c r="BK185"/>
  <c r="BI185"/>
  <c r="BH185"/>
  <c r="BG185"/>
  <c r="BE185"/>
  <c r="T185"/>
  <c r="R185"/>
  <c r="P185"/>
  <c r="J185"/>
  <c r="BF185" s="1"/>
  <c r="BK184"/>
  <c r="BI184"/>
  <c r="BH184"/>
  <c r="BG184"/>
  <c r="BE184"/>
  <c r="T184"/>
  <c r="R184"/>
  <c r="P184"/>
  <c r="J184"/>
  <c r="BF184" s="1"/>
  <c r="BK183"/>
  <c r="BI183"/>
  <c r="BH183"/>
  <c r="BG183"/>
  <c r="BE183"/>
  <c r="T183"/>
  <c r="R183"/>
  <c r="P183"/>
  <c r="J183"/>
  <c r="BF183" s="1"/>
  <c r="BK182"/>
  <c r="BI182"/>
  <c r="BH182"/>
  <c r="BG182"/>
  <c r="BE182"/>
  <c r="T182"/>
  <c r="R182"/>
  <c r="P182"/>
  <c r="J182"/>
  <c r="BF182" s="1"/>
  <c r="BK181"/>
  <c r="BI181"/>
  <c r="BH181"/>
  <c r="BG181"/>
  <c r="BE181"/>
  <c r="T181"/>
  <c r="R181"/>
  <c r="P181"/>
  <c r="J181"/>
  <c r="BF181" s="1"/>
  <c r="BK180"/>
  <c r="BI180"/>
  <c r="BH180"/>
  <c r="BG180"/>
  <c r="BE180"/>
  <c r="T180"/>
  <c r="R180"/>
  <c r="P180"/>
  <c r="J180"/>
  <c r="BF180" s="1"/>
  <c r="BK179"/>
  <c r="BI179"/>
  <c r="BH179"/>
  <c r="BG179"/>
  <c r="BE179"/>
  <c r="T179"/>
  <c r="R179"/>
  <c r="P179"/>
  <c r="J179"/>
  <c r="BF179" s="1"/>
  <c r="BK178"/>
  <c r="BI178"/>
  <c r="BH178"/>
  <c r="BG178"/>
  <c r="BE178"/>
  <c r="T178"/>
  <c r="R178"/>
  <c r="P178"/>
  <c r="J178"/>
  <c r="BF178" s="1"/>
  <c r="BK177"/>
  <c r="BI177"/>
  <c r="BH177"/>
  <c r="BG177"/>
  <c r="BE177"/>
  <c r="T177"/>
  <c r="R177"/>
  <c r="P177"/>
  <c r="J177"/>
  <c r="BF177" s="1"/>
  <c r="BK176"/>
  <c r="BI176"/>
  <c r="BH176"/>
  <c r="BG176"/>
  <c r="BE176"/>
  <c r="T176"/>
  <c r="R176"/>
  <c r="P176"/>
  <c r="J176"/>
  <c r="BF176" s="1"/>
  <c r="BK175"/>
  <c r="BI175"/>
  <c r="BH175"/>
  <c r="BG175"/>
  <c r="BE175"/>
  <c r="T175"/>
  <c r="R175"/>
  <c r="P175"/>
  <c r="J175"/>
  <c r="BF175" s="1"/>
  <c r="BK174"/>
  <c r="BI174"/>
  <c r="BH174"/>
  <c r="BG174"/>
  <c r="BE174"/>
  <c r="T174"/>
  <c r="R174"/>
  <c r="P174"/>
  <c r="J174"/>
  <c r="BF174" s="1"/>
  <c r="BK173"/>
  <c r="BI173"/>
  <c r="BH173"/>
  <c r="BG173"/>
  <c r="BE173"/>
  <c r="T173"/>
  <c r="R173"/>
  <c r="P173"/>
  <c r="J173"/>
  <c r="BF173" s="1"/>
  <c r="BK172"/>
  <c r="BI172"/>
  <c r="BH172"/>
  <c r="BG172"/>
  <c r="BE172"/>
  <c r="T172"/>
  <c r="R172"/>
  <c r="P172"/>
  <c r="J172"/>
  <c r="BF172" s="1"/>
  <c r="BK171"/>
  <c r="BI171"/>
  <c r="BH171"/>
  <c r="BG171"/>
  <c r="BE171"/>
  <c r="T171"/>
  <c r="R171"/>
  <c r="P171"/>
  <c r="J171"/>
  <c r="BF171" s="1"/>
  <c r="BK170"/>
  <c r="BI170"/>
  <c r="BH170"/>
  <c r="BG170"/>
  <c r="BE170"/>
  <c r="T170"/>
  <c r="R170"/>
  <c r="P170"/>
  <c r="J170"/>
  <c r="BF170" s="1"/>
  <c r="BK169"/>
  <c r="BI169"/>
  <c r="BH169"/>
  <c r="BG169"/>
  <c r="BE169"/>
  <c r="T169"/>
  <c r="R169"/>
  <c r="P169"/>
  <c r="J169"/>
  <c r="BF169" s="1"/>
  <c r="BK168"/>
  <c r="BI168"/>
  <c r="BH168"/>
  <c r="BG168"/>
  <c r="BE168"/>
  <c r="T168"/>
  <c r="R168"/>
  <c r="P168"/>
  <c r="J168"/>
  <c r="BF168" s="1"/>
  <c r="BK167"/>
  <c r="BI167"/>
  <c r="BH167"/>
  <c r="BG167"/>
  <c r="BE167"/>
  <c r="T167"/>
  <c r="R167"/>
  <c r="P167"/>
  <c r="J167"/>
  <c r="BF167" s="1"/>
  <c r="BK166"/>
  <c r="BI166"/>
  <c r="BH166"/>
  <c r="BG166"/>
  <c r="BE166"/>
  <c r="T166"/>
  <c r="R166"/>
  <c r="P166"/>
  <c r="J166"/>
  <c r="BF166" s="1"/>
  <c r="BK165"/>
  <c r="BI165"/>
  <c r="BH165"/>
  <c r="BG165"/>
  <c r="BE165"/>
  <c r="T165"/>
  <c r="R165"/>
  <c r="P165"/>
  <c r="J165"/>
  <c r="BF165" s="1"/>
  <c r="BK164"/>
  <c r="BI164"/>
  <c r="BH164"/>
  <c r="BG164"/>
  <c r="BE164"/>
  <c r="T164"/>
  <c r="R164"/>
  <c r="P164"/>
  <c r="J164"/>
  <c r="BF164" s="1"/>
  <c r="BK163"/>
  <c r="BI163"/>
  <c r="BH163"/>
  <c r="BG163"/>
  <c r="BE163"/>
  <c r="T163"/>
  <c r="R163"/>
  <c r="P163"/>
  <c r="J163"/>
  <c r="BF163" s="1"/>
  <c r="BK162"/>
  <c r="BI162"/>
  <c r="BH162"/>
  <c r="BG162"/>
  <c r="BE162"/>
  <c r="T162"/>
  <c r="R162"/>
  <c r="P162"/>
  <c r="J162"/>
  <c r="BF162" s="1"/>
  <c r="BK161"/>
  <c r="BI161"/>
  <c r="BH161"/>
  <c r="BG161"/>
  <c r="BE161"/>
  <c r="T161"/>
  <c r="R161"/>
  <c r="P161"/>
  <c r="J161"/>
  <c r="BF161" s="1"/>
  <c r="BK160"/>
  <c r="BI160"/>
  <c r="BH160"/>
  <c r="BG160"/>
  <c r="BE160"/>
  <c r="T160"/>
  <c r="R160"/>
  <c r="P160"/>
  <c r="J160"/>
  <c r="BF160" s="1"/>
  <c r="BK159"/>
  <c r="BI159"/>
  <c r="BH159"/>
  <c r="BG159"/>
  <c r="BE159"/>
  <c r="T159"/>
  <c r="R159"/>
  <c r="P159"/>
  <c r="J159"/>
  <c r="BF159" s="1"/>
  <c r="BK158"/>
  <c r="BI158"/>
  <c r="BH158"/>
  <c r="BG158"/>
  <c r="BE158"/>
  <c r="T158"/>
  <c r="R158"/>
  <c r="P158"/>
  <c r="J158"/>
  <c r="BF158" s="1"/>
  <c r="BK157"/>
  <c r="BI157"/>
  <c r="BH157"/>
  <c r="BG157"/>
  <c r="BE157"/>
  <c r="T157"/>
  <c r="R157"/>
  <c r="P157"/>
  <c r="J157"/>
  <c r="BF157" s="1"/>
  <c r="BK156"/>
  <c r="BI156"/>
  <c r="BH156"/>
  <c r="BG156"/>
  <c r="BE156"/>
  <c r="T156"/>
  <c r="R156"/>
  <c r="P156"/>
  <c r="J156"/>
  <c r="BF156" s="1"/>
  <c r="BK155"/>
  <c r="BI155"/>
  <c r="BH155"/>
  <c r="BG155"/>
  <c r="BE155"/>
  <c r="T155"/>
  <c r="R155"/>
  <c r="P155"/>
  <c r="J155"/>
  <c r="BF155" s="1"/>
  <c r="BK154"/>
  <c r="BI154"/>
  <c r="BH154"/>
  <c r="BG154"/>
  <c r="BE154"/>
  <c r="T154"/>
  <c r="R154"/>
  <c r="P154"/>
  <c r="J154"/>
  <c r="BF154" s="1"/>
  <c r="BK153"/>
  <c r="BI153"/>
  <c r="BH153"/>
  <c r="BG153"/>
  <c r="BE153"/>
  <c r="T153"/>
  <c r="R153"/>
  <c r="P153"/>
  <c r="J153"/>
  <c r="BF153" s="1"/>
  <c r="BK152"/>
  <c r="BI152"/>
  <c r="BH152"/>
  <c r="BG152"/>
  <c r="BE152"/>
  <c r="T152"/>
  <c r="R152"/>
  <c r="P152"/>
  <c r="J152"/>
  <c r="BF152" s="1"/>
  <c r="BK151"/>
  <c r="BI151"/>
  <c r="BH151"/>
  <c r="BG151"/>
  <c r="BE151"/>
  <c r="T151"/>
  <c r="R151"/>
  <c r="P151"/>
  <c r="J151"/>
  <c r="BF151" s="1"/>
  <c r="BK150"/>
  <c r="BI150"/>
  <c r="BH150"/>
  <c r="BG150"/>
  <c r="BE150"/>
  <c r="T150"/>
  <c r="R150"/>
  <c r="P150"/>
  <c r="J150"/>
  <c r="BF150" s="1"/>
  <c r="BK149"/>
  <c r="BI149"/>
  <c r="BH149"/>
  <c r="BG149"/>
  <c r="BE149"/>
  <c r="T149"/>
  <c r="R149"/>
  <c r="P149"/>
  <c r="J149"/>
  <c r="BF149" s="1"/>
  <c r="BK148"/>
  <c r="BI148"/>
  <c r="BH148"/>
  <c r="BG148"/>
  <c r="BE148"/>
  <c r="T148"/>
  <c r="R148"/>
  <c r="P148"/>
  <c r="J148"/>
  <c r="BF148" s="1"/>
  <c r="BK147"/>
  <c r="BI147"/>
  <c r="BH147"/>
  <c r="BG147"/>
  <c r="BE147"/>
  <c r="T147"/>
  <c r="R147"/>
  <c r="P147"/>
  <c r="J147"/>
  <c r="BF147" s="1"/>
  <c r="BK146"/>
  <c r="BI146"/>
  <c r="BH146"/>
  <c r="BG146"/>
  <c r="BE146"/>
  <c r="T146"/>
  <c r="R146"/>
  <c r="P146"/>
  <c r="J146"/>
  <c r="BF146" s="1"/>
  <c r="BK145"/>
  <c r="BI145"/>
  <c r="BH145"/>
  <c r="BG145"/>
  <c r="BE145"/>
  <c r="T145"/>
  <c r="R145"/>
  <c r="P145"/>
  <c r="J145"/>
  <c r="BF145" s="1"/>
  <c r="BK144"/>
  <c r="BI144"/>
  <c r="BH144"/>
  <c r="BG144"/>
  <c r="BE144"/>
  <c r="T144"/>
  <c r="R144"/>
  <c r="P144"/>
  <c r="J144"/>
  <c r="BF144" s="1"/>
  <c r="BK143"/>
  <c r="BI143"/>
  <c r="BH143"/>
  <c r="BG143"/>
  <c r="BE143"/>
  <c r="T143"/>
  <c r="R143"/>
  <c r="P143"/>
  <c r="J143"/>
  <c r="BF143" s="1"/>
  <c r="BK142"/>
  <c r="BI142"/>
  <c r="BH142"/>
  <c r="BG142"/>
  <c r="BE142"/>
  <c r="T142"/>
  <c r="R142"/>
  <c r="P142"/>
  <c r="J142"/>
  <c r="BF142" s="1"/>
  <c r="BK141"/>
  <c r="BK138" s="1"/>
  <c r="BI141"/>
  <c r="BH141"/>
  <c r="BG141"/>
  <c r="BE141"/>
  <c r="T141"/>
  <c r="T138" s="1"/>
  <c r="T137" s="1"/>
  <c r="R141"/>
  <c r="P141"/>
  <c r="J141"/>
  <c r="BF141" s="1"/>
  <c r="BK140"/>
  <c r="BI140"/>
  <c r="BH140"/>
  <c r="BG140"/>
  <c r="BE140"/>
  <c r="T140"/>
  <c r="R140"/>
  <c r="R138" s="1"/>
  <c r="R137" s="1"/>
  <c r="P140"/>
  <c r="P138" s="1"/>
  <c r="P137" s="1"/>
  <c r="J140"/>
  <c r="BF140" s="1"/>
  <c r="BK139"/>
  <c r="BI139"/>
  <c r="BH139"/>
  <c r="BG139"/>
  <c r="BE139"/>
  <c r="T139"/>
  <c r="R139"/>
  <c r="P139"/>
  <c r="J139"/>
  <c r="BF139" s="1"/>
  <c r="BK136"/>
  <c r="BI136"/>
  <c r="BH136"/>
  <c r="BG136"/>
  <c r="BE136"/>
  <c r="T136"/>
  <c r="R136"/>
  <c r="R134" s="1"/>
  <c r="P136"/>
  <c r="P134" s="1"/>
  <c r="J136"/>
  <c r="BF136" s="1"/>
  <c r="BK135"/>
  <c r="BI135"/>
  <c r="BH135"/>
  <c r="BG135"/>
  <c r="BE135"/>
  <c r="T135"/>
  <c r="R135"/>
  <c r="P135"/>
  <c r="J135"/>
  <c r="BF135" s="1"/>
  <c r="BK134"/>
  <c r="J134" s="1"/>
  <c r="J99" s="1"/>
  <c r="T134"/>
  <c r="BK133"/>
  <c r="BI133"/>
  <c r="BH133"/>
  <c r="BG133"/>
  <c r="BE133"/>
  <c r="T133"/>
  <c r="R133"/>
  <c r="P133"/>
  <c r="J133"/>
  <c r="BF133" s="1"/>
  <c r="BK132"/>
  <c r="BI132"/>
  <c r="BH132"/>
  <c r="BG132"/>
  <c r="BE132"/>
  <c r="T132"/>
  <c r="R132"/>
  <c r="P132"/>
  <c r="J132"/>
  <c r="BF132" s="1"/>
  <c r="BK131"/>
  <c r="BI131"/>
  <c r="BH131"/>
  <c r="BG131"/>
  <c r="BF131"/>
  <c r="BE131"/>
  <c r="T131"/>
  <c r="R131"/>
  <c r="P131"/>
  <c r="J131"/>
  <c r="BK130"/>
  <c r="BI130"/>
  <c r="BH130"/>
  <c r="BG130"/>
  <c r="BE130"/>
  <c r="T130"/>
  <c r="T127" s="1"/>
  <c r="T126" s="1"/>
  <c r="R130"/>
  <c r="R127" s="1"/>
  <c r="R126" s="1"/>
  <c r="P130"/>
  <c r="J130"/>
  <c r="BF130" s="1"/>
  <c r="BK129"/>
  <c r="BI129"/>
  <c r="BH129"/>
  <c r="F36" s="1"/>
  <c r="BG129"/>
  <c r="F35" s="1"/>
  <c r="BE129"/>
  <c r="T129"/>
  <c r="R129"/>
  <c r="P129"/>
  <c r="P127" s="1"/>
  <c r="P126" s="1"/>
  <c r="J129"/>
  <c r="BF129" s="1"/>
  <c r="BK128"/>
  <c r="BI128"/>
  <c r="BH128"/>
  <c r="BG128"/>
  <c r="BF128"/>
  <c r="BE128"/>
  <c r="F33" s="1"/>
  <c r="T128"/>
  <c r="R128"/>
  <c r="P128"/>
  <c r="J128"/>
  <c r="BK127"/>
  <c r="J127" s="1"/>
  <c r="J98" s="1"/>
  <c r="J122"/>
  <c r="J121"/>
  <c r="F121"/>
  <c r="J119"/>
  <c r="F119"/>
  <c r="E117"/>
  <c r="J104"/>
  <c r="J92"/>
  <c r="J91"/>
  <c r="F91"/>
  <c r="J89"/>
  <c r="F89"/>
  <c r="E87"/>
  <c r="J37"/>
  <c r="F37"/>
  <c r="J36"/>
  <c r="J35"/>
  <c r="J18"/>
  <c r="E18"/>
  <c r="F122" s="1"/>
  <c r="J17"/>
  <c r="J12"/>
  <c r="E7"/>
  <c r="E115" s="1"/>
  <c r="BK137" l="1"/>
  <c r="J137" s="1"/>
  <c r="J100" s="1"/>
  <c r="J138"/>
  <c r="J101" s="1"/>
  <c r="F34"/>
  <c r="J34"/>
  <c r="T125"/>
  <c r="R125"/>
  <c r="P125"/>
  <c r="J33"/>
  <c r="F92"/>
  <c r="BK126"/>
  <c r="E85"/>
  <c r="J126" l="1"/>
  <c r="J97" s="1"/>
  <c r="BK125"/>
  <c r="J125" s="1"/>
  <c r="J30" l="1"/>
  <c r="J39" s="1"/>
  <c r="J96"/>
</calcChain>
</file>

<file path=xl/sharedStrings.xml><?xml version="1.0" encoding="utf-8"?>
<sst xmlns="http://schemas.openxmlformats.org/spreadsheetml/2006/main" count="1323" uniqueCount="419">
  <si>
    <t>&gt;&gt;  skryté stĺpce  &lt;&lt;</t>
  </si>
  <si>
    <t>{77ce617b-350d-49a5-b92f-f4548da3d6ff}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</si>
  <si>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</si>
  <si>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</si>
  <si>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</si>
  <si>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</si>
  <si>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</si>
  <si>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</si>
  <si>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3 - VZT</t>
  </si>
  <si>
    <t>JKSO:</t>
  </si>
  <si>
    <t xml:space="preserve"> </t>
  </si>
  <si>
    <t>KS:</t>
  </si>
  <si>
    <t/>
  </si>
  <si>
    <t>Miesto:</t>
  </si>
  <si>
    <t>kat. úz. Tornaľa, parc. č. 1451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</si>
  <si>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</si>
  <si>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</si>
  <si>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</si>
  <si>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</si>
  <si>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</si>
  <si>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</si>
  <si>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</si>
  <si>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</si>
  <si>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</si>
  <si>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</si>
  <si>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Pre všetky zariadenie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</si>
  <si>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</si>
  <si>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</si>
  <si>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</si>
  <si>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</si>
  <si>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</si>
  <si>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</si>
  <si>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</si>
  <si>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</si>
  <si>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</si>
  <si>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</si>
  <si>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</si>
  <si>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</si>
  <si>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</si>
  <si>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</si>
  <si>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</si>
  <si>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</si>
  <si>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</si>
  <si>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</si>
  <si>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</si>
  <si>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</si>
  <si>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</si>
  <si>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</si>
  <si>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</si>
  <si>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</si>
  <si>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</si>
  <si>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</si>
  <si>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713 - Izolácie tepelné</t>
  </si>
  <si>
    <t>PSV - Práce a dodávky PSV</t>
  </si>
  <si>
    <t xml:space="preserve">    769 - Montáže vzduchotechnických zariad.</t>
  </si>
  <si>
    <t>HZS - Hodinové zúčtovacie sadzby</t>
  </si>
  <si>
    <t>M - Práce a dodávky M</t>
  </si>
  <si>
    <t xml:space="preserve">    36-M - Montáž prev.,mer. a regul.zariadení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</si>
  <si>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</si>
  <si>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</si>
  <si>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</si>
  <si>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</si>
  <si>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</si>
  <si>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</si>
  <si>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</si>
  <si>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</si>
  <si>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</si>
  <si>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</si>
  <si>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</si>
  <si>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</si>
  <si>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</si>
  <si>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</si>
  <si>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</si>
  <si>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</si>
  <si>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</si>
  <si>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</si>
  <si>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</si>
  <si>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</si>
  <si>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</si>
  <si>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</si>
  <si>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</si>
  <si>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329</t>
  </si>
  <si>
    <t>K</t>
  </si>
  <si>
    <t>941955002.S</t>
  </si>
  <si>
    <t>Lešenie ľahké pracovné pomocné s výškou lešeňovej podlahy nad 1,20 do 1,90 m</t>
  </si>
  <si>
    <t>m2</t>
  </si>
  <si>
    <t>4</t>
  </si>
  <si>
    <t>2</t>
  </si>
  <si>
    <t>-1125268310</t>
  </si>
  <si>
    <t>330</t>
  </si>
  <si>
    <t>941944831.S</t>
  </si>
  <si>
    <t>Demontáž lešenia ľahkého pracovného radového bez podláh šírky od 0,80 do 1,00 m, výšky do 10 m</t>
  </si>
  <si>
    <t>1854347047</t>
  </si>
  <si>
    <t>276</t>
  </si>
  <si>
    <t>943955032.S</t>
  </si>
  <si>
    <t>Montáž lešeňovej podlahy bez priečnikov výšky nad 10 do 20 m</t>
  </si>
  <si>
    <t>-292418048</t>
  </si>
  <si>
    <t>374</t>
  </si>
  <si>
    <t>971036010</t>
  </si>
  <si>
    <t>Jadrové vrty diamantovými korunkami do D 110 mm do stien - murivo tehlové -0,00015t</t>
  </si>
  <si>
    <t>cm</t>
  </si>
  <si>
    <t>16</t>
  </si>
  <si>
    <t>-1799466558</t>
  </si>
  <si>
    <t>376</t>
  </si>
  <si>
    <t>971036016</t>
  </si>
  <si>
    <t>Jadrové vrty diamantovými korunkami do D 170 mm do stien - murivo tehlové -0,00036t</t>
  </si>
  <si>
    <t>-237484524</t>
  </si>
  <si>
    <t>375</t>
  </si>
  <si>
    <t>971036019</t>
  </si>
  <si>
    <t>Jadrové vrty diamantovými korunkami do D 225 mm do stien - murivo tehlové -0,00064t</t>
  </si>
  <si>
    <t>389258558</t>
  </si>
  <si>
    <t>713</t>
  </si>
  <si>
    <t>Izolácie tepelné</t>
  </si>
  <si>
    <t>328</t>
  </si>
  <si>
    <t>713483010</t>
  </si>
  <si>
    <t>Montáž technickej izolácie samolepiacej rohože hr. 25 mm na potrubia s rovnou plochou</t>
  </si>
  <si>
    <t>1018969238</t>
  </si>
  <si>
    <t>272</t>
  </si>
  <si>
    <t>M</t>
  </si>
  <si>
    <t>283320004600</t>
  </si>
  <si>
    <t>Izolačný pás kaučukový hr. 25 mm, š. 1 m</t>
  </si>
  <si>
    <t>8</t>
  </si>
  <si>
    <t>-1899638171</t>
  </si>
  <si>
    <t>PSV</t>
  </si>
  <si>
    <t>Práce a dodávky PSV</t>
  </si>
  <si>
    <t>769</t>
  </si>
  <si>
    <t>Montáže vzduchotechnických zariad.</t>
  </si>
  <si>
    <t>354</t>
  </si>
  <si>
    <t>769021000</t>
  </si>
  <si>
    <t>Montáž spiro potrubia do DN 100</t>
  </si>
  <si>
    <t>m</t>
  </si>
  <si>
    <t>1845595884</t>
  </si>
  <si>
    <t>355</t>
  </si>
  <si>
    <t>429810000200</t>
  </si>
  <si>
    <t>Potrubie kruhové spiro DN 100, dĺžka 1000 mm, TZB GLOBAL  alebo ekvivalent</t>
  </si>
  <si>
    <t>32</t>
  </si>
  <si>
    <t>-1986919288</t>
  </si>
  <si>
    <t>352</t>
  </si>
  <si>
    <t>769021006</t>
  </si>
  <si>
    <t>Montáž spiro potrubia DN 160-180</t>
  </si>
  <si>
    <t>-2140229214</t>
  </si>
  <si>
    <t>353</t>
  </si>
  <si>
    <t>429810000500</t>
  </si>
  <si>
    <t>Potrubie kruhové spiro DN 160, dĺžka 1000 mm, TZB GLOBAL alebo ekvivalent</t>
  </si>
  <si>
    <t>-226479438</t>
  </si>
  <si>
    <t>218</t>
  </si>
  <si>
    <t>769021009</t>
  </si>
  <si>
    <t>Montáž spiro potrubia DN 200-225</t>
  </si>
  <si>
    <t>1201847297</t>
  </si>
  <si>
    <t>219</t>
  </si>
  <si>
    <t>429810000700</t>
  </si>
  <si>
    <t>Potrubie kruhové spiro DN 200, dĺžka 1000 mm, TZB GLOBAL alebo ekvivalent</t>
  </si>
  <si>
    <t>148310951</t>
  </si>
  <si>
    <t>46</t>
  </si>
  <si>
    <t>769021012</t>
  </si>
  <si>
    <t>Montáž spiro potrubia DN 250-280</t>
  </si>
  <si>
    <t>-1171044788</t>
  </si>
  <si>
    <t>47</t>
  </si>
  <si>
    <t>429810000900</t>
  </si>
  <si>
    <t>Potrubie kruhové spiro DN 250, dĺžka 1000 mm, TZB GLOBAL alebo ekvivalent</t>
  </si>
  <si>
    <t>-2125857546</t>
  </si>
  <si>
    <t>286</t>
  </si>
  <si>
    <t>769021015</t>
  </si>
  <si>
    <t>Montáž spiro potrubia DN 315-355</t>
  </si>
  <si>
    <t>817406101</t>
  </si>
  <si>
    <t>287</t>
  </si>
  <si>
    <t>429810001100</t>
  </si>
  <si>
    <t>Potrubie kruhové spiro DN 315, dĺžka 1000 mm, TZB GLOBAL alebo ekvivalent</t>
  </si>
  <si>
    <t>-475026653</t>
  </si>
  <si>
    <t>172</t>
  </si>
  <si>
    <t>769021036</t>
  </si>
  <si>
    <t>Montáž štvorhranného potrubia tesnosti I dĺžky 1000 mm do obvodu 1000 mm</t>
  </si>
  <si>
    <t>-22082988</t>
  </si>
  <si>
    <t>173</t>
  </si>
  <si>
    <t>429820000100</t>
  </si>
  <si>
    <t>Potrubie štvorhranné, rovné dĺ. 1000 mm, rozmer do obvodu 1000 mm, TZB GLOBAL alebo ekvivalent</t>
  </si>
  <si>
    <t>-1003882649</t>
  </si>
  <si>
    <t>288</t>
  </si>
  <si>
    <t>769021112</t>
  </si>
  <si>
    <t>Montáž ohybnej Al hadice priemeru 100-130 mm</t>
  </si>
  <si>
    <t>1760858264</t>
  </si>
  <si>
    <t>351</t>
  </si>
  <si>
    <t>429840013500</t>
  </si>
  <si>
    <t>Hadica ohybná nerezová, METALFLEX 100 flexo, ELEKTRODESIGN</t>
  </si>
  <si>
    <t>1478323782</t>
  </si>
  <si>
    <t>331</t>
  </si>
  <si>
    <t>769021115</t>
  </si>
  <si>
    <t>Montáž ohybnej Al hadice priemeru 150-180 mm</t>
  </si>
  <si>
    <t>829075102</t>
  </si>
  <si>
    <t>350</t>
  </si>
  <si>
    <t>429840013800</t>
  </si>
  <si>
    <t>Hadica ohybná nerezová, METALFLEX 160 flexo, ELEKTRODESIGN</t>
  </si>
  <si>
    <t>569281854</t>
  </si>
  <si>
    <t>168</t>
  </si>
  <si>
    <t>769021250</t>
  </si>
  <si>
    <t>Montáž tvarovky do štvorhranného potrubia do obvodu 1000 mm</t>
  </si>
  <si>
    <t>-2046693223</t>
  </si>
  <si>
    <t>169</t>
  </si>
  <si>
    <t>429850026300</t>
  </si>
  <si>
    <t>Tvarovka pre štvorhranné potrubie 1000, TZB GLOBAL alebo ekvivalent</t>
  </si>
  <si>
    <t>990558757</t>
  </si>
  <si>
    <t>361</t>
  </si>
  <si>
    <t>769021277</t>
  </si>
  <si>
    <t>Montáž kolena 30° na spiro potrubie DN 160-250</t>
  </si>
  <si>
    <t>ks</t>
  </si>
  <si>
    <t>-1182277914</t>
  </si>
  <si>
    <t>362</t>
  </si>
  <si>
    <t>429850001000</t>
  </si>
  <si>
    <t>Koleno KS 30˚ DN 250 pre kruhové spiro potrubie, TZB GLOBAL</t>
  </si>
  <si>
    <t>1728426118</t>
  </si>
  <si>
    <t>359</t>
  </si>
  <si>
    <t>769021292</t>
  </si>
  <si>
    <t>Montáž kolena 45° na spiro potrubie DN 160-250</t>
  </si>
  <si>
    <t>-1944791064</t>
  </si>
  <si>
    <t>360</t>
  </si>
  <si>
    <t>429850003500</t>
  </si>
  <si>
    <t>Koleno KS 45˚ DN 250 pre kruhové spiro potrubie, TZB GLOBAL alebo ekvivalent</t>
  </si>
  <si>
    <t>94712173</t>
  </si>
  <si>
    <t>356</t>
  </si>
  <si>
    <t>769021322</t>
  </si>
  <si>
    <t>Montáž kolena 90° na spiro potrubie DN 160-250</t>
  </si>
  <si>
    <t>62642475</t>
  </si>
  <si>
    <t>357</t>
  </si>
  <si>
    <t>429850008300</t>
  </si>
  <si>
    <t>Koleno KS 90˚ DN 200 pre kruhové spiro potrubie, TZB GLOBAL alebo ekvivalent</t>
  </si>
  <si>
    <t>849548577</t>
  </si>
  <si>
    <t>358</t>
  </si>
  <si>
    <t>429850008500</t>
  </si>
  <si>
    <t>Koleno KS 90˚ DN 250 pre kruhové spiro potrubie, TZB GLOBAL alebo ekvivalent</t>
  </si>
  <si>
    <t>969565455</t>
  </si>
  <si>
    <t>363</t>
  </si>
  <si>
    <t>769021325</t>
  </si>
  <si>
    <t>Montáž kolena 90° na spiro potrubie DN 280-450</t>
  </si>
  <si>
    <t>1121542319</t>
  </si>
  <si>
    <t>364</t>
  </si>
  <si>
    <t>429850008700</t>
  </si>
  <si>
    <t>Koleno KS 90˚ DN 315 pre kruhové spiro potrubie, TZB GLOBAL alebo ekvivalent</t>
  </si>
  <si>
    <t>-1154162574</t>
  </si>
  <si>
    <t>77</t>
  </si>
  <si>
    <t>769021370</t>
  </si>
  <si>
    <t>Montáž nadstavca kruhového na hranaté potrubie DN 280-450</t>
  </si>
  <si>
    <t>969879868</t>
  </si>
  <si>
    <t>78</t>
  </si>
  <si>
    <t>429850028200</t>
  </si>
  <si>
    <t>Nadstavec kruhový DN 315 pre štvorhranné potrubie, TZB GLOBAL alebo ekvivalent</t>
  </si>
  <si>
    <t>-845128043</t>
  </si>
  <si>
    <t>371</t>
  </si>
  <si>
    <t>769021379</t>
  </si>
  <si>
    <t>Montáž prechodu symetrického na spiro potrubie DN 80-140</t>
  </si>
  <si>
    <t>-1250813899</t>
  </si>
  <si>
    <t>372</t>
  </si>
  <si>
    <t>429850017700</t>
  </si>
  <si>
    <t>Prechod symetrický DN 100 pre kruhové spiro potrubie, TZB GLOBAL</t>
  </si>
  <si>
    <t>1478374013</t>
  </si>
  <si>
    <t>368</t>
  </si>
  <si>
    <t>769021382</t>
  </si>
  <si>
    <t>Montáž prechodu symetrického na spiro potrubie DN 150-200</t>
  </si>
  <si>
    <t>-879453198</t>
  </si>
  <si>
    <t>369</t>
  </si>
  <si>
    <t>429850018100</t>
  </si>
  <si>
    <t>Prechod symetrický DN 160 pre kruhové spiro potrubie, TZB GLOBAL</t>
  </si>
  <si>
    <t>-1872897833</t>
  </si>
  <si>
    <t>370</t>
  </si>
  <si>
    <t>429850018300</t>
  </si>
  <si>
    <t>Prechod symetrický DN 200 pre kruhové spiro potrubie, TZB GLOBAL</t>
  </si>
  <si>
    <t>1280969828</t>
  </si>
  <si>
    <t>365</t>
  </si>
  <si>
    <t>769021385</t>
  </si>
  <si>
    <t>Montáž prechodu symetrického na spiro potrubie DN 225-315</t>
  </si>
  <si>
    <t>-753356208</t>
  </si>
  <si>
    <t>366</t>
  </si>
  <si>
    <t>429850018500</t>
  </si>
  <si>
    <t>Prechod symetrický DN 250 pre kruhové spiro potrubie, TZB GLOBAL alebo ekvivalent</t>
  </si>
  <si>
    <t>-1779217025</t>
  </si>
  <si>
    <t>367</t>
  </si>
  <si>
    <t>429850018700</t>
  </si>
  <si>
    <t>Prechod symetrický DN 315 pre kruhové spiro potrubie, TZB GLOBAL alebo ekvivalent</t>
  </si>
  <si>
    <t>-608355311</t>
  </si>
  <si>
    <t>380</t>
  </si>
  <si>
    <t>769021397</t>
  </si>
  <si>
    <t>Montáž sedlového kusu na spiro potrubie DN 80-150</t>
  </si>
  <si>
    <t>700282047</t>
  </si>
  <si>
    <t>381</t>
  </si>
  <si>
    <t>429850010500</t>
  </si>
  <si>
    <t>Sedlový kus DN 100 pre kruhové spiro potrubie, TZB GLOBAL alebo ekvivalent</t>
  </si>
  <si>
    <t>-465422062</t>
  </si>
  <si>
    <t>382</t>
  </si>
  <si>
    <t>769021397.1</t>
  </si>
  <si>
    <t>Montáž sedlového kusu na spiro potrubie DN 160</t>
  </si>
  <si>
    <t>1917342306</t>
  </si>
  <si>
    <t>383</t>
  </si>
  <si>
    <t>429850010500.1</t>
  </si>
  <si>
    <t>Sedlový kus DN 160 pre kruhové spiro potrubie, TZB GLOBAL alebo ekvivalent</t>
  </si>
  <si>
    <t>-1711314528</t>
  </si>
  <si>
    <t>377</t>
  </si>
  <si>
    <t>769021400</t>
  </si>
  <si>
    <t>Montáž T-kusu na spiro potrubie DN 160-250</t>
  </si>
  <si>
    <t>1776076918</t>
  </si>
  <si>
    <t>378</t>
  </si>
  <si>
    <t>429850010800</t>
  </si>
  <si>
    <t>T-kus DN 200 pre kruhové spiro potrubie, TZB GLOBAL alebo ekvivalent</t>
  </si>
  <si>
    <t>1360677182</t>
  </si>
  <si>
    <t>379</t>
  </si>
  <si>
    <t>429850011000</t>
  </si>
  <si>
    <t>T-kus DN 250 pre kruhové spiro potrubie, TZB GLOBAL alebo ekvivalent</t>
  </si>
  <si>
    <t>-1109421638</t>
  </si>
  <si>
    <t>311</t>
  </si>
  <si>
    <t>769025069</t>
  </si>
  <si>
    <t>Montáž tlmiča hluku pre kruhové potrubie priemeru 315-355 mm</t>
  </si>
  <si>
    <t>306700474</t>
  </si>
  <si>
    <t>340</t>
  </si>
  <si>
    <t>429760009200</t>
  </si>
  <si>
    <t>Tlmič hluku pre kruhové potrubie MAA 315/600 ED, ELEKTRODESIGN alebo ekvivalent</t>
  </si>
  <si>
    <t>-743151252</t>
  </si>
  <si>
    <t>373</t>
  </si>
  <si>
    <t>429760009200.1</t>
  </si>
  <si>
    <t>Tlmič hluku pre kruhové potrubie SLU 315/300, alebo ekvivalent</t>
  </si>
  <si>
    <t>-296313362</t>
  </si>
  <si>
    <t>347</t>
  </si>
  <si>
    <t>769036000</t>
  </si>
  <si>
    <t>Montáž protidažďovej žalúzie do prierezu 0.100 m2</t>
  </si>
  <si>
    <t>-621265363</t>
  </si>
  <si>
    <t>349</t>
  </si>
  <si>
    <t>429720045800</t>
  </si>
  <si>
    <t>Žalúzia protidažďová hliniková s rámom a sitom, rozmery šxv 315x280 mm</t>
  </si>
  <si>
    <t>332809819</t>
  </si>
  <si>
    <t>342</t>
  </si>
  <si>
    <t>769037024</t>
  </si>
  <si>
    <t>Montáž tanierového ventilu kovového priemeru 100 mm</t>
  </si>
  <si>
    <t>18187778</t>
  </si>
  <si>
    <t>343</t>
  </si>
  <si>
    <t>SP476100015</t>
  </si>
  <si>
    <t>D100 plast univers. talíř. ventil</t>
  </si>
  <si>
    <t>573187678</t>
  </si>
  <si>
    <t>344</t>
  </si>
  <si>
    <t>769037033</t>
  </si>
  <si>
    <t>Montáž tanierového ventilu kovového priemeru 160 mm</t>
  </si>
  <si>
    <t>886565824</t>
  </si>
  <si>
    <t>346</t>
  </si>
  <si>
    <t>SP476100030</t>
  </si>
  <si>
    <t>D160 plast univers. talier. ventil</t>
  </si>
  <si>
    <t>929179024</t>
  </si>
  <si>
    <t>337</t>
  </si>
  <si>
    <t>769043039</t>
  </si>
  <si>
    <t>Montáž elektrického ohrievača pre kruhové potrubie 250-315 mm</t>
  </si>
  <si>
    <t>1352412979</t>
  </si>
  <si>
    <t>339</t>
  </si>
  <si>
    <t>429420011200</t>
  </si>
  <si>
    <t>Ohrievač elektrický pre kruhové potrubie 250/ 2,0 R2 s reguláciou výkonu</t>
  </si>
  <si>
    <t>-775294536</t>
  </si>
  <si>
    <t>109</t>
  </si>
  <si>
    <t>769052036</t>
  </si>
  <si>
    <t>Montáž rekuperačnej jednotky na podlahu prietok</t>
  </si>
  <si>
    <t>-1282137403</t>
  </si>
  <si>
    <t>178</t>
  </si>
  <si>
    <t>429530018900.3</t>
  </si>
  <si>
    <t>Duplex 1100 MultiEco-N+príslušenstvo+5r záruka, prevedenie na podlahu alebo ekvivalent</t>
  </si>
  <si>
    <t>279326863</t>
  </si>
  <si>
    <t>21</t>
  </si>
  <si>
    <t>769071289</t>
  </si>
  <si>
    <t>Zhotovenie závesu pre kruhové a štvorhranné vzduchot. potrubia</t>
  </si>
  <si>
    <t>89</t>
  </si>
  <si>
    <t>769071289r</t>
  </si>
  <si>
    <t>Dalšie tvarovky, potrubia...( % z ceny )</t>
  </si>
  <si>
    <t>%</t>
  </si>
  <si>
    <t>1718276807</t>
  </si>
  <si>
    <t>137</t>
  </si>
  <si>
    <t>998769203</t>
  </si>
  <si>
    <t>Presun hmôt pre montáž vzduchotechnických zariadení v stavbe (objekte) výšky nad 7 do 24 m</t>
  </si>
  <si>
    <t>2128241253</t>
  </si>
  <si>
    <t>HZS</t>
  </si>
  <si>
    <t>Hodinové zúčtovacie sadzby</t>
  </si>
  <si>
    <t>24</t>
  </si>
  <si>
    <t>HZS000111</t>
  </si>
  <si>
    <t>Stavebno montážne práce menej náročne, pomocné alebo manupulačné (Tr. 1) v rozsahu viac ako 8 hodín</t>
  </si>
  <si>
    <t>hod</t>
  </si>
  <si>
    <t>512</t>
  </si>
  <si>
    <t>263</t>
  </si>
  <si>
    <t>HZS000113.S</t>
  </si>
  <si>
    <t>Stavebno montážne práce náročné ucelené - odborné, tvorivé remeselné (Tr. 3) v rozsahu viac ako 8 hodín</t>
  </si>
  <si>
    <t>-1258275375</t>
  </si>
  <si>
    <t>262</t>
  </si>
  <si>
    <t>HZS000114.S</t>
  </si>
  <si>
    <t>Stavebno montážne práce najnáročnejšie na odbornosť - prehliadky pracoviska a revízie (Tr. 4) v rozsahu viac ako 8 hodín</t>
  </si>
  <si>
    <t>49222241</t>
  </si>
  <si>
    <t>25</t>
  </si>
  <si>
    <t>HZS-0051</t>
  </si>
  <si>
    <t xml:space="preserve">Zaregulovanie VZT + kompletácia, revízna správa, zaškolenie obsluhy   </t>
  </si>
  <si>
    <t>26</t>
  </si>
  <si>
    <t>HZS-0061</t>
  </si>
  <si>
    <t>Odborná montáž zariadení a rozvodov, vrátane zaregulovania</t>
  </si>
  <si>
    <t>Práce a dodávky M</t>
  </si>
  <si>
    <t>36-M</t>
  </si>
  <si>
    <t>Montáž prev.,mer. a regul.zariadení</t>
  </si>
  <si>
    <t>280</t>
  </si>
  <si>
    <t>HZS000211</t>
  </si>
  <si>
    <t>Vertikálny zdvih zariadení</t>
  </si>
  <si>
    <t>kpl</t>
  </si>
  <si>
    <t>-525408305</t>
  </si>
  <si>
    <t>83</t>
  </si>
  <si>
    <t>HZS000212</t>
  </si>
  <si>
    <t>Elektroinštalácia</t>
  </si>
  <si>
    <t>sub</t>
  </si>
  <si>
    <t>-2026411506</t>
  </si>
  <si>
    <t>206</t>
  </si>
  <si>
    <t>HZS000213</t>
  </si>
  <si>
    <t>Montážny, kotviaci a spojovací materiál</t>
  </si>
  <si>
    <t>-1544047851</t>
  </si>
  <si>
    <t>278</t>
  </si>
  <si>
    <t>HZS000214</t>
  </si>
  <si>
    <t>OP a OS elektrického zariadenia v zmysle STN 33 1500:1990~2008</t>
  </si>
  <si>
    <t>2010702853</t>
  </si>
  <si>
    <t>279</t>
  </si>
  <si>
    <t>HZS000215</t>
  </si>
  <si>
    <t>Funkčné skúšky zariadení, vrátane vyhotovenia protokolu o funkčných skúškach</t>
  </si>
  <si>
    <t>-406502482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</si>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</sst>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M&#352;,%20RVA/ARCHIV%20IN%20OUT%20(e-maily)/IN%20(prijat&#233;)/profese/2022-05-19%20(ENAU)%20aktual%20rozpo&#269;tu/300b-2020%20-%20So&#353;%20Torna&#318;a%20-%20moderniz&#225;cia%20odborn&#233;ho%20vzdel&#225;vania%20-%20budova%20b&#253;valej%20M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ZT"/>
      <sheetName val="4 - Odberné plynové zaria..."/>
      <sheetName val="5 - IO 01 - Vodovodná prí..."/>
      <sheetName val="6 - IO 02.1 Kanalizačná p..."/>
      <sheetName val="7 - IO 02.2 Kanalizačná p..."/>
    </sheetNames>
    <sheetDataSet>
      <sheetData sheetId="0">
        <row r="6">
          <cell r="K6" t="str">
            <v>Soš Tornaľa - modernizácia odborného vzdelávania - budova bývalej Mš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Soš Tornaľa - modernizácia odborného vzdelávania - budova bývalej Mš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12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13</v>
      </c>
      <c r="E12" s="12"/>
      <c r="F12" s="18" t="s">
        <v>14</v>
      </c>
      <c r="G12" s="12"/>
      <c r="H12" s="12"/>
      <c r="I12" s="9" t="s">
        <v>15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16</v>
      </c>
      <c r="E14" s="12"/>
      <c r="F14" s="12"/>
      <c r="G14" s="12"/>
      <c r="H14" s="12"/>
      <c r="I14" s="9" t="s">
        <v>17</v>
      </c>
      <c r="J14" s="18" t="s">
        <v>12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18</v>
      </c>
      <c r="F15" s="12"/>
      <c r="G15" s="12"/>
      <c r="H15" s="12"/>
      <c r="I15" s="9" t="s">
        <v>19</v>
      </c>
      <c r="J15" s="18" t="s">
        <v>12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20</v>
      </c>
      <c r="E17" s="12"/>
      <c r="F17" s="12"/>
      <c r="G17" s="12"/>
      <c r="H17" s="12"/>
      <c r="I17" s="9" t="s">
        <v>17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19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21</v>
      </c>
      <c r="E20" s="12"/>
      <c r="F20" s="12"/>
      <c r="G20" s="12"/>
      <c r="H20" s="12"/>
      <c r="I20" s="9" t="s">
        <v>17</v>
      </c>
      <c r="J20" s="18" t="s">
        <v>12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22</v>
      </c>
      <c r="F21" s="12"/>
      <c r="G21" s="12"/>
      <c r="H21" s="12"/>
      <c r="I21" s="9" t="s">
        <v>19</v>
      </c>
      <c r="J21" s="18" t="s">
        <v>12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23</v>
      </c>
      <c r="E23" s="12"/>
      <c r="F23" s="12"/>
      <c r="G23" s="12"/>
      <c r="H23" s="12"/>
      <c r="I23" s="9" t="s">
        <v>17</v>
      </c>
      <c r="J23" s="18" t="s">
        <v>12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22</v>
      </c>
      <c r="F24" s="12"/>
      <c r="G24" s="12"/>
      <c r="H24" s="12"/>
      <c r="I24" s="9" t="s">
        <v>19</v>
      </c>
      <c r="J24" s="18" t="s">
        <v>12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24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25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26</v>
      </c>
      <c r="E30" s="12"/>
      <c r="F30" s="12"/>
      <c r="G30" s="12"/>
      <c r="H30" s="12"/>
      <c r="I30" s="12"/>
      <c r="J30" s="30">
        <f>ROUND(J125,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27</v>
      </c>
      <c r="G32" s="12"/>
      <c r="H32" s="12"/>
      <c r="I32" s="31" t="s">
        <v>28</v>
      </c>
      <c r="J32" s="31" t="s">
        <v>29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30</v>
      </c>
      <c r="E33" s="33" t="s">
        <v>31</v>
      </c>
      <c r="F33" s="34">
        <f>ROUND((ROUND((SUM(BE125:BE211)),  2) + SUM(BE213:BE217)), 2)</f>
        <v>0</v>
      </c>
      <c r="G33" s="35"/>
      <c r="H33" s="35"/>
      <c r="I33" s="36">
        <v>0.2</v>
      </c>
      <c r="J33" s="34">
        <f>ROUND((ROUND(((SUM(BE125:BE211))*I33),  2) + (SUM(BE213:BE217)*I33)),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32</v>
      </c>
      <c r="F34" s="34">
        <f>ROUND((ROUND((SUM(BF125:BF211)),  2) + SUM(BF213:BF217)), 2)</f>
        <v>0</v>
      </c>
      <c r="G34" s="35"/>
      <c r="H34" s="35"/>
      <c r="I34" s="36">
        <v>0.2</v>
      </c>
      <c r="J34" s="34">
        <f>ROUND((ROUND(((SUM(BF125:BF211))*I34),  2) + (SUM(BF213:BF217)*I34)),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33</v>
      </c>
      <c r="F35" s="37">
        <f>ROUND((ROUND((SUM(BG125:BG211)),  2) + SUM(BG213:BG217)),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34</v>
      </c>
      <c r="F36" s="37">
        <f>ROUND((ROUND((SUM(BH125:BH211)),  2) + SUM(BH213:BH217)),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35</v>
      </c>
      <c r="F37" s="34">
        <f>ROUND((ROUND((SUM(BI125:BI211)),  2) + SUM(BI213:BI217)),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36</v>
      </c>
      <c r="E39" s="41"/>
      <c r="F39" s="41"/>
      <c r="G39" s="42" t="s">
        <v>37</v>
      </c>
      <c r="H39" s="43" t="s">
        <v>38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39</v>
      </c>
      <c r="E50" s="47"/>
      <c r="F50" s="47"/>
      <c r="G50" s="46" t="s">
        <v>40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41</v>
      </c>
      <c r="E61" s="49"/>
      <c r="F61" s="50" t="s">
        <v>42</v>
      </c>
      <c r="G61" s="48" t="s">
        <v>41</v>
      </c>
      <c r="H61" s="49"/>
      <c r="I61" s="49"/>
      <c r="J61" s="51" t="s">
        <v>42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43</v>
      </c>
      <c r="E65" s="52"/>
      <c r="F65" s="52"/>
      <c r="G65" s="46" t="s">
        <v>44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41</v>
      </c>
      <c r="E76" s="49"/>
      <c r="F76" s="50" t="s">
        <v>42</v>
      </c>
      <c r="G76" s="48" t="s">
        <v>41</v>
      </c>
      <c r="H76" s="49"/>
      <c r="I76" s="49"/>
      <c r="J76" s="51" t="s">
        <v>42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45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Soš Tornaľa - modernizácia odborného vzdelávania - budova bývalej Mš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3 - VZT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13</v>
      </c>
      <c r="D89" s="12"/>
      <c r="E89" s="12"/>
      <c r="F89" s="18" t="str">
        <f>F12</f>
        <v>kat. úz. Tornaľa, parc. č. 1451</v>
      </c>
      <c r="G89" s="12"/>
      <c r="H89" s="12"/>
      <c r="I89" s="9" t="s">
        <v>15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16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21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20</v>
      </c>
      <c r="D92" s="12"/>
      <c r="E92" s="12"/>
      <c r="F92" s="18" t="str">
        <f>IF(E18="","",E18)</f>
        <v>Vyplň údaj</v>
      </c>
      <c r="G92" s="12"/>
      <c r="H92" s="12"/>
      <c r="I92" s="9" t="s">
        <v>23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46</v>
      </c>
      <c r="D94" s="39"/>
      <c r="E94" s="39"/>
      <c r="F94" s="39"/>
      <c r="G94" s="39"/>
      <c r="H94" s="39"/>
      <c r="I94" s="39"/>
      <c r="J94" s="59" t="s">
        <v>47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48</v>
      </c>
      <c r="D96" s="12"/>
      <c r="E96" s="12"/>
      <c r="F96" s="12"/>
      <c r="G96" s="12"/>
      <c r="H96" s="12"/>
      <c r="I96" s="12"/>
      <c r="J96" s="30">
        <f>J125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49</v>
      </c>
    </row>
    <row r="97" spans="1:31" s="61" customFormat="1" ht="24.9" customHeight="1">
      <c r="B97" s="62"/>
      <c r="D97" s="63" t="s">
        <v>50</v>
      </c>
      <c r="E97" s="64"/>
      <c r="F97" s="64"/>
      <c r="G97" s="64"/>
      <c r="H97" s="64"/>
      <c r="I97" s="64"/>
      <c r="J97" s="65">
        <f>J126</f>
        <v>0</v>
      </c>
      <c r="L97" s="62"/>
    </row>
    <row r="98" spans="1:31" s="66" customFormat="1" ht="19.95" customHeight="1">
      <c r="B98" s="67"/>
      <c r="D98" s="68" t="s">
        <v>51</v>
      </c>
      <c r="E98" s="69"/>
      <c r="F98" s="69"/>
      <c r="G98" s="69"/>
      <c r="H98" s="69"/>
      <c r="I98" s="69"/>
      <c r="J98" s="70">
        <f>J127</f>
        <v>0</v>
      </c>
      <c r="L98" s="67"/>
    </row>
    <row r="99" spans="1:31" s="61" customFormat="1" ht="24.9" customHeight="1">
      <c r="B99" s="62"/>
      <c r="D99" s="63" t="s">
        <v>52</v>
      </c>
      <c r="E99" s="64"/>
      <c r="F99" s="64"/>
      <c r="G99" s="64"/>
      <c r="H99" s="64"/>
      <c r="I99" s="64"/>
      <c r="J99" s="65">
        <f>J134</f>
        <v>0</v>
      </c>
      <c r="L99" s="62"/>
    </row>
    <row r="100" spans="1:31" s="61" customFormat="1" ht="24.9" customHeight="1">
      <c r="B100" s="62"/>
      <c r="D100" s="63" t="s">
        <v>53</v>
      </c>
      <c r="E100" s="64"/>
      <c r="F100" s="64"/>
      <c r="G100" s="64"/>
      <c r="H100" s="64"/>
      <c r="I100" s="64"/>
      <c r="J100" s="65">
        <f>J137</f>
        <v>0</v>
      </c>
      <c r="L100" s="62"/>
    </row>
    <row r="101" spans="1:31" s="66" customFormat="1" ht="19.95" customHeight="1">
      <c r="B101" s="67"/>
      <c r="D101" s="68" t="s">
        <v>54</v>
      </c>
      <c r="E101" s="69"/>
      <c r="F101" s="69"/>
      <c r="G101" s="69"/>
      <c r="H101" s="69"/>
      <c r="I101" s="69"/>
      <c r="J101" s="70">
        <f>J138</f>
        <v>0</v>
      </c>
      <c r="L101" s="67"/>
    </row>
    <row r="102" spans="1:31" s="61" customFormat="1" ht="24.9" customHeight="1">
      <c r="B102" s="62"/>
      <c r="D102" s="63" t="s">
        <v>55</v>
      </c>
      <c r="E102" s="64"/>
      <c r="F102" s="64"/>
      <c r="G102" s="64"/>
      <c r="H102" s="64"/>
      <c r="I102" s="64"/>
      <c r="J102" s="65">
        <f>J199</f>
        <v>0</v>
      </c>
      <c r="L102" s="62"/>
    </row>
    <row r="103" spans="1:31" s="61" customFormat="1" ht="24.9" customHeight="1">
      <c r="B103" s="62"/>
      <c r="D103" s="63" t="s">
        <v>56</v>
      </c>
      <c r="E103" s="64"/>
      <c r="F103" s="64"/>
      <c r="G103" s="64"/>
      <c r="H103" s="64"/>
      <c r="I103" s="64"/>
      <c r="J103" s="65">
        <f>J205</f>
        <v>0</v>
      </c>
      <c r="L103" s="62"/>
    </row>
    <row r="104" spans="1:31" s="66" customFormat="1" ht="19.95" customHeight="1">
      <c r="B104" s="67"/>
      <c r="D104" s="68" t="s">
        <v>57</v>
      </c>
      <c r="E104" s="69"/>
      <c r="F104" s="69"/>
      <c r="G104" s="69"/>
      <c r="H104" s="69"/>
      <c r="I104" s="69"/>
      <c r="J104" s="70">
        <f>J206</f>
        <v>0</v>
      </c>
      <c r="L104" s="67"/>
    </row>
    <row r="105" spans="1:31" s="61" customFormat="1" ht="21.75" customHeight="1">
      <c r="B105" s="62"/>
      <c r="D105" s="71" t="s">
        <v>58</v>
      </c>
      <c r="J105" s="72">
        <f>J212</f>
        <v>0</v>
      </c>
      <c r="L105" s="62"/>
    </row>
    <row r="106" spans="1:31" s="15" customFormat="1" ht="21.75" customHeight="1">
      <c r="A106" s="12"/>
      <c r="B106" s="13"/>
      <c r="C106" s="12"/>
      <c r="D106" s="12"/>
      <c r="E106" s="12"/>
      <c r="F106" s="12"/>
      <c r="G106" s="12"/>
      <c r="H106" s="12"/>
      <c r="I106" s="12"/>
      <c r="J106" s="12"/>
      <c r="K106" s="12"/>
      <c r="L106" s="14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pans="1:31" s="15" customFormat="1" ht="6.9" customHeight="1">
      <c r="A107" s="12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14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11" spans="1:31" s="15" customFormat="1" ht="6.9" customHeight="1">
      <c r="A111" s="12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 ht="24.9" customHeight="1">
      <c r="A112" s="12"/>
      <c r="B112" s="13"/>
      <c r="C112" s="7" t="s">
        <v>59</v>
      </c>
      <c r="D112" s="12"/>
      <c r="E112" s="12"/>
      <c r="F112" s="12"/>
      <c r="G112" s="12"/>
      <c r="H112" s="12"/>
      <c r="I112" s="12"/>
      <c r="J112" s="12"/>
      <c r="K112" s="12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65" s="15" customFormat="1" ht="6.9" customHeight="1">
      <c r="A113" s="12"/>
      <c r="B113" s="13"/>
      <c r="C113" s="12"/>
      <c r="D113" s="12"/>
      <c r="E113" s="12"/>
      <c r="F113" s="12"/>
      <c r="G113" s="12"/>
      <c r="H113" s="12"/>
      <c r="I113" s="12"/>
      <c r="J113" s="12"/>
      <c r="K113" s="12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5" s="15" customFormat="1" ht="12" customHeight="1">
      <c r="A114" s="12"/>
      <c r="B114" s="13"/>
      <c r="C114" s="9" t="s">
        <v>6</v>
      </c>
      <c r="D114" s="12"/>
      <c r="E114" s="12"/>
      <c r="F114" s="12"/>
      <c r="G114" s="12"/>
      <c r="H114" s="12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5" s="15" customFormat="1" ht="26.25" customHeight="1">
      <c r="A115" s="12"/>
      <c r="B115" s="13"/>
      <c r="C115" s="12"/>
      <c r="D115" s="12"/>
      <c r="E115" s="10" t="str">
        <f>E7</f>
        <v>Soš Tornaľa - modernizácia odborného vzdelávania - budova bývalej Mš</v>
      </c>
      <c r="F115" s="11"/>
      <c r="G115" s="11"/>
      <c r="H115" s="11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5" s="15" customFormat="1" ht="12" customHeight="1">
      <c r="A116" s="12"/>
      <c r="B116" s="13"/>
      <c r="C116" s="9" t="s">
        <v>7</v>
      </c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5" s="15" customFormat="1" ht="16.5" customHeight="1">
      <c r="A117" s="12"/>
      <c r="B117" s="13"/>
      <c r="C117" s="12"/>
      <c r="D117" s="12"/>
      <c r="E117" s="16" t="str">
        <f>E9</f>
        <v>3 - VZT</v>
      </c>
      <c r="F117" s="17"/>
      <c r="G117" s="17"/>
      <c r="H117" s="17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5" s="15" customFormat="1" ht="6.9" customHeight="1">
      <c r="A118" s="12"/>
      <c r="B118" s="13"/>
      <c r="C118" s="12"/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5" s="15" customFormat="1" ht="12" customHeight="1">
      <c r="A119" s="12"/>
      <c r="B119" s="13"/>
      <c r="C119" s="9" t="s">
        <v>13</v>
      </c>
      <c r="D119" s="12"/>
      <c r="E119" s="12"/>
      <c r="F119" s="18" t="str">
        <f>F12</f>
        <v>kat. úz. Tornaľa, parc. č. 1451</v>
      </c>
      <c r="G119" s="12"/>
      <c r="H119" s="12"/>
      <c r="I119" s="9" t="s">
        <v>15</v>
      </c>
      <c r="J119" s="19" t="str">
        <f>IF(J12="","",J12)</f>
        <v>18. 5. 2022</v>
      </c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5" s="15" customFormat="1" ht="6.9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5" s="15" customFormat="1" ht="25.65" customHeight="1">
      <c r="A121" s="12"/>
      <c r="B121" s="13"/>
      <c r="C121" s="9" t="s">
        <v>16</v>
      </c>
      <c r="D121" s="12"/>
      <c r="E121" s="12"/>
      <c r="F121" s="18" t="str">
        <f>E15</f>
        <v>Stredná odborná škola – Szakközépiskola Tornaľa</v>
      </c>
      <c r="G121" s="12"/>
      <c r="H121" s="12"/>
      <c r="I121" s="9" t="s">
        <v>21</v>
      </c>
      <c r="J121" s="57" t="str">
        <f>E21</f>
        <v>Ing. Pavol Fedorčák, PhD.</v>
      </c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65" s="15" customFormat="1" ht="25.65" customHeight="1">
      <c r="A122" s="12"/>
      <c r="B122" s="13"/>
      <c r="C122" s="9" t="s">
        <v>20</v>
      </c>
      <c r="D122" s="12"/>
      <c r="E122" s="12"/>
      <c r="F122" s="18" t="str">
        <f>IF(E18="","",E18)</f>
        <v>Vyplň údaj</v>
      </c>
      <c r="G122" s="12"/>
      <c r="H122" s="12"/>
      <c r="I122" s="9" t="s">
        <v>23</v>
      </c>
      <c r="J122" s="57" t="str">
        <f>E24</f>
        <v>Ing. Pavol Fedorčák, PhD.</v>
      </c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65" s="15" customFormat="1" ht="10.35" customHeight="1">
      <c r="A123" s="12"/>
      <c r="B123" s="13"/>
      <c r="C123" s="12"/>
      <c r="D123" s="12"/>
      <c r="E123" s="12"/>
      <c r="F123" s="12"/>
      <c r="G123" s="12"/>
      <c r="H123" s="12"/>
      <c r="I123" s="12"/>
      <c r="J123" s="12"/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65" s="83" customFormat="1" ht="29.25" customHeight="1">
      <c r="A124" s="73"/>
      <c r="B124" s="74"/>
      <c r="C124" s="75" t="s">
        <v>60</v>
      </c>
      <c r="D124" s="76" t="s">
        <v>61</v>
      </c>
      <c r="E124" s="76" t="s">
        <v>62</v>
      </c>
      <c r="F124" s="76" t="s">
        <v>63</v>
      </c>
      <c r="G124" s="76" t="s">
        <v>64</v>
      </c>
      <c r="H124" s="76" t="s">
        <v>65</v>
      </c>
      <c r="I124" s="76" t="s">
        <v>66</v>
      </c>
      <c r="J124" s="77" t="s">
        <v>47</v>
      </c>
      <c r="K124" s="78" t="s">
        <v>67</v>
      </c>
      <c r="L124" s="79"/>
      <c r="M124" s="80" t="s">
        <v>12</v>
      </c>
      <c r="N124" s="81" t="s">
        <v>30</v>
      </c>
      <c r="O124" s="81" t="s">
        <v>68</v>
      </c>
      <c r="P124" s="81" t="s">
        <v>69</v>
      </c>
      <c r="Q124" s="81" t="s">
        <v>70</v>
      </c>
      <c r="R124" s="81" t="s">
        <v>71</v>
      </c>
      <c r="S124" s="81" t="s">
        <v>72</v>
      </c>
      <c r="T124" s="82" t="s">
        <v>73</v>
      </c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</row>
    <row r="125" spans="1:65" s="15" customFormat="1" ht="22.8" customHeight="1">
      <c r="A125" s="12"/>
      <c r="B125" s="13"/>
      <c r="C125" s="84" t="s">
        <v>48</v>
      </c>
      <c r="D125" s="12"/>
      <c r="E125" s="12"/>
      <c r="F125" s="12"/>
      <c r="G125" s="12"/>
      <c r="H125" s="12"/>
      <c r="I125" s="12"/>
      <c r="J125" s="85">
        <f>BK125</f>
        <v>0</v>
      </c>
      <c r="K125" s="12"/>
      <c r="L125" s="13"/>
      <c r="M125" s="86"/>
      <c r="N125" s="87"/>
      <c r="O125" s="28"/>
      <c r="P125" s="88">
        <f>P126+P134+P137+P199+P205+P212</f>
        <v>0</v>
      </c>
      <c r="Q125" s="28"/>
      <c r="R125" s="88">
        <f>R126+R134+R137+R199+R205+R212</f>
        <v>1.647116</v>
      </c>
      <c r="S125" s="28"/>
      <c r="T125" s="89">
        <f>T126+T134+T137+T199+T205+T212</f>
        <v>5.2000000000000005E-2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3" t="s">
        <v>74</v>
      </c>
      <c r="AU125" s="3" t="s">
        <v>49</v>
      </c>
      <c r="BK125" s="90">
        <f>BK126+BK134+BK137+BK199+BK205+BK212</f>
        <v>0</v>
      </c>
    </row>
    <row r="126" spans="1:65" s="91" customFormat="1" ht="25.95" customHeight="1">
      <c r="B126" s="92"/>
      <c r="D126" s="93" t="s">
        <v>74</v>
      </c>
      <c r="E126" s="94" t="s">
        <v>75</v>
      </c>
      <c r="F126" s="94" t="s">
        <v>76</v>
      </c>
      <c r="I126" s="95"/>
      <c r="J126" s="72">
        <f>BK126</f>
        <v>0</v>
      </c>
      <c r="L126" s="92"/>
      <c r="M126" s="96"/>
      <c r="N126" s="97"/>
      <c r="O126" s="97"/>
      <c r="P126" s="98">
        <f>P127</f>
        <v>0</v>
      </c>
      <c r="Q126" s="97"/>
      <c r="R126" s="98">
        <f>R127</f>
        <v>0.95359999999999989</v>
      </c>
      <c r="S126" s="97"/>
      <c r="T126" s="99">
        <f>T127</f>
        <v>5.2000000000000005E-2</v>
      </c>
      <c r="AR126" s="93" t="s">
        <v>77</v>
      </c>
      <c r="AT126" s="100" t="s">
        <v>74</v>
      </c>
      <c r="AU126" s="100" t="s">
        <v>2</v>
      </c>
      <c r="AY126" s="93" t="s">
        <v>78</v>
      </c>
      <c r="BK126" s="101">
        <f>BK127</f>
        <v>0</v>
      </c>
    </row>
    <row r="127" spans="1:65" s="91" customFormat="1" ht="22.8" customHeight="1">
      <c r="B127" s="92"/>
      <c r="D127" s="93" t="s">
        <v>74</v>
      </c>
      <c r="E127" s="102" t="s">
        <v>79</v>
      </c>
      <c r="F127" s="102" t="s">
        <v>80</v>
      </c>
      <c r="I127" s="95"/>
      <c r="J127" s="103">
        <f>BK127</f>
        <v>0</v>
      </c>
      <c r="L127" s="92"/>
      <c r="M127" s="96"/>
      <c r="N127" s="97"/>
      <c r="O127" s="97"/>
      <c r="P127" s="98">
        <f>SUM(P128:P133)</f>
        <v>0</v>
      </c>
      <c r="Q127" s="97"/>
      <c r="R127" s="98">
        <f>SUM(R128:R133)</f>
        <v>0.95359999999999989</v>
      </c>
      <c r="S127" s="97"/>
      <c r="T127" s="99">
        <f>SUM(T128:T133)</f>
        <v>5.2000000000000005E-2</v>
      </c>
      <c r="AR127" s="93" t="s">
        <v>77</v>
      </c>
      <c r="AT127" s="100" t="s">
        <v>74</v>
      </c>
      <c r="AU127" s="100" t="s">
        <v>77</v>
      </c>
      <c r="AY127" s="93" t="s">
        <v>78</v>
      </c>
      <c r="BK127" s="101">
        <f>SUM(BK128:BK133)</f>
        <v>0</v>
      </c>
    </row>
    <row r="128" spans="1:65" s="15" customFormat="1" ht="24.15" customHeight="1">
      <c r="A128" s="12"/>
      <c r="B128" s="104"/>
      <c r="C128" s="105" t="s">
        <v>81</v>
      </c>
      <c r="D128" s="105" t="s">
        <v>82</v>
      </c>
      <c r="E128" s="106" t="s">
        <v>83</v>
      </c>
      <c r="F128" s="107" t="s">
        <v>84</v>
      </c>
      <c r="G128" s="108" t="s">
        <v>85</v>
      </c>
      <c r="H128" s="109">
        <v>40</v>
      </c>
      <c r="I128" s="109"/>
      <c r="J128" s="110">
        <f t="shared" ref="J128:J133" si="0">ROUND(I128*H128,2)</f>
        <v>0</v>
      </c>
      <c r="K128" s="111"/>
      <c r="L128" s="13"/>
      <c r="M128" s="112" t="s">
        <v>12</v>
      </c>
      <c r="N128" s="113" t="s">
        <v>32</v>
      </c>
      <c r="O128" s="114"/>
      <c r="P128" s="115">
        <f t="shared" ref="P128:P133" si="1">O128*H128</f>
        <v>0</v>
      </c>
      <c r="Q128" s="115">
        <v>1.92E-3</v>
      </c>
      <c r="R128" s="115">
        <f t="shared" ref="R128:R133" si="2">Q128*H128</f>
        <v>7.6800000000000007E-2</v>
      </c>
      <c r="S128" s="115">
        <v>0</v>
      </c>
      <c r="T128" s="116">
        <f t="shared" ref="T128:T133" si="3">S128*H128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17" t="s">
        <v>86</v>
      </c>
      <c r="AT128" s="117" t="s">
        <v>82</v>
      </c>
      <c r="AU128" s="117" t="s">
        <v>87</v>
      </c>
      <c r="AY128" s="3" t="s">
        <v>78</v>
      </c>
      <c r="BE128" s="118">
        <f t="shared" ref="BE128:BE133" si="4">IF(N128="základná",J128,0)</f>
        <v>0</v>
      </c>
      <c r="BF128" s="118">
        <f t="shared" ref="BF128:BF133" si="5">IF(N128="znížená",J128,0)</f>
        <v>0</v>
      </c>
      <c r="BG128" s="118">
        <f t="shared" ref="BG128:BG133" si="6">IF(N128="zákl. prenesená",J128,0)</f>
        <v>0</v>
      </c>
      <c r="BH128" s="118">
        <f t="shared" ref="BH128:BH133" si="7">IF(N128="zníž. prenesená",J128,0)</f>
        <v>0</v>
      </c>
      <c r="BI128" s="118">
        <f t="shared" ref="BI128:BI133" si="8">IF(N128="nulová",J128,0)</f>
        <v>0</v>
      </c>
      <c r="BJ128" s="3" t="s">
        <v>87</v>
      </c>
      <c r="BK128" s="118">
        <f t="shared" ref="BK128:BK133" si="9">ROUND(I128*H128,2)</f>
        <v>0</v>
      </c>
      <c r="BL128" s="3" t="s">
        <v>86</v>
      </c>
      <c r="BM128" s="117" t="s">
        <v>88</v>
      </c>
    </row>
    <row r="129" spans="1:65" s="15" customFormat="1" ht="33" customHeight="1">
      <c r="A129" s="12"/>
      <c r="B129" s="104"/>
      <c r="C129" s="105" t="s">
        <v>89</v>
      </c>
      <c r="D129" s="105" t="s">
        <v>82</v>
      </c>
      <c r="E129" s="106" t="s">
        <v>90</v>
      </c>
      <c r="F129" s="107" t="s">
        <v>91</v>
      </c>
      <c r="G129" s="108" t="s">
        <v>85</v>
      </c>
      <c r="H129" s="109">
        <v>40</v>
      </c>
      <c r="I129" s="109"/>
      <c r="J129" s="110">
        <f t="shared" si="0"/>
        <v>0</v>
      </c>
      <c r="K129" s="111"/>
      <c r="L129" s="13"/>
      <c r="M129" s="112" t="s">
        <v>12</v>
      </c>
      <c r="N129" s="113" t="s">
        <v>32</v>
      </c>
      <c r="O129" s="114"/>
      <c r="P129" s="115">
        <f t="shared" si="1"/>
        <v>0</v>
      </c>
      <c r="Q129" s="115">
        <v>2.1839999999999998E-2</v>
      </c>
      <c r="R129" s="115">
        <f t="shared" si="2"/>
        <v>0.87359999999999993</v>
      </c>
      <c r="S129" s="115">
        <v>0</v>
      </c>
      <c r="T129" s="116">
        <f t="shared" si="3"/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17" t="s">
        <v>86</v>
      </c>
      <c r="AT129" s="117" t="s">
        <v>82</v>
      </c>
      <c r="AU129" s="117" t="s">
        <v>87</v>
      </c>
      <c r="AY129" s="3" t="s">
        <v>78</v>
      </c>
      <c r="BE129" s="118">
        <f t="shared" si="4"/>
        <v>0</v>
      </c>
      <c r="BF129" s="118">
        <f t="shared" si="5"/>
        <v>0</v>
      </c>
      <c r="BG129" s="118">
        <f t="shared" si="6"/>
        <v>0</v>
      </c>
      <c r="BH129" s="118">
        <f t="shared" si="7"/>
        <v>0</v>
      </c>
      <c r="BI129" s="118">
        <f t="shared" si="8"/>
        <v>0</v>
      </c>
      <c r="BJ129" s="3" t="s">
        <v>87</v>
      </c>
      <c r="BK129" s="118">
        <f t="shared" si="9"/>
        <v>0</v>
      </c>
      <c r="BL129" s="3" t="s">
        <v>86</v>
      </c>
      <c r="BM129" s="117" t="s">
        <v>92</v>
      </c>
    </row>
    <row r="130" spans="1:65" s="15" customFormat="1" ht="24.15" customHeight="1">
      <c r="A130" s="12"/>
      <c r="B130" s="104"/>
      <c r="C130" s="105" t="s">
        <v>93</v>
      </c>
      <c r="D130" s="105" t="s">
        <v>82</v>
      </c>
      <c r="E130" s="106" t="s">
        <v>94</v>
      </c>
      <c r="F130" s="107" t="s">
        <v>95</v>
      </c>
      <c r="G130" s="108" t="s">
        <v>85</v>
      </c>
      <c r="H130" s="109">
        <v>40</v>
      </c>
      <c r="I130" s="109"/>
      <c r="J130" s="110">
        <f t="shared" si="0"/>
        <v>0</v>
      </c>
      <c r="K130" s="111"/>
      <c r="L130" s="13"/>
      <c r="M130" s="112" t="s">
        <v>12</v>
      </c>
      <c r="N130" s="113" t="s">
        <v>32</v>
      </c>
      <c r="O130" s="114"/>
      <c r="P130" s="115">
        <f t="shared" si="1"/>
        <v>0</v>
      </c>
      <c r="Q130" s="115">
        <v>0</v>
      </c>
      <c r="R130" s="115">
        <f t="shared" si="2"/>
        <v>0</v>
      </c>
      <c r="S130" s="115">
        <v>0</v>
      </c>
      <c r="T130" s="116">
        <f t="shared" si="3"/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7" t="s">
        <v>86</v>
      </c>
      <c r="AT130" s="117" t="s">
        <v>82</v>
      </c>
      <c r="AU130" s="117" t="s">
        <v>87</v>
      </c>
      <c r="AY130" s="3" t="s">
        <v>78</v>
      </c>
      <c r="BE130" s="118">
        <f t="shared" si="4"/>
        <v>0</v>
      </c>
      <c r="BF130" s="118">
        <f t="shared" si="5"/>
        <v>0</v>
      </c>
      <c r="BG130" s="118">
        <f t="shared" si="6"/>
        <v>0</v>
      </c>
      <c r="BH130" s="118">
        <f t="shared" si="7"/>
        <v>0</v>
      </c>
      <c r="BI130" s="118">
        <f t="shared" si="8"/>
        <v>0</v>
      </c>
      <c r="BJ130" s="3" t="s">
        <v>87</v>
      </c>
      <c r="BK130" s="118">
        <f t="shared" si="9"/>
        <v>0</v>
      </c>
      <c r="BL130" s="3" t="s">
        <v>86</v>
      </c>
      <c r="BM130" s="117" t="s">
        <v>96</v>
      </c>
    </row>
    <row r="131" spans="1:65" s="15" customFormat="1" ht="24.15" customHeight="1">
      <c r="A131" s="12"/>
      <c r="B131" s="104"/>
      <c r="C131" s="105" t="s">
        <v>97</v>
      </c>
      <c r="D131" s="105" t="s">
        <v>82</v>
      </c>
      <c r="E131" s="106" t="s">
        <v>98</v>
      </c>
      <c r="F131" s="107" t="s">
        <v>99</v>
      </c>
      <c r="G131" s="108" t="s">
        <v>100</v>
      </c>
      <c r="H131" s="109">
        <v>80</v>
      </c>
      <c r="I131" s="109"/>
      <c r="J131" s="110">
        <f t="shared" si="0"/>
        <v>0</v>
      </c>
      <c r="K131" s="111"/>
      <c r="L131" s="13"/>
      <c r="M131" s="112" t="s">
        <v>12</v>
      </c>
      <c r="N131" s="113" t="s">
        <v>32</v>
      </c>
      <c r="O131" s="114"/>
      <c r="P131" s="115">
        <f t="shared" si="1"/>
        <v>0</v>
      </c>
      <c r="Q131" s="115">
        <v>1.0000000000000001E-5</v>
      </c>
      <c r="R131" s="115">
        <f t="shared" si="2"/>
        <v>8.0000000000000004E-4</v>
      </c>
      <c r="S131" s="115">
        <v>1.4999999999999999E-4</v>
      </c>
      <c r="T131" s="116">
        <f t="shared" si="3"/>
        <v>1.1999999999999999E-2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7" t="s">
        <v>101</v>
      </c>
      <c r="AT131" s="117" t="s">
        <v>82</v>
      </c>
      <c r="AU131" s="117" t="s">
        <v>87</v>
      </c>
      <c r="AY131" s="3" t="s">
        <v>78</v>
      </c>
      <c r="BE131" s="118">
        <f t="shared" si="4"/>
        <v>0</v>
      </c>
      <c r="BF131" s="118">
        <f t="shared" si="5"/>
        <v>0</v>
      </c>
      <c r="BG131" s="118">
        <f t="shared" si="6"/>
        <v>0</v>
      </c>
      <c r="BH131" s="118">
        <f t="shared" si="7"/>
        <v>0</v>
      </c>
      <c r="BI131" s="118">
        <f t="shared" si="8"/>
        <v>0</v>
      </c>
      <c r="BJ131" s="3" t="s">
        <v>87</v>
      </c>
      <c r="BK131" s="118">
        <f t="shared" si="9"/>
        <v>0</v>
      </c>
      <c r="BL131" s="3" t="s">
        <v>101</v>
      </c>
      <c r="BM131" s="117" t="s">
        <v>102</v>
      </c>
    </row>
    <row r="132" spans="1:65" s="15" customFormat="1" ht="24.15" customHeight="1">
      <c r="A132" s="12"/>
      <c r="B132" s="104"/>
      <c r="C132" s="105" t="s">
        <v>103</v>
      </c>
      <c r="D132" s="105" t="s">
        <v>82</v>
      </c>
      <c r="E132" s="106" t="s">
        <v>104</v>
      </c>
      <c r="F132" s="107" t="s">
        <v>105</v>
      </c>
      <c r="G132" s="108" t="s">
        <v>100</v>
      </c>
      <c r="H132" s="109">
        <v>40</v>
      </c>
      <c r="I132" s="109"/>
      <c r="J132" s="110">
        <f t="shared" si="0"/>
        <v>0</v>
      </c>
      <c r="K132" s="111"/>
      <c r="L132" s="13"/>
      <c r="M132" s="112" t="s">
        <v>12</v>
      </c>
      <c r="N132" s="113" t="s">
        <v>32</v>
      </c>
      <c r="O132" s="114"/>
      <c r="P132" s="115">
        <f t="shared" si="1"/>
        <v>0</v>
      </c>
      <c r="Q132" s="115">
        <v>3.0000000000000001E-5</v>
      </c>
      <c r="R132" s="115">
        <f t="shared" si="2"/>
        <v>1.2000000000000001E-3</v>
      </c>
      <c r="S132" s="115">
        <v>3.6000000000000002E-4</v>
      </c>
      <c r="T132" s="116">
        <f t="shared" si="3"/>
        <v>1.4400000000000001E-2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7" t="s">
        <v>86</v>
      </c>
      <c r="AT132" s="117" t="s">
        <v>82</v>
      </c>
      <c r="AU132" s="117" t="s">
        <v>87</v>
      </c>
      <c r="AY132" s="3" t="s">
        <v>78</v>
      </c>
      <c r="BE132" s="118">
        <f t="shared" si="4"/>
        <v>0</v>
      </c>
      <c r="BF132" s="118">
        <f t="shared" si="5"/>
        <v>0</v>
      </c>
      <c r="BG132" s="118">
        <f t="shared" si="6"/>
        <v>0</v>
      </c>
      <c r="BH132" s="118">
        <f t="shared" si="7"/>
        <v>0</v>
      </c>
      <c r="BI132" s="118">
        <f t="shared" si="8"/>
        <v>0</v>
      </c>
      <c r="BJ132" s="3" t="s">
        <v>87</v>
      </c>
      <c r="BK132" s="118">
        <f t="shared" si="9"/>
        <v>0</v>
      </c>
      <c r="BL132" s="3" t="s">
        <v>86</v>
      </c>
      <c r="BM132" s="117" t="s">
        <v>106</v>
      </c>
    </row>
    <row r="133" spans="1:65" s="15" customFormat="1" ht="24.15" customHeight="1">
      <c r="A133" s="12"/>
      <c r="B133" s="104"/>
      <c r="C133" s="105" t="s">
        <v>107</v>
      </c>
      <c r="D133" s="105" t="s">
        <v>82</v>
      </c>
      <c r="E133" s="106" t="s">
        <v>108</v>
      </c>
      <c r="F133" s="107" t="s">
        <v>109</v>
      </c>
      <c r="G133" s="108" t="s">
        <v>100</v>
      </c>
      <c r="H133" s="109">
        <v>40</v>
      </c>
      <c r="I133" s="109"/>
      <c r="J133" s="110">
        <f t="shared" si="0"/>
        <v>0</v>
      </c>
      <c r="K133" s="111"/>
      <c r="L133" s="13"/>
      <c r="M133" s="112" t="s">
        <v>12</v>
      </c>
      <c r="N133" s="113" t="s">
        <v>32</v>
      </c>
      <c r="O133" s="114"/>
      <c r="P133" s="115">
        <f t="shared" si="1"/>
        <v>0</v>
      </c>
      <c r="Q133" s="115">
        <v>3.0000000000000001E-5</v>
      </c>
      <c r="R133" s="115">
        <f t="shared" si="2"/>
        <v>1.2000000000000001E-3</v>
      </c>
      <c r="S133" s="115">
        <v>6.4000000000000005E-4</v>
      </c>
      <c r="T133" s="116">
        <f t="shared" si="3"/>
        <v>2.5600000000000001E-2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86</v>
      </c>
      <c r="AT133" s="117" t="s">
        <v>82</v>
      </c>
      <c r="AU133" s="117" t="s">
        <v>87</v>
      </c>
      <c r="AY133" s="3" t="s">
        <v>78</v>
      </c>
      <c r="BE133" s="118">
        <f t="shared" si="4"/>
        <v>0</v>
      </c>
      <c r="BF133" s="118">
        <f t="shared" si="5"/>
        <v>0</v>
      </c>
      <c r="BG133" s="118">
        <f t="shared" si="6"/>
        <v>0</v>
      </c>
      <c r="BH133" s="118">
        <f t="shared" si="7"/>
        <v>0</v>
      </c>
      <c r="BI133" s="118">
        <f t="shared" si="8"/>
        <v>0</v>
      </c>
      <c r="BJ133" s="3" t="s">
        <v>87</v>
      </c>
      <c r="BK133" s="118">
        <f t="shared" si="9"/>
        <v>0</v>
      </c>
      <c r="BL133" s="3" t="s">
        <v>86</v>
      </c>
      <c r="BM133" s="117" t="s">
        <v>110</v>
      </c>
    </row>
    <row r="134" spans="1:65" s="91" customFormat="1" ht="25.95" customHeight="1">
      <c r="B134" s="92"/>
      <c r="D134" s="93" t="s">
        <v>74</v>
      </c>
      <c r="E134" s="94" t="s">
        <v>111</v>
      </c>
      <c r="F134" s="94" t="s">
        <v>112</v>
      </c>
      <c r="I134" s="95"/>
      <c r="J134" s="72">
        <f>BK134</f>
        <v>0</v>
      </c>
      <c r="L134" s="92"/>
      <c r="M134" s="96"/>
      <c r="N134" s="97"/>
      <c r="O134" s="97"/>
      <c r="P134" s="98">
        <f>SUM(P135:P136)</f>
        <v>0</v>
      </c>
      <c r="Q134" s="97"/>
      <c r="R134" s="98">
        <f>SUM(R135:R136)</f>
        <v>4.0999999999999995E-3</v>
      </c>
      <c r="S134" s="97"/>
      <c r="T134" s="99">
        <f>SUM(T135:T136)</f>
        <v>0</v>
      </c>
      <c r="AR134" s="93" t="s">
        <v>87</v>
      </c>
      <c r="AT134" s="100" t="s">
        <v>74</v>
      </c>
      <c r="AU134" s="100" t="s">
        <v>2</v>
      </c>
      <c r="AY134" s="93" t="s">
        <v>78</v>
      </c>
      <c r="BK134" s="101">
        <f>SUM(BK135:BK136)</f>
        <v>0</v>
      </c>
    </row>
    <row r="135" spans="1:65" s="15" customFormat="1" ht="24.15" customHeight="1">
      <c r="A135" s="12"/>
      <c r="B135" s="104"/>
      <c r="C135" s="105" t="s">
        <v>113</v>
      </c>
      <c r="D135" s="105" t="s">
        <v>82</v>
      </c>
      <c r="E135" s="106" t="s">
        <v>114</v>
      </c>
      <c r="F135" s="107" t="s">
        <v>115</v>
      </c>
      <c r="G135" s="108" t="s">
        <v>85</v>
      </c>
      <c r="H135" s="109">
        <v>10</v>
      </c>
      <c r="I135" s="109"/>
      <c r="J135" s="110">
        <f>ROUND(I135*H135,2)</f>
        <v>0</v>
      </c>
      <c r="K135" s="111"/>
      <c r="L135" s="13"/>
      <c r="M135" s="112" t="s">
        <v>12</v>
      </c>
      <c r="N135" s="113" t="s">
        <v>32</v>
      </c>
      <c r="O135" s="114"/>
      <c r="P135" s="115">
        <f>O135*H135</f>
        <v>0</v>
      </c>
      <c r="Q135" s="115">
        <v>0</v>
      </c>
      <c r="R135" s="115">
        <f>Q135*H135</f>
        <v>0</v>
      </c>
      <c r="S135" s="115">
        <v>0</v>
      </c>
      <c r="T135" s="116">
        <f>S135*H135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101</v>
      </c>
      <c r="AT135" s="117" t="s">
        <v>82</v>
      </c>
      <c r="AU135" s="117" t="s">
        <v>77</v>
      </c>
      <c r="AY135" s="3" t="s">
        <v>78</v>
      </c>
      <c r="BE135" s="118">
        <f>IF(N135="základná",J135,0)</f>
        <v>0</v>
      </c>
      <c r="BF135" s="118">
        <f>IF(N135="znížená",J135,0)</f>
        <v>0</v>
      </c>
      <c r="BG135" s="118">
        <f>IF(N135="zákl. prenesená",J135,0)</f>
        <v>0</v>
      </c>
      <c r="BH135" s="118">
        <f>IF(N135="zníž. prenesená",J135,0)</f>
        <v>0</v>
      </c>
      <c r="BI135" s="118">
        <f>IF(N135="nulová",J135,0)</f>
        <v>0</v>
      </c>
      <c r="BJ135" s="3" t="s">
        <v>87</v>
      </c>
      <c r="BK135" s="118">
        <f>ROUND(I135*H135,2)</f>
        <v>0</v>
      </c>
      <c r="BL135" s="3" t="s">
        <v>101</v>
      </c>
      <c r="BM135" s="117" t="s">
        <v>116</v>
      </c>
    </row>
    <row r="136" spans="1:65" s="15" customFormat="1" ht="16.5" customHeight="1">
      <c r="A136" s="12"/>
      <c r="B136" s="104"/>
      <c r="C136" s="119" t="s">
        <v>117</v>
      </c>
      <c r="D136" s="119" t="s">
        <v>118</v>
      </c>
      <c r="E136" s="120" t="s">
        <v>119</v>
      </c>
      <c r="F136" s="121" t="s">
        <v>120</v>
      </c>
      <c r="G136" s="122" t="s">
        <v>85</v>
      </c>
      <c r="H136" s="123">
        <v>10</v>
      </c>
      <c r="I136" s="123"/>
      <c r="J136" s="124">
        <f>ROUND(I136*H136,2)</f>
        <v>0</v>
      </c>
      <c r="K136" s="125"/>
      <c r="L136" s="126"/>
      <c r="M136" s="127" t="s">
        <v>12</v>
      </c>
      <c r="N136" s="128" t="s">
        <v>32</v>
      </c>
      <c r="O136" s="114"/>
      <c r="P136" s="115">
        <f>O136*H136</f>
        <v>0</v>
      </c>
      <c r="Q136" s="115">
        <v>4.0999999999999999E-4</v>
      </c>
      <c r="R136" s="115">
        <f>Q136*H136</f>
        <v>4.0999999999999995E-3</v>
      </c>
      <c r="S136" s="115">
        <v>0</v>
      </c>
      <c r="T136" s="116">
        <f>S136*H136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121</v>
      </c>
      <c r="AT136" s="117" t="s">
        <v>118</v>
      </c>
      <c r="AU136" s="117" t="s">
        <v>77</v>
      </c>
      <c r="AY136" s="3" t="s">
        <v>78</v>
      </c>
      <c r="BE136" s="118">
        <f>IF(N136="základná",J136,0)</f>
        <v>0</v>
      </c>
      <c r="BF136" s="118">
        <f>IF(N136="znížená",J136,0)</f>
        <v>0</v>
      </c>
      <c r="BG136" s="118">
        <f>IF(N136="zákl. prenesená",J136,0)</f>
        <v>0</v>
      </c>
      <c r="BH136" s="118">
        <f>IF(N136="zníž. prenesená",J136,0)</f>
        <v>0</v>
      </c>
      <c r="BI136" s="118">
        <f>IF(N136="nulová",J136,0)</f>
        <v>0</v>
      </c>
      <c r="BJ136" s="3" t="s">
        <v>87</v>
      </c>
      <c r="BK136" s="118">
        <f>ROUND(I136*H136,2)</f>
        <v>0</v>
      </c>
      <c r="BL136" s="3" t="s">
        <v>86</v>
      </c>
      <c r="BM136" s="117" t="s">
        <v>122</v>
      </c>
    </row>
    <row r="137" spans="1:65" s="91" customFormat="1" ht="25.95" customHeight="1">
      <c r="B137" s="92"/>
      <c r="D137" s="93" t="s">
        <v>74</v>
      </c>
      <c r="E137" s="94" t="s">
        <v>123</v>
      </c>
      <c r="F137" s="94" t="s">
        <v>124</v>
      </c>
      <c r="I137" s="95"/>
      <c r="J137" s="72">
        <f>BK137</f>
        <v>0</v>
      </c>
      <c r="L137" s="92"/>
      <c r="M137" s="96"/>
      <c r="N137" s="97"/>
      <c r="O137" s="97"/>
      <c r="P137" s="98">
        <f>P138</f>
        <v>0</v>
      </c>
      <c r="Q137" s="97"/>
      <c r="R137" s="98">
        <f>R138</f>
        <v>0.68941600000000003</v>
      </c>
      <c r="S137" s="97"/>
      <c r="T137" s="99">
        <f>T138</f>
        <v>0</v>
      </c>
      <c r="AR137" s="93" t="s">
        <v>87</v>
      </c>
      <c r="AT137" s="100" t="s">
        <v>74</v>
      </c>
      <c r="AU137" s="100" t="s">
        <v>2</v>
      </c>
      <c r="AY137" s="93" t="s">
        <v>78</v>
      </c>
      <c r="BK137" s="101">
        <f>BK138</f>
        <v>0</v>
      </c>
    </row>
    <row r="138" spans="1:65" s="91" customFormat="1" ht="22.8" customHeight="1">
      <c r="B138" s="92"/>
      <c r="D138" s="93" t="s">
        <v>74</v>
      </c>
      <c r="E138" s="102" t="s">
        <v>125</v>
      </c>
      <c r="F138" s="102" t="s">
        <v>126</v>
      </c>
      <c r="I138" s="95"/>
      <c r="J138" s="103">
        <f>BK138</f>
        <v>0</v>
      </c>
      <c r="L138" s="92"/>
      <c r="M138" s="96"/>
      <c r="N138" s="97"/>
      <c r="O138" s="97"/>
      <c r="P138" s="98">
        <f>SUM(P139:P198)</f>
        <v>0</v>
      </c>
      <c r="Q138" s="97"/>
      <c r="R138" s="98">
        <f>SUM(R139:R198)</f>
        <v>0.68941600000000003</v>
      </c>
      <c r="S138" s="97"/>
      <c r="T138" s="99">
        <f>SUM(T139:T198)</f>
        <v>0</v>
      </c>
      <c r="AR138" s="93" t="s">
        <v>87</v>
      </c>
      <c r="AT138" s="100" t="s">
        <v>74</v>
      </c>
      <c r="AU138" s="100" t="s">
        <v>77</v>
      </c>
      <c r="AY138" s="93" t="s">
        <v>78</v>
      </c>
      <c r="BK138" s="101">
        <f>SUM(BK139:BK198)</f>
        <v>0</v>
      </c>
    </row>
    <row r="139" spans="1:65" s="15" customFormat="1" ht="16.5" customHeight="1">
      <c r="A139" s="12"/>
      <c r="B139" s="104"/>
      <c r="C139" s="105" t="s">
        <v>127</v>
      </c>
      <c r="D139" s="105" t="s">
        <v>82</v>
      </c>
      <c r="E139" s="106" t="s">
        <v>128</v>
      </c>
      <c r="F139" s="107" t="s">
        <v>129</v>
      </c>
      <c r="G139" s="108" t="s">
        <v>130</v>
      </c>
      <c r="H139" s="109">
        <v>12</v>
      </c>
      <c r="I139" s="109"/>
      <c r="J139" s="110">
        <f t="shared" ref="J139:J198" si="10">ROUND(I139*H139,2)</f>
        <v>0</v>
      </c>
      <c r="K139" s="111"/>
      <c r="L139" s="13"/>
      <c r="M139" s="112" t="s">
        <v>12</v>
      </c>
      <c r="N139" s="113" t="s">
        <v>32</v>
      </c>
      <c r="O139" s="114"/>
      <c r="P139" s="115">
        <f t="shared" ref="P139:P198" si="11">O139*H139</f>
        <v>0</v>
      </c>
      <c r="Q139" s="115">
        <v>0</v>
      </c>
      <c r="R139" s="115">
        <f t="shared" ref="R139:R198" si="12">Q139*H139</f>
        <v>0</v>
      </c>
      <c r="S139" s="115">
        <v>0</v>
      </c>
      <c r="T139" s="116">
        <f t="shared" ref="T139:T198" si="13">S139*H139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101</v>
      </c>
      <c r="AT139" s="117" t="s">
        <v>82</v>
      </c>
      <c r="AU139" s="117" t="s">
        <v>87</v>
      </c>
      <c r="AY139" s="3" t="s">
        <v>78</v>
      </c>
      <c r="BE139" s="118">
        <f t="shared" ref="BE139:BE198" si="14">IF(N139="základná",J139,0)</f>
        <v>0</v>
      </c>
      <c r="BF139" s="118">
        <f t="shared" ref="BF139:BF198" si="15">IF(N139="znížená",J139,0)</f>
        <v>0</v>
      </c>
      <c r="BG139" s="118">
        <f t="shared" ref="BG139:BG198" si="16">IF(N139="zákl. prenesená",J139,0)</f>
        <v>0</v>
      </c>
      <c r="BH139" s="118">
        <f t="shared" ref="BH139:BH198" si="17">IF(N139="zníž. prenesená",J139,0)</f>
        <v>0</v>
      </c>
      <c r="BI139" s="118">
        <f t="shared" ref="BI139:BI198" si="18">IF(N139="nulová",J139,0)</f>
        <v>0</v>
      </c>
      <c r="BJ139" s="3" t="s">
        <v>87</v>
      </c>
      <c r="BK139" s="118">
        <f t="shared" ref="BK139:BK198" si="19">ROUND(I139*H139,2)</f>
        <v>0</v>
      </c>
      <c r="BL139" s="3" t="s">
        <v>101</v>
      </c>
      <c r="BM139" s="117" t="s">
        <v>131</v>
      </c>
    </row>
    <row r="140" spans="1:65" s="15" customFormat="1" ht="24.15" customHeight="1">
      <c r="A140" s="12"/>
      <c r="B140" s="104"/>
      <c r="C140" s="119" t="s">
        <v>132</v>
      </c>
      <c r="D140" s="119" t="s">
        <v>118</v>
      </c>
      <c r="E140" s="120" t="s">
        <v>133</v>
      </c>
      <c r="F140" s="121" t="s">
        <v>134</v>
      </c>
      <c r="G140" s="122" t="s">
        <v>130</v>
      </c>
      <c r="H140" s="123">
        <v>12</v>
      </c>
      <c r="I140" s="123"/>
      <c r="J140" s="124">
        <f t="shared" si="10"/>
        <v>0</v>
      </c>
      <c r="K140" s="125"/>
      <c r="L140" s="126"/>
      <c r="M140" s="127" t="s">
        <v>12</v>
      </c>
      <c r="N140" s="128" t="s">
        <v>32</v>
      </c>
      <c r="O140" s="114"/>
      <c r="P140" s="115">
        <f t="shared" si="11"/>
        <v>0</v>
      </c>
      <c r="Q140" s="115">
        <v>5.2999999999999998E-4</v>
      </c>
      <c r="R140" s="115">
        <f t="shared" si="12"/>
        <v>6.3599999999999993E-3</v>
      </c>
      <c r="S140" s="115">
        <v>0</v>
      </c>
      <c r="T140" s="116">
        <f t="shared" si="1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135</v>
      </c>
      <c r="AT140" s="117" t="s">
        <v>118</v>
      </c>
      <c r="AU140" s="117" t="s">
        <v>87</v>
      </c>
      <c r="AY140" s="3" t="s">
        <v>78</v>
      </c>
      <c r="BE140" s="118">
        <f t="shared" si="14"/>
        <v>0</v>
      </c>
      <c r="BF140" s="118">
        <f t="shared" si="15"/>
        <v>0</v>
      </c>
      <c r="BG140" s="118">
        <f t="shared" si="16"/>
        <v>0</v>
      </c>
      <c r="BH140" s="118">
        <f t="shared" si="17"/>
        <v>0</v>
      </c>
      <c r="BI140" s="118">
        <f t="shared" si="18"/>
        <v>0</v>
      </c>
      <c r="BJ140" s="3" t="s">
        <v>87</v>
      </c>
      <c r="BK140" s="118">
        <f t="shared" si="19"/>
        <v>0</v>
      </c>
      <c r="BL140" s="3" t="s">
        <v>101</v>
      </c>
      <c r="BM140" s="117" t="s">
        <v>136</v>
      </c>
    </row>
    <row r="141" spans="1:65" s="15" customFormat="1" ht="16.5" customHeight="1">
      <c r="A141" s="12"/>
      <c r="B141" s="104"/>
      <c r="C141" s="105" t="s">
        <v>137</v>
      </c>
      <c r="D141" s="105" t="s">
        <v>82</v>
      </c>
      <c r="E141" s="106" t="s">
        <v>138</v>
      </c>
      <c r="F141" s="107" t="s">
        <v>139</v>
      </c>
      <c r="G141" s="108" t="s">
        <v>130</v>
      </c>
      <c r="H141" s="109">
        <v>12</v>
      </c>
      <c r="I141" s="109"/>
      <c r="J141" s="110">
        <f t="shared" si="10"/>
        <v>0</v>
      </c>
      <c r="K141" s="111"/>
      <c r="L141" s="13"/>
      <c r="M141" s="112" t="s">
        <v>12</v>
      </c>
      <c r="N141" s="113" t="s">
        <v>32</v>
      </c>
      <c r="O141" s="114"/>
      <c r="P141" s="115">
        <f t="shared" si="11"/>
        <v>0</v>
      </c>
      <c r="Q141" s="115">
        <v>0</v>
      </c>
      <c r="R141" s="115">
        <f t="shared" si="12"/>
        <v>0</v>
      </c>
      <c r="S141" s="115">
        <v>0</v>
      </c>
      <c r="T141" s="116">
        <f t="shared" si="1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7" t="s">
        <v>101</v>
      </c>
      <c r="AT141" s="117" t="s">
        <v>82</v>
      </c>
      <c r="AU141" s="117" t="s">
        <v>87</v>
      </c>
      <c r="AY141" s="3" t="s">
        <v>78</v>
      </c>
      <c r="BE141" s="118">
        <f t="shared" si="14"/>
        <v>0</v>
      </c>
      <c r="BF141" s="118">
        <f t="shared" si="15"/>
        <v>0</v>
      </c>
      <c r="BG141" s="118">
        <f t="shared" si="16"/>
        <v>0</v>
      </c>
      <c r="BH141" s="118">
        <f t="shared" si="17"/>
        <v>0</v>
      </c>
      <c r="BI141" s="118">
        <f t="shared" si="18"/>
        <v>0</v>
      </c>
      <c r="BJ141" s="3" t="s">
        <v>87</v>
      </c>
      <c r="BK141" s="118">
        <f t="shared" si="19"/>
        <v>0</v>
      </c>
      <c r="BL141" s="3" t="s">
        <v>101</v>
      </c>
      <c r="BM141" s="117" t="s">
        <v>140</v>
      </c>
    </row>
    <row r="142" spans="1:65" s="15" customFormat="1" ht="24.15" customHeight="1">
      <c r="A142" s="12"/>
      <c r="B142" s="104"/>
      <c r="C142" s="119" t="s">
        <v>141</v>
      </c>
      <c r="D142" s="119" t="s">
        <v>118</v>
      </c>
      <c r="E142" s="120" t="s">
        <v>142</v>
      </c>
      <c r="F142" s="121" t="s">
        <v>143</v>
      </c>
      <c r="G142" s="122" t="s">
        <v>130</v>
      </c>
      <c r="H142" s="123">
        <v>12</v>
      </c>
      <c r="I142" s="123"/>
      <c r="J142" s="124">
        <f t="shared" si="10"/>
        <v>0</v>
      </c>
      <c r="K142" s="125"/>
      <c r="L142" s="126"/>
      <c r="M142" s="127" t="s">
        <v>12</v>
      </c>
      <c r="N142" s="128" t="s">
        <v>32</v>
      </c>
      <c r="O142" s="114"/>
      <c r="P142" s="115">
        <f t="shared" si="11"/>
        <v>0</v>
      </c>
      <c r="Q142" s="115">
        <v>8.9999999999999998E-4</v>
      </c>
      <c r="R142" s="115">
        <f t="shared" si="12"/>
        <v>1.0800000000000001E-2</v>
      </c>
      <c r="S142" s="115">
        <v>0</v>
      </c>
      <c r="T142" s="116">
        <f t="shared" si="1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135</v>
      </c>
      <c r="AT142" s="117" t="s">
        <v>118</v>
      </c>
      <c r="AU142" s="117" t="s">
        <v>87</v>
      </c>
      <c r="AY142" s="3" t="s">
        <v>78</v>
      </c>
      <c r="BE142" s="118">
        <f t="shared" si="14"/>
        <v>0</v>
      </c>
      <c r="BF142" s="118">
        <f t="shared" si="15"/>
        <v>0</v>
      </c>
      <c r="BG142" s="118">
        <f t="shared" si="16"/>
        <v>0</v>
      </c>
      <c r="BH142" s="118">
        <f t="shared" si="17"/>
        <v>0</v>
      </c>
      <c r="BI142" s="118">
        <f t="shared" si="18"/>
        <v>0</v>
      </c>
      <c r="BJ142" s="3" t="s">
        <v>87</v>
      </c>
      <c r="BK142" s="118">
        <f t="shared" si="19"/>
        <v>0</v>
      </c>
      <c r="BL142" s="3" t="s">
        <v>101</v>
      </c>
      <c r="BM142" s="117" t="s">
        <v>144</v>
      </c>
    </row>
    <row r="143" spans="1:65" s="15" customFormat="1" ht="16.5" customHeight="1">
      <c r="A143" s="12"/>
      <c r="B143" s="104"/>
      <c r="C143" s="105" t="s">
        <v>145</v>
      </c>
      <c r="D143" s="105" t="s">
        <v>82</v>
      </c>
      <c r="E143" s="106" t="s">
        <v>146</v>
      </c>
      <c r="F143" s="107" t="s">
        <v>147</v>
      </c>
      <c r="G143" s="108" t="s">
        <v>130</v>
      </c>
      <c r="H143" s="109">
        <v>30</v>
      </c>
      <c r="I143" s="109"/>
      <c r="J143" s="110">
        <f t="shared" si="10"/>
        <v>0</v>
      </c>
      <c r="K143" s="111"/>
      <c r="L143" s="13"/>
      <c r="M143" s="112" t="s">
        <v>12</v>
      </c>
      <c r="N143" s="113" t="s">
        <v>32</v>
      </c>
      <c r="O143" s="114"/>
      <c r="P143" s="115">
        <f t="shared" si="11"/>
        <v>0</v>
      </c>
      <c r="Q143" s="115">
        <v>0</v>
      </c>
      <c r="R143" s="115">
        <f t="shared" si="12"/>
        <v>0</v>
      </c>
      <c r="S143" s="115">
        <v>0</v>
      </c>
      <c r="T143" s="116">
        <f t="shared" si="1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7" t="s">
        <v>101</v>
      </c>
      <c r="AT143" s="117" t="s">
        <v>82</v>
      </c>
      <c r="AU143" s="117" t="s">
        <v>87</v>
      </c>
      <c r="AY143" s="3" t="s">
        <v>78</v>
      </c>
      <c r="BE143" s="118">
        <f t="shared" si="14"/>
        <v>0</v>
      </c>
      <c r="BF143" s="118">
        <f t="shared" si="15"/>
        <v>0</v>
      </c>
      <c r="BG143" s="118">
        <f t="shared" si="16"/>
        <v>0</v>
      </c>
      <c r="BH143" s="118">
        <f t="shared" si="17"/>
        <v>0</v>
      </c>
      <c r="BI143" s="118">
        <f t="shared" si="18"/>
        <v>0</v>
      </c>
      <c r="BJ143" s="3" t="s">
        <v>87</v>
      </c>
      <c r="BK143" s="118">
        <f t="shared" si="19"/>
        <v>0</v>
      </c>
      <c r="BL143" s="3" t="s">
        <v>101</v>
      </c>
      <c r="BM143" s="117" t="s">
        <v>148</v>
      </c>
    </row>
    <row r="144" spans="1:65" s="15" customFormat="1" ht="24.15" customHeight="1">
      <c r="A144" s="12"/>
      <c r="B144" s="104"/>
      <c r="C144" s="119" t="s">
        <v>149</v>
      </c>
      <c r="D144" s="119" t="s">
        <v>118</v>
      </c>
      <c r="E144" s="120" t="s">
        <v>150</v>
      </c>
      <c r="F144" s="121" t="s">
        <v>151</v>
      </c>
      <c r="G144" s="122" t="s">
        <v>130</v>
      </c>
      <c r="H144" s="123">
        <v>30</v>
      </c>
      <c r="I144" s="123"/>
      <c r="J144" s="124">
        <f t="shared" si="10"/>
        <v>0</v>
      </c>
      <c r="K144" s="125"/>
      <c r="L144" s="126"/>
      <c r="M144" s="127" t="s">
        <v>12</v>
      </c>
      <c r="N144" s="128" t="s">
        <v>32</v>
      </c>
      <c r="O144" s="114"/>
      <c r="P144" s="115">
        <f t="shared" si="11"/>
        <v>0</v>
      </c>
      <c r="Q144" s="115">
        <v>1.1299999999999999E-3</v>
      </c>
      <c r="R144" s="115">
        <f t="shared" si="12"/>
        <v>3.39E-2</v>
      </c>
      <c r="S144" s="115">
        <v>0</v>
      </c>
      <c r="T144" s="116">
        <f t="shared" si="1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7" t="s">
        <v>135</v>
      </c>
      <c r="AT144" s="117" t="s">
        <v>118</v>
      </c>
      <c r="AU144" s="117" t="s">
        <v>87</v>
      </c>
      <c r="AY144" s="3" t="s">
        <v>78</v>
      </c>
      <c r="BE144" s="118">
        <f t="shared" si="14"/>
        <v>0</v>
      </c>
      <c r="BF144" s="118">
        <f t="shared" si="15"/>
        <v>0</v>
      </c>
      <c r="BG144" s="118">
        <f t="shared" si="16"/>
        <v>0</v>
      </c>
      <c r="BH144" s="118">
        <f t="shared" si="17"/>
        <v>0</v>
      </c>
      <c r="BI144" s="118">
        <f t="shared" si="18"/>
        <v>0</v>
      </c>
      <c r="BJ144" s="3" t="s">
        <v>87</v>
      </c>
      <c r="BK144" s="118">
        <f t="shared" si="19"/>
        <v>0</v>
      </c>
      <c r="BL144" s="3" t="s">
        <v>101</v>
      </c>
      <c r="BM144" s="117" t="s">
        <v>152</v>
      </c>
    </row>
    <row r="145" spans="1:65" s="15" customFormat="1" ht="16.5" customHeight="1">
      <c r="A145" s="12"/>
      <c r="B145" s="104"/>
      <c r="C145" s="105" t="s">
        <v>153</v>
      </c>
      <c r="D145" s="105" t="s">
        <v>82</v>
      </c>
      <c r="E145" s="106" t="s">
        <v>154</v>
      </c>
      <c r="F145" s="107" t="s">
        <v>155</v>
      </c>
      <c r="G145" s="108" t="s">
        <v>130</v>
      </c>
      <c r="H145" s="109">
        <v>12</v>
      </c>
      <c r="I145" s="109"/>
      <c r="J145" s="110">
        <f t="shared" si="10"/>
        <v>0</v>
      </c>
      <c r="K145" s="111"/>
      <c r="L145" s="13"/>
      <c r="M145" s="112" t="s">
        <v>12</v>
      </c>
      <c r="N145" s="113" t="s">
        <v>32</v>
      </c>
      <c r="O145" s="114"/>
      <c r="P145" s="115">
        <f t="shared" si="11"/>
        <v>0</v>
      </c>
      <c r="Q145" s="115">
        <v>0</v>
      </c>
      <c r="R145" s="115">
        <f t="shared" si="12"/>
        <v>0</v>
      </c>
      <c r="S145" s="115">
        <v>0</v>
      </c>
      <c r="T145" s="116">
        <f t="shared" si="1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101</v>
      </c>
      <c r="AT145" s="117" t="s">
        <v>82</v>
      </c>
      <c r="AU145" s="117" t="s">
        <v>87</v>
      </c>
      <c r="AY145" s="3" t="s">
        <v>78</v>
      </c>
      <c r="BE145" s="118">
        <f t="shared" si="14"/>
        <v>0</v>
      </c>
      <c r="BF145" s="118">
        <f t="shared" si="15"/>
        <v>0</v>
      </c>
      <c r="BG145" s="118">
        <f t="shared" si="16"/>
        <v>0</v>
      </c>
      <c r="BH145" s="118">
        <f t="shared" si="17"/>
        <v>0</v>
      </c>
      <c r="BI145" s="118">
        <f t="shared" si="18"/>
        <v>0</v>
      </c>
      <c r="BJ145" s="3" t="s">
        <v>87</v>
      </c>
      <c r="BK145" s="118">
        <f t="shared" si="19"/>
        <v>0</v>
      </c>
      <c r="BL145" s="3" t="s">
        <v>101</v>
      </c>
      <c r="BM145" s="117" t="s">
        <v>156</v>
      </c>
    </row>
    <row r="146" spans="1:65" s="15" customFormat="1" ht="24.15" customHeight="1">
      <c r="A146" s="12"/>
      <c r="B146" s="104"/>
      <c r="C146" s="119" t="s">
        <v>157</v>
      </c>
      <c r="D146" s="119" t="s">
        <v>118</v>
      </c>
      <c r="E146" s="120" t="s">
        <v>158</v>
      </c>
      <c r="F146" s="121" t="s">
        <v>159</v>
      </c>
      <c r="G146" s="122" t="s">
        <v>130</v>
      </c>
      <c r="H146" s="123">
        <v>12</v>
      </c>
      <c r="I146" s="123"/>
      <c r="J146" s="124">
        <f t="shared" si="10"/>
        <v>0</v>
      </c>
      <c r="K146" s="125"/>
      <c r="L146" s="126"/>
      <c r="M146" s="127" t="s">
        <v>12</v>
      </c>
      <c r="N146" s="128" t="s">
        <v>32</v>
      </c>
      <c r="O146" s="114"/>
      <c r="P146" s="115">
        <f t="shared" si="11"/>
        <v>0</v>
      </c>
      <c r="Q146" s="115">
        <v>1.4E-3</v>
      </c>
      <c r="R146" s="115">
        <f t="shared" si="12"/>
        <v>1.6799999999999999E-2</v>
      </c>
      <c r="S146" s="115">
        <v>0</v>
      </c>
      <c r="T146" s="116">
        <f t="shared" si="13"/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7" t="s">
        <v>135</v>
      </c>
      <c r="AT146" s="117" t="s">
        <v>118</v>
      </c>
      <c r="AU146" s="117" t="s">
        <v>87</v>
      </c>
      <c r="AY146" s="3" t="s">
        <v>78</v>
      </c>
      <c r="BE146" s="118">
        <f t="shared" si="14"/>
        <v>0</v>
      </c>
      <c r="BF146" s="118">
        <f t="shared" si="15"/>
        <v>0</v>
      </c>
      <c r="BG146" s="118">
        <f t="shared" si="16"/>
        <v>0</v>
      </c>
      <c r="BH146" s="118">
        <f t="shared" si="17"/>
        <v>0</v>
      </c>
      <c r="BI146" s="118">
        <f t="shared" si="18"/>
        <v>0</v>
      </c>
      <c r="BJ146" s="3" t="s">
        <v>87</v>
      </c>
      <c r="BK146" s="118">
        <f t="shared" si="19"/>
        <v>0</v>
      </c>
      <c r="BL146" s="3" t="s">
        <v>101</v>
      </c>
      <c r="BM146" s="117" t="s">
        <v>160</v>
      </c>
    </row>
    <row r="147" spans="1:65" s="15" customFormat="1" ht="16.5" customHeight="1">
      <c r="A147" s="12"/>
      <c r="B147" s="104"/>
      <c r="C147" s="105" t="s">
        <v>161</v>
      </c>
      <c r="D147" s="105" t="s">
        <v>82</v>
      </c>
      <c r="E147" s="106" t="s">
        <v>162</v>
      </c>
      <c r="F147" s="107" t="s">
        <v>163</v>
      </c>
      <c r="G147" s="108" t="s">
        <v>130</v>
      </c>
      <c r="H147" s="109">
        <v>18</v>
      </c>
      <c r="I147" s="109"/>
      <c r="J147" s="110">
        <f t="shared" si="10"/>
        <v>0</v>
      </c>
      <c r="K147" s="111"/>
      <c r="L147" s="13"/>
      <c r="M147" s="112" t="s">
        <v>12</v>
      </c>
      <c r="N147" s="113" t="s">
        <v>32</v>
      </c>
      <c r="O147" s="114"/>
      <c r="P147" s="115">
        <f t="shared" si="11"/>
        <v>0</v>
      </c>
      <c r="Q147" s="115">
        <v>0</v>
      </c>
      <c r="R147" s="115">
        <f t="shared" si="12"/>
        <v>0</v>
      </c>
      <c r="S147" s="115">
        <v>0</v>
      </c>
      <c r="T147" s="116">
        <f t="shared" si="1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101</v>
      </c>
      <c r="AT147" s="117" t="s">
        <v>82</v>
      </c>
      <c r="AU147" s="117" t="s">
        <v>87</v>
      </c>
      <c r="AY147" s="3" t="s">
        <v>78</v>
      </c>
      <c r="BE147" s="118">
        <f t="shared" si="14"/>
        <v>0</v>
      </c>
      <c r="BF147" s="118">
        <f t="shared" si="15"/>
        <v>0</v>
      </c>
      <c r="BG147" s="118">
        <f t="shared" si="16"/>
        <v>0</v>
      </c>
      <c r="BH147" s="118">
        <f t="shared" si="17"/>
        <v>0</v>
      </c>
      <c r="BI147" s="118">
        <f t="shared" si="18"/>
        <v>0</v>
      </c>
      <c r="BJ147" s="3" t="s">
        <v>87</v>
      </c>
      <c r="BK147" s="118">
        <f t="shared" si="19"/>
        <v>0</v>
      </c>
      <c r="BL147" s="3" t="s">
        <v>101</v>
      </c>
      <c r="BM147" s="117" t="s">
        <v>164</v>
      </c>
    </row>
    <row r="148" spans="1:65" s="15" customFormat="1" ht="24.15" customHeight="1">
      <c r="A148" s="12"/>
      <c r="B148" s="104"/>
      <c r="C148" s="119" t="s">
        <v>165</v>
      </c>
      <c r="D148" s="119" t="s">
        <v>118</v>
      </c>
      <c r="E148" s="120" t="s">
        <v>166</v>
      </c>
      <c r="F148" s="121" t="s">
        <v>167</v>
      </c>
      <c r="G148" s="122" t="s">
        <v>130</v>
      </c>
      <c r="H148" s="123">
        <v>18</v>
      </c>
      <c r="I148" s="123"/>
      <c r="J148" s="124">
        <f t="shared" si="10"/>
        <v>0</v>
      </c>
      <c r="K148" s="125"/>
      <c r="L148" s="126"/>
      <c r="M148" s="127" t="s">
        <v>12</v>
      </c>
      <c r="N148" s="128" t="s">
        <v>32</v>
      </c>
      <c r="O148" s="114"/>
      <c r="P148" s="115">
        <f t="shared" si="11"/>
        <v>0</v>
      </c>
      <c r="Q148" s="115">
        <v>1.6999999999999999E-3</v>
      </c>
      <c r="R148" s="115">
        <f t="shared" si="12"/>
        <v>3.0599999999999999E-2</v>
      </c>
      <c r="S148" s="115">
        <v>0</v>
      </c>
      <c r="T148" s="116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135</v>
      </c>
      <c r="AT148" s="117" t="s">
        <v>118</v>
      </c>
      <c r="AU148" s="117" t="s">
        <v>87</v>
      </c>
      <c r="AY148" s="3" t="s">
        <v>78</v>
      </c>
      <c r="BE148" s="118">
        <f t="shared" si="14"/>
        <v>0</v>
      </c>
      <c r="BF148" s="118">
        <f t="shared" si="15"/>
        <v>0</v>
      </c>
      <c r="BG148" s="118">
        <f t="shared" si="16"/>
        <v>0</v>
      </c>
      <c r="BH148" s="118">
        <f t="shared" si="17"/>
        <v>0</v>
      </c>
      <c r="BI148" s="118">
        <f t="shared" si="18"/>
        <v>0</v>
      </c>
      <c r="BJ148" s="3" t="s">
        <v>87</v>
      </c>
      <c r="BK148" s="118">
        <f t="shared" si="19"/>
        <v>0</v>
      </c>
      <c r="BL148" s="3" t="s">
        <v>101</v>
      </c>
      <c r="BM148" s="117" t="s">
        <v>168</v>
      </c>
    </row>
    <row r="149" spans="1:65" s="15" customFormat="1" ht="24.15" customHeight="1">
      <c r="A149" s="12"/>
      <c r="B149" s="104"/>
      <c r="C149" s="105" t="s">
        <v>169</v>
      </c>
      <c r="D149" s="105" t="s">
        <v>82</v>
      </c>
      <c r="E149" s="106" t="s">
        <v>170</v>
      </c>
      <c r="F149" s="107" t="s">
        <v>171</v>
      </c>
      <c r="G149" s="108" t="s">
        <v>130</v>
      </c>
      <c r="H149" s="109">
        <v>8</v>
      </c>
      <c r="I149" s="109"/>
      <c r="J149" s="110">
        <f t="shared" si="10"/>
        <v>0</v>
      </c>
      <c r="K149" s="111"/>
      <c r="L149" s="13"/>
      <c r="M149" s="112" t="s">
        <v>12</v>
      </c>
      <c r="N149" s="113" t="s">
        <v>32</v>
      </c>
      <c r="O149" s="114"/>
      <c r="P149" s="115">
        <f t="shared" si="11"/>
        <v>0</v>
      </c>
      <c r="Q149" s="115">
        <v>0</v>
      </c>
      <c r="R149" s="115">
        <f t="shared" si="12"/>
        <v>0</v>
      </c>
      <c r="S149" s="115">
        <v>0</v>
      </c>
      <c r="T149" s="116">
        <f t="shared" si="1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7" t="s">
        <v>101</v>
      </c>
      <c r="AT149" s="117" t="s">
        <v>82</v>
      </c>
      <c r="AU149" s="117" t="s">
        <v>87</v>
      </c>
      <c r="AY149" s="3" t="s">
        <v>78</v>
      </c>
      <c r="BE149" s="118">
        <f t="shared" si="14"/>
        <v>0</v>
      </c>
      <c r="BF149" s="118">
        <f t="shared" si="15"/>
        <v>0</v>
      </c>
      <c r="BG149" s="118">
        <f t="shared" si="16"/>
        <v>0</v>
      </c>
      <c r="BH149" s="118">
        <f t="shared" si="17"/>
        <v>0</v>
      </c>
      <c r="BI149" s="118">
        <f t="shared" si="18"/>
        <v>0</v>
      </c>
      <c r="BJ149" s="3" t="s">
        <v>87</v>
      </c>
      <c r="BK149" s="118">
        <f t="shared" si="19"/>
        <v>0</v>
      </c>
      <c r="BL149" s="3" t="s">
        <v>101</v>
      </c>
      <c r="BM149" s="117" t="s">
        <v>172</v>
      </c>
    </row>
    <row r="150" spans="1:65" s="15" customFormat="1" ht="33" customHeight="1">
      <c r="A150" s="12"/>
      <c r="B150" s="104"/>
      <c r="C150" s="119" t="s">
        <v>173</v>
      </c>
      <c r="D150" s="119" t="s">
        <v>118</v>
      </c>
      <c r="E150" s="120" t="s">
        <v>174</v>
      </c>
      <c r="F150" s="121" t="s">
        <v>175</v>
      </c>
      <c r="G150" s="122" t="s">
        <v>85</v>
      </c>
      <c r="H150" s="123">
        <v>9.52</v>
      </c>
      <c r="I150" s="123"/>
      <c r="J150" s="124">
        <f t="shared" si="10"/>
        <v>0</v>
      </c>
      <c r="K150" s="125"/>
      <c r="L150" s="126"/>
      <c r="M150" s="127" t="s">
        <v>12</v>
      </c>
      <c r="N150" s="128" t="s">
        <v>32</v>
      </c>
      <c r="O150" s="114"/>
      <c r="P150" s="115">
        <f t="shared" si="11"/>
        <v>0</v>
      </c>
      <c r="Q150" s="115">
        <v>8.3000000000000001E-3</v>
      </c>
      <c r="R150" s="115">
        <f t="shared" si="12"/>
        <v>7.9016000000000003E-2</v>
      </c>
      <c r="S150" s="115">
        <v>0</v>
      </c>
      <c r="T150" s="116">
        <f t="shared" si="13"/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7" t="s">
        <v>135</v>
      </c>
      <c r="AT150" s="117" t="s">
        <v>118</v>
      </c>
      <c r="AU150" s="117" t="s">
        <v>87</v>
      </c>
      <c r="AY150" s="3" t="s">
        <v>78</v>
      </c>
      <c r="BE150" s="118">
        <f t="shared" si="14"/>
        <v>0</v>
      </c>
      <c r="BF150" s="118">
        <f t="shared" si="15"/>
        <v>0</v>
      </c>
      <c r="BG150" s="118">
        <f t="shared" si="16"/>
        <v>0</v>
      </c>
      <c r="BH150" s="118">
        <f t="shared" si="17"/>
        <v>0</v>
      </c>
      <c r="BI150" s="118">
        <f t="shared" si="18"/>
        <v>0</v>
      </c>
      <c r="BJ150" s="3" t="s">
        <v>87</v>
      </c>
      <c r="BK150" s="118">
        <f t="shared" si="19"/>
        <v>0</v>
      </c>
      <c r="BL150" s="3" t="s">
        <v>101</v>
      </c>
      <c r="BM150" s="117" t="s">
        <v>176</v>
      </c>
    </row>
    <row r="151" spans="1:65" s="15" customFormat="1" ht="21.75" customHeight="1">
      <c r="A151" s="12"/>
      <c r="B151" s="104"/>
      <c r="C151" s="105" t="s">
        <v>177</v>
      </c>
      <c r="D151" s="105" t="s">
        <v>82</v>
      </c>
      <c r="E151" s="106" t="s">
        <v>178</v>
      </c>
      <c r="F151" s="107" t="s">
        <v>179</v>
      </c>
      <c r="G151" s="108" t="s">
        <v>130</v>
      </c>
      <c r="H151" s="109">
        <v>15</v>
      </c>
      <c r="I151" s="109"/>
      <c r="J151" s="110">
        <f t="shared" si="10"/>
        <v>0</v>
      </c>
      <c r="K151" s="111"/>
      <c r="L151" s="13"/>
      <c r="M151" s="112" t="s">
        <v>12</v>
      </c>
      <c r="N151" s="113" t="s">
        <v>32</v>
      </c>
      <c r="O151" s="114"/>
      <c r="P151" s="115">
        <f t="shared" si="11"/>
        <v>0</v>
      </c>
      <c r="Q151" s="115">
        <v>0</v>
      </c>
      <c r="R151" s="115">
        <f t="shared" si="12"/>
        <v>0</v>
      </c>
      <c r="S151" s="115">
        <v>0</v>
      </c>
      <c r="T151" s="116">
        <f t="shared" si="13"/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101</v>
      </c>
      <c r="AT151" s="117" t="s">
        <v>82</v>
      </c>
      <c r="AU151" s="117" t="s">
        <v>87</v>
      </c>
      <c r="AY151" s="3" t="s">
        <v>78</v>
      </c>
      <c r="BE151" s="118">
        <f t="shared" si="14"/>
        <v>0</v>
      </c>
      <c r="BF151" s="118">
        <f t="shared" si="15"/>
        <v>0</v>
      </c>
      <c r="BG151" s="118">
        <f t="shared" si="16"/>
        <v>0</v>
      </c>
      <c r="BH151" s="118">
        <f t="shared" si="17"/>
        <v>0</v>
      </c>
      <c r="BI151" s="118">
        <f t="shared" si="18"/>
        <v>0</v>
      </c>
      <c r="BJ151" s="3" t="s">
        <v>87</v>
      </c>
      <c r="BK151" s="118">
        <f t="shared" si="19"/>
        <v>0</v>
      </c>
      <c r="BL151" s="3" t="s">
        <v>101</v>
      </c>
      <c r="BM151" s="117" t="s">
        <v>180</v>
      </c>
    </row>
    <row r="152" spans="1:65" s="15" customFormat="1" ht="24.15" customHeight="1">
      <c r="A152" s="12"/>
      <c r="B152" s="104"/>
      <c r="C152" s="119" t="s">
        <v>181</v>
      </c>
      <c r="D152" s="119" t="s">
        <v>118</v>
      </c>
      <c r="E152" s="120" t="s">
        <v>182</v>
      </c>
      <c r="F152" s="121" t="s">
        <v>183</v>
      </c>
      <c r="G152" s="122" t="s">
        <v>130</v>
      </c>
      <c r="H152" s="123">
        <v>15</v>
      </c>
      <c r="I152" s="123"/>
      <c r="J152" s="124">
        <f t="shared" si="10"/>
        <v>0</v>
      </c>
      <c r="K152" s="125"/>
      <c r="L152" s="126"/>
      <c r="M152" s="127" t="s">
        <v>12</v>
      </c>
      <c r="N152" s="128" t="s">
        <v>32</v>
      </c>
      <c r="O152" s="114"/>
      <c r="P152" s="115">
        <f t="shared" si="11"/>
        <v>0</v>
      </c>
      <c r="Q152" s="115">
        <v>1.2E-4</v>
      </c>
      <c r="R152" s="115">
        <f t="shared" si="12"/>
        <v>1.8E-3</v>
      </c>
      <c r="S152" s="115">
        <v>0</v>
      </c>
      <c r="T152" s="116">
        <f t="shared" si="1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135</v>
      </c>
      <c r="AT152" s="117" t="s">
        <v>118</v>
      </c>
      <c r="AU152" s="117" t="s">
        <v>87</v>
      </c>
      <c r="AY152" s="3" t="s">
        <v>78</v>
      </c>
      <c r="BE152" s="118">
        <f t="shared" si="14"/>
        <v>0</v>
      </c>
      <c r="BF152" s="118">
        <f t="shared" si="15"/>
        <v>0</v>
      </c>
      <c r="BG152" s="118">
        <f t="shared" si="16"/>
        <v>0</v>
      </c>
      <c r="BH152" s="118">
        <f t="shared" si="17"/>
        <v>0</v>
      </c>
      <c r="BI152" s="118">
        <f t="shared" si="18"/>
        <v>0</v>
      </c>
      <c r="BJ152" s="3" t="s">
        <v>87</v>
      </c>
      <c r="BK152" s="118">
        <f t="shared" si="19"/>
        <v>0</v>
      </c>
      <c r="BL152" s="3" t="s">
        <v>101</v>
      </c>
      <c r="BM152" s="117" t="s">
        <v>184</v>
      </c>
    </row>
    <row r="153" spans="1:65" s="15" customFormat="1" ht="21.75" customHeight="1">
      <c r="A153" s="12"/>
      <c r="B153" s="104"/>
      <c r="C153" s="105" t="s">
        <v>185</v>
      </c>
      <c r="D153" s="105" t="s">
        <v>82</v>
      </c>
      <c r="E153" s="106" t="s">
        <v>186</v>
      </c>
      <c r="F153" s="107" t="s">
        <v>187</v>
      </c>
      <c r="G153" s="108" t="s">
        <v>130</v>
      </c>
      <c r="H153" s="109">
        <v>28</v>
      </c>
      <c r="I153" s="109"/>
      <c r="J153" s="110">
        <f t="shared" si="10"/>
        <v>0</v>
      </c>
      <c r="K153" s="111"/>
      <c r="L153" s="13"/>
      <c r="M153" s="112" t="s">
        <v>12</v>
      </c>
      <c r="N153" s="113" t="s">
        <v>32</v>
      </c>
      <c r="O153" s="114"/>
      <c r="P153" s="115">
        <f t="shared" si="11"/>
        <v>0</v>
      </c>
      <c r="Q153" s="115">
        <v>0</v>
      </c>
      <c r="R153" s="115">
        <f t="shared" si="12"/>
        <v>0</v>
      </c>
      <c r="S153" s="115">
        <v>0</v>
      </c>
      <c r="T153" s="116">
        <f t="shared" si="1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101</v>
      </c>
      <c r="AT153" s="117" t="s">
        <v>82</v>
      </c>
      <c r="AU153" s="117" t="s">
        <v>87</v>
      </c>
      <c r="AY153" s="3" t="s">
        <v>78</v>
      </c>
      <c r="BE153" s="118">
        <f t="shared" si="14"/>
        <v>0</v>
      </c>
      <c r="BF153" s="118">
        <f t="shared" si="15"/>
        <v>0</v>
      </c>
      <c r="BG153" s="118">
        <f t="shared" si="16"/>
        <v>0</v>
      </c>
      <c r="BH153" s="118">
        <f t="shared" si="17"/>
        <v>0</v>
      </c>
      <c r="BI153" s="118">
        <f t="shared" si="18"/>
        <v>0</v>
      </c>
      <c r="BJ153" s="3" t="s">
        <v>87</v>
      </c>
      <c r="BK153" s="118">
        <f t="shared" si="19"/>
        <v>0</v>
      </c>
      <c r="BL153" s="3" t="s">
        <v>101</v>
      </c>
      <c r="BM153" s="117" t="s">
        <v>188</v>
      </c>
    </row>
    <row r="154" spans="1:65" s="15" customFormat="1" ht="24.15" customHeight="1">
      <c r="A154" s="12"/>
      <c r="B154" s="104"/>
      <c r="C154" s="119" t="s">
        <v>189</v>
      </c>
      <c r="D154" s="119" t="s">
        <v>118</v>
      </c>
      <c r="E154" s="120" t="s">
        <v>190</v>
      </c>
      <c r="F154" s="121" t="s">
        <v>191</v>
      </c>
      <c r="G154" s="122" t="s">
        <v>130</v>
      </c>
      <c r="H154" s="123">
        <v>28</v>
      </c>
      <c r="I154" s="123"/>
      <c r="J154" s="124">
        <f t="shared" si="10"/>
        <v>0</v>
      </c>
      <c r="K154" s="125"/>
      <c r="L154" s="126"/>
      <c r="M154" s="127" t="s">
        <v>12</v>
      </c>
      <c r="N154" s="128" t="s">
        <v>32</v>
      </c>
      <c r="O154" s="114"/>
      <c r="P154" s="115">
        <f t="shared" si="11"/>
        <v>0</v>
      </c>
      <c r="Q154" s="115">
        <v>1.8000000000000001E-4</v>
      </c>
      <c r="R154" s="115">
        <f t="shared" si="12"/>
        <v>5.0400000000000002E-3</v>
      </c>
      <c r="S154" s="115">
        <v>0</v>
      </c>
      <c r="T154" s="116">
        <f t="shared" si="1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7" t="s">
        <v>135</v>
      </c>
      <c r="AT154" s="117" t="s">
        <v>118</v>
      </c>
      <c r="AU154" s="117" t="s">
        <v>87</v>
      </c>
      <c r="AY154" s="3" t="s">
        <v>78</v>
      </c>
      <c r="BE154" s="118">
        <f t="shared" si="14"/>
        <v>0</v>
      </c>
      <c r="BF154" s="118">
        <f t="shared" si="15"/>
        <v>0</v>
      </c>
      <c r="BG154" s="118">
        <f t="shared" si="16"/>
        <v>0</v>
      </c>
      <c r="BH154" s="118">
        <f t="shared" si="17"/>
        <v>0</v>
      </c>
      <c r="BI154" s="118">
        <f t="shared" si="18"/>
        <v>0</v>
      </c>
      <c r="BJ154" s="3" t="s">
        <v>87</v>
      </c>
      <c r="BK154" s="118">
        <f t="shared" si="19"/>
        <v>0</v>
      </c>
      <c r="BL154" s="3" t="s">
        <v>101</v>
      </c>
      <c r="BM154" s="117" t="s">
        <v>192</v>
      </c>
    </row>
    <row r="155" spans="1:65" s="15" customFormat="1" ht="24.15" customHeight="1">
      <c r="A155" s="12"/>
      <c r="B155" s="104"/>
      <c r="C155" s="105" t="s">
        <v>193</v>
      </c>
      <c r="D155" s="105" t="s">
        <v>82</v>
      </c>
      <c r="E155" s="106" t="s">
        <v>194</v>
      </c>
      <c r="F155" s="107" t="s">
        <v>195</v>
      </c>
      <c r="G155" s="108" t="s">
        <v>85</v>
      </c>
      <c r="H155" s="109">
        <v>4</v>
      </c>
      <c r="I155" s="109"/>
      <c r="J155" s="110">
        <f t="shared" si="10"/>
        <v>0</v>
      </c>
      <c r="K155" s="111"/>
      <c r="L155" s="13"/>
      <c r="M155" s="112" t="s">
        <v>12</v>
      </c>
      <c r="N155" s="113" t="s">
        <v>32</v>
      </c>
      <c r="O155" s="114"/>
      <c r="P155" s="115">
        <f t="shared" si="11"/>
        <v>0</v>
      </c>
      <c r="Q155" s="115">
        <v>0</v>
      </c>
      <c r="R155" s="115">
        <f t="shared" si="12"/>
        <v>0</v>
      </c>
      <c r="S155" s="115">
        <v>0</v>
      </c>
      <c r="T155" s="116">
        <f t="shared" si="1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7" t="s">
        <v>101</v>
      </c>
      <c r="AT155" s="117" t="s">
        <v>82</v>
      </c>
      <c r="AU155" s="117" t="s">
        <v>87</v>
      </c>
      <c r="AY155" s="3" t="s">
        <v>78</v>
      </c>
      <c r="BE155" s="118">
        <f t="shared" si="14"/>
        <v>0</v>
      </c>
      <c r="BF155" s="118">
        <f t="shared" si="15"/>
        <v>0</v>
      </c>
      <c r="BG155" s="118">
        <f t="shared" si="16"/>
        <v>0</v>
      </c>
      <c r="BH155" s="118">
        <f t="shared" si="17"/>
        <v>0</v>
      </c>
      <c r="BI155" s="118">
        <f t="shared" si="18"/>
        <v>0</v>
      </c>
      <c r="BJ155" s="3" t="s">
        <v>87</v>
      </c>
      <c r="BK155" s="118">
        <f t="shared" si="19"/>
        <v>0</v>
      </c>
      <c r="BL155" s="3" t="s">
        <v>101</v>
      </c>
      <c r="BM155" s="117" t="s">
        <v>196</v>
      </c>
    </row>
    <row r="156" spans="1:65" s="15" customFormat="1" ht="24.15" customHeight="1">
      <c r="A156" s="12"/>
      <c r="B156" s="104"/>
      <c r="C156" s="119" t="s">
        <v>197</v>
      </c>
      <c r="D156" s="119" t="s">
        <v>118</v>
      </c>
      <c r="E156" s="120" t="s">
        <v>198</v>
      </c>
      <c r="F156" s="121" t="s">
        <v>199</v>
      </c>
      <c r="G156" s="122" t="s">
        <v>85</v>
      </c>
      <c r="H156" s="123">
        <v>4</v>
      </c>
      <c r="I156" s="123"/>
      <c r="J156" s="124">
        <f t="shared" si="10"/>
        <v>0</v>
      </c>
      <c r="K156" s="125"/>
      <c r="L156" s="126"/>
      <c r="M156" s="127" t="s">
        <v>12</v>
      </c>
      <c r="N156" s="128" t="s">
        <v>32</v>
      </c>
      <c r="O156" s="114"/>
      <c r="P156" s="115">
        <f t="shared" si="11"/>
        <v>0</v>
      </c>
      <c r="Q156" s="115">
        <v>8.6999999999999994E-3</v>
      </c>
      <c r="R156" s="115">
        <f t="shared" si="12"/>
        <v>3.4799999999999998E-2</v>
      </c>
      <c r="S156" s="115">
        <v>0</v>
      </c>
      <c r="T156" s="116">
        <f t="shared" si="1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7" t="s">
        <v>135</v>
      </c>
      <c r="AT156" s="117" t="s">
        <v>118</v>
      </c>
      <c r="AU156" s="117" t="s">
        <v>87</v>
      </c>
      <c r="AY156" s="3" t="s">
        <v>78</v>
      </c>
      <c r="BE156" s="118">
        <f t="shared" si="14"/>
        <v>0</v>
      </c>
      <c r="BF156" s="118">
        <f t="shared" si="15"/>
        <v>0</v>
      </c>
      <c r="BG156" s="118">
        <f t="shared" si="16"/>
        <v>0</v>
      </c>
      <c r="BH156" s="118">
        <f t="shared" si="17"/>
        <v>0</v>
      </c>
      <c r="BI156" s="118">
        <f t="shared" si="18"/>
        <v>0</v>
      </c>
      <c r="BJ156" s="3" t="s">
        <v>87</v>
      </c>
      <c r="BK156" s="118">
        <f t="shared" si="19"/>
        <v>0</v>
      </c>
      <c r="BL156" s="3" t="s">
        <v>101</v>
      </c>
      <c r="BM156" s="117" t="s">
        <v>200</v>
      </c>
    </row>
    <row r="157" spans="1:65" s="15" customFormat="1" ht="21.75" customHeight="1">
      <c r="A157" s="12"/>
      <c r="B157" s="104"/>
      <c r="C157" s="105" t="s">
        <v>201</v>
      </c>
      <c r="D157" s="105" t="s">
        <v>82</v>
      </c>
      <c r="E157" s="106" t="s">
        <v>202</v>
      </c>
      <c r="F157" s="107" t="s">
        <v>203</v>
      </c>
      <c r="G157" s="108" t="s">
        <v>204</v>
      </c>
      <c r="H157" s="109">
        <v>1</v>
      </c>
      <c r="I157" s="109"/>
      <c r="J157" s="110">
        <f t="shared" si="10"/>
        <v>0</v>
      </c>
      <c r="K157" s="111"/>
      <c r="L157" s="13"/>
      <c r="M157" s="112" t="s">
        <v>12</v>
      </c>
      <c r="N157" s="113" t="s">
        <v>32</v>
      </c>
      <c r="O157" s="114"/>
      <c r="P157" s="115">
        <f t="shared" si="11"/>
        <v>0</v>
      </c>
      <c r="Q157" s="115">
        <v>0</v>
      </c>
      <c r="R157" s="115">
        <f t="shared" si="12"/>
        <v>0</v>
      </c>
      <c r="S157" s="115">
        <v>0</v>
      </c>
      <c r="T157" s="116">
        <f t="shared" si="1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7" t="s">
        <v>101</v>
      </c>
      <c r="AT157" s="117" t="s">
        <v>82</v>
      </c>
      <c r="AU157" s="117" t="s">
        <v>87</v>
      </c>
      <c r="AY157" s="3" t="s">
        <v>78</v>
      </c>
      <c r="BE157" s="118">
        <f t="shared" si="14"/>
        <v>0</v>
      </c>
      <c r="BF157" s="118">
        <f t="shared" si="15"/>
        <v>0</v>
      </c>
      <c r="BG157" s="118">
        <f t="shared" si="16"/>
        <v>0</v>
      </c>
      <c r="BH157" s="118">
        <f t="shared" si="17"/>
        <v>0</v>
      </c>
      <c r="BI157" s="118">
        <f t="shared" si="18"/>
        <v>0</v>
      </c>
      <c r="BJ157" s="3" t="s">
        <v>87</v>
      </c>
      <c r="BK157" s="118">
        <f t="shared" si="19"/>
        <v>0</v>
      </c>
      <c r="BL157" s="3" t="s">
        <v>101</v>
      </c>
      <c r="BM157" s="117" t="s">
        <v>205</v>
      </c>
    </row>
    <row r="158" spans="1:65" s="15" customFormat="1" ht="24.15" customHeight="1">
      <c r="A158" s="12"/>
      <c r="B158" s="104"/>
      <c r="C158" s="119" t="s">
        <v>206</v>
      </c>
      <c r="D158" s="119" t="s">
        <v>118</v>
      </c>
      <c r="E158" s="120" t="s">
        <v>207</v>
      </c>
      <c r="F158" s="121" t="s">
        <v>208</v>
      </c>
      <c r="G158" s="122" t="s">
        <v>204</v>
      </c>
      <c r="H158" s="123">
        <v>1</v>
      </c>
      <c r="I158" s="123"/>
      <c r="J158" s="124">
        <f t="shared" si="10"/>
        <v>0</v>
      </c>
      <c r="K158" s="125"/>
      <c r="L158" s="126"/>
      <c r="M158" s="127" t="s">
        <v>12</v>
      </c>
      <c r="N158" s="128" t="s">
        <v>32</v>
      </c>
      <c r="O158" s="114"/>
      <c r="P158" s="115">
        <f t="shared" si="11"/>
        <v>0</v>
      </c>
      <c r="Q158" s="115">
        <v>1.6000000000000001E-3</v>
      </c>
      <c r="R158" s="115">
        <f t="shared" si="12"/>
        <v>1.6000000000000001E-3</v>
      </c>
      <c r="S158" s="115">
        <v>0</v>
      </c>
      <c r="T158" s="116">
        <f t="shared" si="1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7" t="s">
        <v>135</v>
      </c>
      <c r="AT158" s="117" t="s">
        <v>118</v>
      </c>
      <c r="AU158" s="117" t="s">
        <v>87</v>
      </c>
      <c r="AY158" s="3" t="s">
        <v>78</v>
      </c>
      <c r="BE158" s="118">
        <f t="shared" si="14"/>
        <v>0</v>
      </c>
      <c r="BF158" s="118">
        <f t="shared" si="15"/>
        <v>0</v>
      </c>
      <c r="BG158" s="118">
        <f t="shared" si="16"/>
        <v>0</v>
      </c>
      <c r="BH158" s="118">
        <f t="shared" si="17"/>
        <v>0</v>
      </c>
      <c r="BI158" s="118">
        <f t="shared" si="18"/>
        <v>0</v>
      </c>
      <c r="BJ158" s="3" t="s">
        <v>87</v>
      </c>
      <c r="BK158" s="118">
        <f t="shared" si="19"/>
        <v>0</v>
      </c>
      <c r="BL158" s="3" t="s">
        <v>101</v>
      </c>
      <c r="BM158" s="117" t="s">
        <v>209</v>
      </c>
    </row>
    <row r="159" spans="1:65" s="15" customFormat="1" ht="21.75" customHeight="1">
      <c r="A159" s="12"/>
      <c r="B159" s="104"/>
      <c r="C159" s="105" t="s">
        <v>210</v>
      </c>
      <c r="D159" s="105" t="s">
        <v>82</v>
      </c>
      <c r="E159" s="106" t="s">
        <v>211</v>
      </c>
      <c r="F159" s="107" t="s">
        <v>212</v>
      </c>
      <c r="G159" s="108" t="s">
        <v>204</v>
      </c>
      <c r="H159" s="109">
        <v>1</v>
      </c>
      <c r="I159" s="109"/>
      <c r="J159" s="110">
        <f t="shared" si="10"/>
        <v>0</v>
      </c>
      <c r="K159" s="111"/>
      <c r="L159" s="13"/>
      <c r="M159" s="112" t="s">
        <v>12</v>
      </c>
      <c r="N159" s="113" t="s">
        <v>32</v>
      </c>
      <c r="O159" s="114"/>
      <c r="P159" s="115">
        <f t="shared" si="11"/>
        <v>0</v>
      </c>
      <c r="Q159" s="115">
        <v>0</v>
      </c>
      <c r="R159" s="115">
        <f t="shared" si="12"/>
        <v>0</v>
      </c>
      <c r="S159" s="115">
        <v>0</v>
      </c>
      <c r="T159" s="116">
        <f t="shared" si="1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7" t="s">
        <v>101</v>
      </c>
      <c r="AT159" s="117" t="s">
        <v>82</v>
      </c>
      <c r="AU159" s="117" t="s">
        <v>87</v>
      </c>
      <c r="AY159" s="3" t="s">
        <v>78</v>
      </c>
      <c r="BE159" s="118">
        <f t="shared" si="14"/>
        <v>0</v>
      </c>
      <c r="BF159" s="118">
        <f t="shared" si="15"/>
        <v>0</v>
      </c>
      <c r="BG159" s="118">
        <f t="shared" si="16"/>
        <v>0</v>
      </c>
      <c r="BH159" s="118">
        <f t="shared" si="17"/>
        <v>0</v>
      </c>
      <c r="BI159" s="118">
        <f t="shared" si="18"/>
        <v>0</v>
      </c>
      <c r="BJ159" s="3" t="s">
        <v>87</v>
      </c>
      <c r="BK159" s="118">
        <f t="shared" si="19"/>
        <v>0</v>
      </c>
      <c r="BL159" s="3" t="s">
        <v>101</v>
      </c>
      <c r="BM159" s="117" t="s">
        <v>213</v>
      </c>
    </row>
    <row r="160" spans="1:65" s="15" customFormat="1" ht="24.15" customHeight="1">
      <c r="A160" s="12"/>
      <c r="B160" s="104"/>
      <c r="C160" s="119" t="s">
        <v>214</v>
      </c>
      <c r="D160" s="119" t="s">
        <v>118</v>
      </c>
      <c r="E160" s="120" t="s">
        <v>215</v>
      </c>
      <c r="F160" s="121" t="s">
        <v>216</v>
      </c>
      <c r="G160" s="122" t="s">
        <v>204</v>
      </c>
      <c r="H160" s="123">
        <v>1</v>
      </c>
      <c r="I160" s="123"/>
      <c r="J160" s="124">
        <f t="shared" si="10"/>
        <v>0</v>
      </c>
      <c r="K160" s="125"/>
      <c r="L160" s="126"/>
      <c r="M160" s="127" t="s">
        <v>12</v>
      </c>
      <c r="N160" s="128" t="s">
        <v>32</v>
      </c>
      <c r="O160" s="114"/>
      <c r="P160" s="115">
        <f t="shared" si="11"/>
        <v>0</v>
      </c>
      <c r="Q160" s="115">
        <v>1.6000000000000001E-3</v>
      </c>
      <c r="R160" s="115">
        <f t="shared" si="12"/>
        <v>1.6000000000000001E-3</v>
      </c>
      <c r="S160" s="115">
        <v>0</v>
      </c>
      <c r="T160" s="116">
        <f t="shared" si="13"/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7" t="s">
        <v>135</v>
      </c>
      <c r="AT160" s="117" t="s">
        <v>118</v>
      </c>
      <c r="AU160" s="117" t="s">
        <v>87</v>
      </c>
      <c r="AY160" s="3" t="s">
        <v>78</v>
      </c>
      <c r="BE160" s="118">
        <f t="shared" si="14"/>
        <v>0</v>
      </c>
      <c r="BF160" s="118">
        <f t="shared" si="15"/>
        <v>0</v>
      </c>
      <c r="BG160" s="118">
        <f t="shared" si="16"/>
        <v>0</v>
      </c>
      <c r="BH160" s="118">
        <f t="shared" si="17"/>
        <v>0</v>
      </c>
      <c r="BI160" s="118">
        <f t="shared" si="18"/>
        <v>0</v>
      </c>
      <c r="BJ160" s="3" t="s">
        <v>87</v>
      </c>
      <c r="BK160" s="118">
        <f t="shared" si="19"/>
        <v>0</v>
      </c>
      <c r="BL160" s="3" t="s">
        <v>101</v>
      </c>
      <c r="BM160" s="117" t="s">
        <v>217</v>
      </c>
    </row>
    <row r="161" spans="1:65" s="15" customFormat="1" ht="21.75" customHeight="1">
      <c r="A161" s="12"/>
      <c r="B161" s="104"/>
      <c r="C161" s="105" t="s">
        <v>218</v>
      </c>
      <c r="D161" s="105" t="s">
        <v>82</v>
      </c>
      <c r="E161" s="106" t="s">
        <v>219</v>
      </c>
      <c r="F161" s="107" t="s">
        <v>220</v>
      </c>
      <c r="G161" s="108" t="s">
        <v>204</v>
      </c>
      <c r="H161" s="109">
        <v>10</v>
      </c>
      <c r="I161" s="109"/>
      <c r="J161" s="110">
        <f t="shared" si="10"/>
        <v>0</v>
      </c>
      <c r="K161" s="111"/>
      <c r="L161" s="13"/>
      <c r="M161" s="112" t="s">
        <v>12</v>
      </c>
      <c r="N161" s="113" t="s">
        <v>32</v>
      </c>
      <c r="O161" s="114"/>
      <c r="P161" s="115">
        <f t="shared" si="11"/>
        <v>0</v>
      </c>
      <c r="Q161" s="115">
        <v>0</v>
      </c>
      <c r="R161" s="115">
        <f t="shared" si="12"/>
        <v>0</v>
      </c>
      <c r="S161" s="115">
        <v>0</v>
      </c>
      <c r="T161" s="116">
        <f t="shared" si="13"/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17" t="s">
        <v>101</v>
      </c>
      <c r="AT161" s="117" t="s">
        <v>82</v>
      </c>
      <c r="AU161" s="117" t="s">
        <v>87</v>
      </c>
      <c r="AY161" s="3" t="s">
        <v>78</v>
      </c>
      <c r="BE161" s="118">
        <f t="shared" si="14"/>
        <v>0</v>
      </c>
      <c r="BF161" s="118">
        <f t="shared" si="15"/>
        <v>0</v>
      </c>
      <c r="BG161" s="118">
        <f t="shared" si="16"/>
        <v>0</v>
      </c>
      <c r="BH161" s="118">
        <f t="shared" si="17"/>
        <v>0</v>
      </c>
      <c r="BI161" s="118">
        <f t="shared" si="18"/>
        <v>0</v>
      </c>
      <c r="BJ161" s="3" t="s">
        <v>87</v>
      </c>
      <c r="BK161" s="118">
        <f t="shared" si="19"/>
        <v>0</v>
      </c>
      <c r="BL161" s="3" t="s">
        <v>101</v>
      </c>
      <c r="BM161" s="117" t="s">
        <v>221</v>
      </c>
    </row>
    <row r="162" spans="1:65" s="15" customFormat="1" ht="24.15" customHeight="1">
      <c r="A162" s="12"/>
      <c r="B162" s="104"/>
      <c r="C162" s="119" t="s">
        <v>222</v>
      </c>
      <c r="D162" s="119" t="s">
        <v>118</v>
      </c>
      <c r="E162" s="120" t="s">
        <v>223</v>
      </c>
      <c r="F162" s="121" t="s">
        <v>224</v>
      </c>
      <c r="G162" s="122" t="s">
        <v>204</v>
      </c>
      <c r="H162" s="123">
        <v>4</v>
      </c>
      <c r="I162" s="123"/>
      <c r="J162" s="124">
        <f t="shared" si="10"/>
        <v>0</v>
      </c>
      <c r="K162" s="125"/>
      <c r="L162" s="126"/>
      <c r="M162" s="127" t="s">
        <v>12</v>
      </c>
      <c r="N162" s="128" t="s">
        <v>32</v>
      </c>
      <c r="O162" s="114"/>
      <c r="P162" s="115">
        <f t="shared" si="11"/>
        <v>0</v>
      </c>
      <c r="Q162" s="115">
        <v>1.6999999999999999E-3</v>
      </c>
      <c r="R162" s="115">
        <f t="shared" si="12"/>
        <v>6.7999999999999996E-3</v>
      </c>
      <c r="S162" s="115">
        <v>0</v>
      </c>
      <c r="T162" s="116">
        <f t="shared" si="13"/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7" t="s">
        <v>135</v>
      </c>
      <c r="AT162" s="117" t="s">
        <v>118</v>
      </c>
      <c r="AU162" s="117" t="s">
        <v>87</v>
      </c>
      <c r="AY162" s="3" t="s">
        <v>78</v>
      </c>
      <c r="BE162" s="118">
        <f t="shared" si="14"/>
        <v>0</v>
      </c>
      <c r="BF162" s="118">
        <f t="shared" si="15"/>
        <v>0</v>
      </c>
      <c r="BG162" s="118">
        <f t="shared" si="16"/>
        <v>0</v>
      </c>
      <c r="BH162" s="118">
        <f t="shared" si="17"/>
        <v>0</v>
      </c>
      <c r="BI162" s="118">
        <f t="shared" si="18"/>
        <v>0</v>
      </c>
      <c r="BJ162" s="3" t="s">
        <v>87</v>
      </c>
      <c r="BK162" s="118">
        <f t="shared" si="19"/>
        <v>0</v>
      </c>
      <c r="BL162" s="3" t="s">
        <v>101</v>
      </c>
      <c r="BM162" s="117" t="s">
        <v>225</v>
      </c>
    </row>
    <row r="163" spans="1:65" s="15" customFormat="1" ht="24.15" customHeight="1">
      <c r="A163" s="12"/>
      <c r="B163" s="104"/>
      <c r="C163" s="119" t="s">
        <v>226</v>
      </c>
      <c r="D163" s="119" t="s">
        <v>118</v>
      </c>
      <c r="E163" s="120" t="s">
        <v>227</v>
      </c>
      <c r="F163" s="121" t="s">
        <v>228</v>
      </c>
      <c r="G163" s="122" t="s">
        <v>204</v>
      </c>
      <c r="H163" s="123">
        <v>6</v>
      </c>
      <c r="I163" s="123"/>
      <c r="J163" s="124">
        <f t="shared" si="10"/>
        <v>0</v>
      </c>
      <c r="K163" s="125"/>
      <c r="L163" s="126"/>
      <c r="M163" s="127" t="s">
        <v>12</v>
      </c>
      <c r="N163" s="128" t="s">
        <v>32</v>
      </c>
      <c r="O163" s="114"/>
      <c r="P163" s="115">
        <f t="shared" si="11"/>
        <v>0</v>
      </c>
      <c r="Q163" s="115">
        <v>2.7000000000000001E-3</v>
      </c>
      <c r="R163" s="115">
        <f t="shared" si="12"/>
        <v>1.6199999999999999E-2</v>
      </c>
      <c r="S163" s="115">
        <v>0</v>
      </c>
      <c r="T163" s="116">
        <f t="shared" si="13"/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7" t="s">
        <v>135</v>
      </c>
      <c r="AT163" s="117" t="s">
        <v>118</v>
      </c>
      <c r="AU163" s="117" t="s">
        <v>87</v>
      </c>
      <c r="AY163" s="3" t="s">
        <v>78</v>
      </c>
      <c r="BE163" s="118">
        <f t="shared" si="14"/>
        <v>0</v>
      </c>
      <c r="BF163" s="118">
        <f t="shared" si="15"/>
        <v>0</v>
      </c>
      <c r="BG163" s="118">
        <f t="shared" si="16"/>
        <v>0</v>
      </c>
      <c r="BH163" s="118">
        <f t="shared" si="17"/>
        <v>0</v>
      </c>
      <c r="BI163" s="118">
        <f t="shared" si="18"/>
        <v>0</v>
      </c>
      <c r="BJ163" s="3" t="s">
        <v>87</v>
      </c>
      <c r="BK163" s="118">
        <f t="shared" si="19"/>
        <v>0</v>
      </c>
      <c r="BL163" s="3" t="s">
        <v>101</v>
      </c>
      <c r="BM163" s="117" t="s">
        <v>229</v>
      </c>
    </row>
    <row r="164" spans="1:65" s="15" customFormat="1" ht="21.75" customHeight="1">
      <c r="A164" s="12"/>
      <c r="B164" s="104"/>
      <c r="C164" s="105" t="s">
        <v>230</v>
      </c>
      <c r="D164" s="105" t="s">
        <v>82</v>
      </c>
      <c r="E164" s="106" t="s">
        <v>231</v>
      </c>
      <c r="F164" s="107" t="s">
        <v>232</v>
      </c>
      <c r="G164" s="108" t="s">
        <v>204</v>
      </c>
      <c r="H164" s="109">
        <v>2</v>
      </c>
      <c r="I164" s="109"/>
      <c r="J164" s="110">
        <f t="shared" si="10"/>
        <v>0</v>
      </c>
      <c r="K164" s="111"/>
      <c r="L164" s="13"/>
      <c r="M164" s="112" t="s">
        <v>12</v>
      </c>
      <c r="N164" s="113" t="s">
        <v>32</v>
      </c>
      <c r="O164" s="114"/>
      <c r="P164" s="115">
        <f t="shared" si="11"/>
        <v>0</v>
      </c>
      <c r="Q164" s="115">
        <v>0</v>
      </c>
      <c r="R164" s="115">
        <f t="shared" si="12"/>
        <v>0</v>
      </c>
      <c r="S164" s="115">
        <v>0</v>
      </c>
      <c r="T164" s="116">
        <f t="shared" si="1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7" t="s">
        <v>101</v>
      </c>
      <c r="AT164" s="117" t="s">
        <v>82</v>
      </c>
      <c r="AU164" s="117" t="s">
        <v>87</v>
      </c>
      <c r="AY164" s="3" t="s">
        <v>78</v>
      </c>
      <c r="BE164" s="118">
        <f t="shared" si="14"/>
        <v>0</v>
      </c>
      <c r="BF164" s="118">
        <f t="shared" si="15"/>
        <v>0</v>
      </c>
      <c r="BG164" s="118">
        <f t="shared" si="16"/>
        <v>0</v>
      </c>
      <c r="BH164" s="118">
        <f t="shared" si="17"/>
        <v>0</v>
      </c>
      <c r="BI164" s="118">
        <f t="shared" si="18"/>
        <v>0</v>
      </c>
      <c r="BJ164" s="3" t="s">
        <v>87</v>
      </c>
      <c r="BK164" s="118">
        <f t="shared" si="19"/>
        <v>0</v>
      </c>
      <c r="BL164" s="3" t="s">
        <v>101</v>
      </c>
      <c r="BM164" s="117" t="s">
        <v>233</v>
      </c>
    </row>
    <row r="165" spans="1:65" s="15" customFormat="1" ht="24.15" customHeight="1">
      <c r="A165" s="12"/>
      <c r="B165" s="104"/>
      <c r="C165" s="119" t="s">
        <v>234</v>
      </c>
      <c r="D165" s="119" t="s">
        <v>118</v>
      </c>
      <c r="E165" s="120" t="s">
        <v>235</v>
      </c>
      <c r="F165" s="121" t="s">
        <v>236</v>
      </c>
      <c r="G165" s="122" t="s">
        <v>204</v>
      </c>
      <c r="H165" s="123">
        <v>2</v>
      </c>
      <c r="I165" s="123"/>
      <c r="J165" s="124">
        <f t="shared" si="10"/>
        <v>0</v>
      </c>
      <c r="K165" s="125"/>
      <c r="L165" s="126"/>
      <c r="M165" s="127" t="s">
        <v>12</v>
      </c>
      <c r="N165" s="128" t="s">
        <v>32</v>
      </c>
      <c r="O165" s="114"/>
      <c r="P165" s="115">
        <f t="shared" si="11"/>
        <v>0</v>
      </c>
      <c r="Q165" s="115">
        <v>4.4999999999999997E-3</v>
      </c>
      <c r="R165" s="115">
        <f t="shared" si="12"/>
        <v>8.9999999999999993E-3</v>
      </c>
      <c r="S165" s="115">
        <v>0</v>
      </c>
      <c r="T165" s="116">
        <f t="shared" si="1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7" t="s">
        <v>135</v>
      </c>
      <c r="AT165" s="117" t="s">
        <v>118</v>
      </c>
      <c r="AU165" s="117" t="s">
        <v>87</v>
      </c>
      <c r="AY165" s="3" t="s">
        <v>78</v>
      </c>
      <c r="BE165" s="118">
        <f t="shared" si="14"/>
        <v>0</v>
      </c>
      <c r="BF165" s="118">
        <f t="shared" si="15"/>
        <v>0</v>
      </c>
      <c r="BG165" s="118">
        <f t="shared" si="16"/>
        <v>0</v>
      </c>
      <c r="BH165" s="118">
        <f t="shared" si="17"/>
        <v>0</v>
      </c>
      <c r="BI165" s="118">
        <f t="shared" si="18"/>
        <v>0</v>
      </c>
      <c r="BJ165" s="3" t="s">
        <v>87</v>
      </c>
      <c r="BK165" s="118">
        <f t="shared" si="19"/>
        <v>0</v>
      </c>
      <c r="BL165" s="3" t="s">
        <v>101</v>
      </c>
      <c r="BM165" s="117" t="s">
        <v>237</v>
      </c>
    </row>
    <row r="166" spans="1:65" s="15" customFormat="1" ht="24.15" customHeight="1">
      <c r="A166" s="12"/>
      <c r="B166" s="104"/>
      <c r="C166" s="105" t="s">
        <v>238</v>
      </c>
      <c r="D166" s="105" t="s">
        <v>82</v>
      </c>
      <c r="E166" s="106" t="s">
        <v>239</v>
      </c>
      <c r="F166" s="107" t="s">
        <v>240</v>
      </c>
      <c r="G166" s="108" t="s">
        <v>204</v>
      </c>
      <c r="H166" s="109">
        <v>4</v>
      </c>
      <c r="I166" s="109"/>
      <c r="J166" s="110">
        <f t="shared" si="10"/>
        <v>0</v>
      </c>
      <c r="K166" s="111"/>
      <c r="L166" s="13"/>
      <c r="M166" s="112" t="s">
        <v>12</v>
      </c>
      <c r="N166" s="113" t="s">
        <v>32</v>
      </c>
      <c r="O166" s="114"/>
      <c r="P166" s="115">
        <f t="shared" si="11"/>
        <v>0</v>
      </c>
      <c r="Q166" s="115">
        <v>0</v>
      </c>
      <c r="R166" s="115">
        <f t="shared" si="12"/>
        <v>0</v>
      </c>
      <c r="S166" s="115">
        <v>0</v>
      </c>
      <c r="T166" s="116">
        <f t="shared" si="13"/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17" t="s">
        <v>101</v>
      </c>
      <c r="AT166" s="117" t="s">
        <v>82</v>
      </c>
      <c r="AU166" s="117" t="s">
        <v>87</v>
      </c>
      <c r="AY166" s="3" t="s">
        <v>78</v>
      </c>
      <c r="BE166" s="118">
        <f t="shared" si="14"/>
        <v>0</v>
      </c>
      <c r="BF166" s="118">
        <f t="shared" si="15"/>
        <v>0</v>
      </c>
      <c r="BG166" s="118">
        <f t="shared" si="16"/>
        <v>0</v>
      </c>
      <c r="BH166" s="118">
        <f t="shared" si="17"/>
        <v>0</v>
      </c>
      <c r="BI166" s="118">
        <f t="shared" si="18"/>
        <v>0</v>
      </c>
      <c r="BJ166" s="3" t="s">
        <v>87</v>
      </c>
      <c r="BK166" s="118">
        <f t="shared" si="19"/>
        <v>0</v>
      </c>
      <c r="BL166" s="3" t="s">
        <v>101</v>
      </c>
      <c r="BM166" s="117" t="s">
        <v>241</v>
      </c>
    </row>
    <row r="167" spans="1:65" s="15" customFormat="1" ht="24.15" customHeight="1">
      <c r="A167" s="12"/>
      <c r="B167" s="104"/>
      <c r="C167" s="119" t="s">
        <v>242</v>
      </c>
      <c r="D167" s="119" t="s">
        <v>118</v>
      </c>
      <c r="E167" s="120" t="s">
        <v>243</v>
      </c>
      <c r="F167" s="121" t="s">
        <v>244</v>
      </c>
      <c r="G167" s="122" t="s">
        <v>204</v>
      </c>
      <c r="H167" s="123">
        <v>4</v>
      </c>
      <c r="I167" s="123"/>
      <c r="J167" s="124">
        <f t="shared" si="10"/>
        <v>0</v>
      </c>
      <c r="K167" s="125"/>
      <c r="L167" s="126"/>
      <c r="M167" s="127" t="s">
        <v>12</v>
      </c>
      <c r="N167" s="128" t="s">
        <v>32</v>
      </c>
      <c r="O167" s="114"/>
      <c r="P167" s="115">
        <f t="shared" si="11"/>
        <v>0</v>
      </c>
      <c r="Q167" s="115">
        <v>6.9999999999999999E-4</v>
      </c>
      <c r="R167" s="115">
        <f t="shared" si="12"/>
        <v>2.8E-3</v>
      </c>
      <c r="S167" s="115">
        <v>0</v>
      </c>
      <c r="T167" s="116">
        <f t="shared" si="13"/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7" t="s">
        <v>135</v>
      </c>
      <c r="AT167" s="117" t="s">
        <v>118</v>
      </c>
      <c r="AU167" s="117" t="s">
        <v>87</v>
      </c>
      <c r="AY167" s="3" t="s">
        <v>78</v>
      </c>
      <c r="BE167" s="118">
        <f t="shared" si="14"/>
        <v>0</v>
      </c>
      <c r="BF167" s="118">
        <f t="shared" si="15"/>
        <v>0</v>
      </c>
      <c r="BG167" s="118">
        <f t="shared" si="16"/>
        <v>0</v>
      </c>
      <c r="BH167" s="118">
        <f t="shared" si="17"/>
        <v>0</v>
      </c>
      <c r="BI167" s="118">
        <f t="shared" si="18"/>
        <v>0</v>
      </c>
      <c r="BJ167" s="3" t="s">
        <v>87</v>
      </c>
      <c r="BK167" s="118">
        <f t="shared" si="19"/>
        <v>0</v>
      </c>
      <c r="BL167" s="3" t="s">
        <v>101</v>
      </c>
      <c r="BM167" s="117" t="s">
        <v>245</v>
      </c>
    </row>
    <row r="168" spans="1:65" s="15" customFormat="1" ht="24.15" customHeight="1">
      <c r="A168" s="12"/>
      <c r="B168" s="104"/>
      <c r="C168" s="105" t="s">
        <v>246</v>
      </c>
      <c r="D168" s="105" t="s">
        <v>82</v>
      </c>
      <c r="E168" s="106" t="s">
        <v>247</v>
      </c>
      <c r="F168" s="107" t="s">
        <v>248</v>
      </c>
      <c r="G168" s="108" t="s">
        <v>204</v>
      </c>
      <c r="H168" s="109">
        <v>1</v>
      </c>
      <c r="I168" s="109"/>
      <c r="J168" s="110">
        <f t="shared" si="10"/>
        <v>0</v>
      </c>
      <c r="K168" s="111"/>
      <c r="L168" s="13"/>
      <c r="M168" s="112" t="s">
        <v>12</v>
      </c>
      <c r="N168" s="113" t="s">
        <v>32</v>
      </c>
      <c r="O168" s="114"/>
      <c r="P168" s="115">
        <f t="shared" si="11"/>
        <v>0</v>
      </c>
      <c r="Q168" s="115">
        <v>0</v>
      </c>
      <c r="R168" s="115">
        <f t="shared" si="12"/>
        <v>0</v>
      </c>
      <c r="S168" s="115">
        <v>0</v>
      </c>
      <c r="T168" s="116">
        <f t="shared" si="13"/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7" t="s">
        <v>101</v>
      </c>
      <c r="AT168" s="117" t="s">
        <v>82</v>
      </c>
      <c r="AU168" s="117" t="s">
        <v>87</v>
      </c>
      <c r="AY168" s="3" t="s">
        <v>78</v>
      </c>
      <c r="BE168" s="118">
        <f t="shared" si="14"/>
        <v>0</v>
      </c>
      <c r="BF168" s="118">
        <f t="shared" si="15"/>
        <v>0</v>
      </c>
      <c r="BG168" s="118">
        <f t="shared" si="16"/>
        <v>0</v>
      </c>
      <c r="BH168" s="118">
        <f t="shared" si="17"/>
        <v>0</v>
      </c>
      <c r="BI168" s="118">
        <f t="shared" si="18"/>
        <v>0</v>
      </c>
      <c r="BJ168" s="3" t="s">
        <v>87</v>
      </c>
      <c r="BK168" s="118">
        <f t="shared" si="19"/>
        <v>0</v>
      </c>
      <c r="BL168" s="3" t="s">
        <v>101</v>
      </c>
      <c r="BM168" s="117" t="s">
        <v>249</v>
      </c>
    </row>
    <row r="169" spans="1:65" s="15" customFormat="1" ht="24.15" customHeight="1">
      <c r="A169" s="12"/>
      <c r="B169" s="104"/>
      <c r="C169" s="119" t="s">
        <v>250</v>
      </c>
      <c r="D169" s="119" t="s">
        <v>118</v>
      </c>
      <c r="E169" s="120" t="s">
        <v>251</v>
      </c>
      <c r="F169" s="121" t="s">
        <v>252</v>
      </c>
      <c r="G169" s="122" t="s">
        <v>204</v>
      </c>
      <c r="H169" s="123">
        <v>1</v>
      </c>
      <c r="I169" s="123"/>
      <c r="J169" s="124">
        <f t="shared" si="10"/>
        <v>0</v>
      </c>
      <c r="K169" s="125"/>
      <c r="L169" s="126"/>
      <c r="M169" s="127" t="s">
        <v>12</v>
      </c>
      <c r="N169" s="128" t="s">
        <v>32</v>
      </c>
      <c r="O169" s="114"/>
      <c r="P169" s="115">
        <f t="shared" si="11"/>
        <v>0</v>
      </c>
      <c r="Q169" s="115">
        <v>5.0000000000000001E-4</v>
      </c>
      <c r="R169" s="115">
        <f t="shared" si="12"/>
        <v>5.0000000000000001E-4</v>
      </c>
      <c r="S169" s="115">
        <v>0</v>
      </c>
      <c r="T169" s="116">
        <f t="shared" si="13"/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7" t="s">
        <v>135</v>
      </c>
      <c r="AT169" s="117" t="s">
        <v>118</v>
      </c>
      <c r="AU169" s="117" t="s">
        <v>87</v>
      </c>
      <c r="AY169" s="3" t="s">
        <v>78</v>
      </c>
      <c r="BE169" s="118">
        <f t="shared" si="14"/>
        <v>0</v>
      </c>
      <c r="BF169" s="118">
        <f t="shared" si="15"/>
        <v>0</v>
      </c>
      <c r="BG169" s="118">
        <f t="shared" si="16"/>
        <v>0</v>
      </c>
      <c r="BH169" s="118">
        <f t="shared" si="17"/>
        <v>0</v>
      </c>
      <c r="BI169" s="118">
        <f t="shared" si="18"/>
        <v>0</v>
      </c>
      <c r="BJ169" s="3" t="s">
        <v>87</v>
      </c>
      <c r="BK169" s="118">
        <f t="shared" si="19"/>
        <v>0</v>
      </c>
      <c r="BL169" s="3" t="s">
        <v>101</v>
      </c>
      <c r="BM169" s="117" t="s">
        <v>253</v>
      </c>
    </row>
    <row r="170" spans="1:65" s="15" customFormat="1" ht="24.15" customHeight="1">
      <c r="A170" s="12"/>
      <c r="B170" s="104"/>
      <c r="C170" s="105" t="s">
        <v>254</v>
      </c>
      <c r="D170" s="105" t="s">
        <v>82</v>
      </c>
      <c r="E170" s="106" t="s">
        <v>255</v>
      </c>
      <c r="F170" s="107" t="s">
        <v>256</v>
      </c>
      <c r="G170" s="108" t="s">
        <v>204</v>
      </c>
      <c r="H170" s="109">
        <v>7</v>
      </c>
      <c r="I170" s="109"/>
      <c r="J170" s="110">
        <f t="shared" si="10"/>
        <v>0</v>
      </c>
      <c r="K170" s="111"/>
      <c r="L170" s="13"/>
      <c r="M170" s="112" t="s">
        <v>12</v>
      </c>
      <c r="N170" s="113" t="s">
        <v>32</v>
      </c>
      <c r="O170" s="114"/>
      <c r="P170" s="115">
        <f t="shared" si="11"/>
        <v>0</v>
      </c>
      <c r="Q170" s="115">
        <v>0</v>
      </c>
      <c r="R170" s="115">
        <f t="shared" si="12"/>
        <v>0</v>
      </c>
      <c r="S170" s="115">
        <v>0</v>
      </c>
      <c r="T170" s="116">
        <f t="shared" si="1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7" t="s">
        <v>101</v>
      </c>
      <c r="AT170" s="117" t="s">
        <v>82</v>
      </c>
      <c r="AU170" s="117" t="s">
        <v>87</v>
      </c>
      <c r="AY170" s="3" t="s">
        <v>78</v>
      </c>
      <c r="BE170" s="118">
        <f t="shared" si="14"/>
        <v>0</v>
      </c>
      <c r="BF170" s="118">
        <f t="shared" si="15"/>
        <v>0</v>
      </c>
      <c r="BG170" s="118">
        <f t="shared" si="16"/>
        <v>0</v>
      </c>
      <c r="BH170" s="118">
        <f t="shared" si="17"/>
        <v>0</v>
      </c>
      <c r="BI170" s="118">
        <f t="shared" si="18"/>
        <v>0</v>
      </c>
      <c r="BJ170" s="3" t="s">
        <v>87</v>
      </c>
      <c r="BK170" s="118">
        <f t="shared" si="19"/>
        <v>0</v>
      </c>
      <c r="BL170" s="3" t="s">
        <v>101</v>
      </c>
      <c r="BM170" s="117" t="s">
        <v>257</v>
      </c>
    </row>
    <row r="171" spans="1:65" s="15" customFormat="1" ht="24.15" customHeight="1">
      <c r="A171" s="12"/>
      <c r="B171" s="104"/>
      <c r="C171" s="119" t="s">
        <v>258</v>
      </c>
      <c r="D171" s="119" t="s">
        <v>118</v>
      </c>
      <c r="E171" s="120" t="s">
        <v>259</v>
      </c>
      <c r="F171" s="121" t="s">
        <v>260</v>
      </c>
      <c r="G171" s="122" t="s">
        <v>204</v>
      </c>
      <c r="H171" s="123">
        <v>3</v>
      </c>
      <c r="I171" s="123"/>
      <c r="J171" s="124">
        <f t="shared" si="10"/>
        <v>0</v>
      </c>
      <c r="K171" s="125"/>
      <c r="L171" s="126"/>
      <c r="M171" s="127" t="s">
        <v>12</v>
      </c>
      <c r="N171" s="128" t="s">
        <v>32</v>
      </c>
      <c r="O171" s="114"/>
      <c r="P171" s="115">
        <f t="shared" si="11"/>
        <v>0</v>
      </c>
      <c r="Q171" s="115">
        <v>1.1999999999999999E-3</v>
      </c>
      <c r="R171" s="115">
        <f t="shared" si="12"/>
        <v>3.5999999999999999E-3</v>
      </c>
      <c r="S171" s="115">
        <v>0</v>
      </c>
      <c r="T171" s="116">
        <f t="shared" si="13"/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7" t="s">
        <v>135</v>
      </c>
      <c r="AT171" s="117" t="s">
        <v>118</v>
      </c>
      <c r="AU171" s="117" t="s">
        <v>87</v>
      </c>
      <c r="AY171" s="3" t="s">
        <v>78</v>
      </c>
      <c r="BE171" s="118">
        <f t="shared" si="14"/>
        <v>0</v>
      </c>
      <c r="BF171" s="118">
        <f t="shared" si="15"/>
        <v>0</v>
      </c>
      <c r="BG171" s="118">
        <f t="shared" si="16"/>
        <v>0</v>
      </c>
      <c r="BH171" s="118">
        <f t="shared" si="17"/>
        <v>0</v>
      </c>
      <c r="BI171" s="118">
        <f t="shared" si="18"/>
        <v>0</v>
      </c>
      <c r="BJ171" s="3" t="s">
        <v>87</v>
      </c>
      <c r="BK171" s="118">
        <f t="shared" si="19"/>
        <v>0</v>
      </c>
      <c r="BL171" s="3" t="s">
        <v>101</v>
      </c>
      <c r="BM171" s="117" t="s">
        <v>261</v>
      </c>
    </row>
    <row r="172" spans="1:65" s="15" customFormat="1" ht="24.15" customHeight="1">
      <c r="A172" s="12"/>
      <c r="B172" s="104"/>
      <c r="C172" s="119" t="s">
        <v>262</v>
      </c>
      <c r="D172" s="119" t="s">
        <v>118</v>
      </c>
      <c r="E172" s="120" t="s">
        <v>263</v>
      </c>
      <c r="F172" s="121" t="s">
        <v>264</v>
      </c>
      <c r="G172" s="122" t="s">
        <v>204</v>
      </c>
      <c r="H172" s="123">
        <v>4</v>
      </c>
      <c r="I172" s="123"/>
      <c r="J172" s="124">
        <f t="shared" si="10"/>
        <v>0</v>
      </c>
      <c r="K172" s="125"/>
      <c r="L172" s="126"/>
      <c r="M172" s="127" t="s">
        <v>12</v>
      </c>
      <c r="N172" s="128" t="s">
        <v>32</v>
      </c>
      <c r="O172" s="114"/>
      <c r="P172" s="115">
        <f t="shared" si="11"/>
        <v>0</v>
      </c>
      <c r="Q172" s="115">
        <v>1.5E-3</v>
      </c>
      <c r="R172" s="115">
        <f t="shared" si="12"/>
        <v>6.0000000000000001E-3</v>
      </c>
      <c r="S172" s="115">
        <v>0</v>
      </c>
      <c r="T172" s="116">
        <f t="shared" si="13"/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7" t="s">
        <v>135</v>
      </c>
      <c r="AT172" s="117" t="s">
        <v>118</v>
      </c>
      <c r="AU172" s="117" t="s">
        <v>87</v>
      </c>
      <c r="AY172" s="3" t="s">
        <v>78</v>
      </c>
      <c r="BE172" s="118">
        <f t="shared" si="14"/>
        <v>0</v>
      </c>
      <c r="BF172" s="118">
        <f t="shared" si="15"/>
        <v>0</v>
      </c>
      <c r="BG172" s="118">
        <f t="shared" si="16"/>
        <v>0</v>
      </c>
      <c r="BH172" s="118">
        <f t="shared" si="17"/>
        <v>0</v>
      </c>
      <c r="BI172" s="118">
        <f t="shared" si="18"/>
        <v>0</v>
      </c>
      <c r="BJ172" s="3" t="s">
        <v>87</v>
      </c>
      <c r="BK172" s="118">
        <f t="shared" si="19"/>
        <v>0</v>
      </c>
      <c r="BL172" s="3" t="s">
        <v>101</v>
      </c>
      <c r="BM172" s="117" t="s">
        <v>265</v>
      </c>
    </row>
    <row r="173" spans="1:65" s="15" customFormat="1" ht="24.15" customHeight="1">
      <c r="A173" s="12"/>
      <c r="B173" s="104"/>
      <c r="C173" s="105" t="s">
        <v>266</v>
      </c>
      <c r="D173" s="105" t="s">
        <v>82</v>
      </c>
      <c r="E173" s="106" t="s">
        <v>267</v>
      </c>
      <c r="F173" s="107" t="s">
        <v>268</v>
      </c>
      <c r="G173" s="108" t="s">
        <v>204</v>
      </c>
      <c r="H173" s="109">
        <v>4</v>
      </c>
      <c r="I173" s="109"/>
      <c r="J173" s="110">
        <f t="shared" si="10"/>
        <v>0</v>
      </c>
      <c r="K173" s="111"/>
      <c r="L173" s="13"/>
      <c r="M173" s="112" t="s">
        <v>12</v>
      </c>
      <c r="N173" s="113" t="s">
        <v>32</v>
      </c>
      <c r="O173" s="114"/>
      <c r="P173" s="115">
        <f t="shared" si="11"/>
        <v>0</v>
      </c>
      <c r="Q173" s="115">
        <v>0</v>
      </c>
      <c r="R173" s="115">
        <f t="shared" si="12"/>
        <v>0</v>
      </c>
      <c r="S173" s="115">
        <v>0</v>
      </c>
      <c r="T173" s="116">
        <f t="shared" si="13"/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7" t="s">
        <v>101</v>
      </c>
      <c r="AT173" s="117" t="s">
        <v>82</v>
      </c>
      <c r="AU173" s="117" t="s">
        <v>87</v>
      </c>
      <c r="AY173" s="3" t="s">
        <v>78</v>
      </c>
      <c r="BE173" s="118">
        <f t="shared" si="14"/>
        <v>0</v>
      </c>
      <c r="BF173" s="118">
        <f t="shared" si="15"/>
        <v>0</v>
      </c>
      <c r="BG173" s="118">
        <f t="shared" si="16"/>
        <v>0</v>
      </c>
      <c r="BH173" s="118">
        <f t="shared" si="17"/>
        <v>0</v>
      </c>
      <c r="BI173" s="118">
        <f t="shared" si="18"/>
        <v>0</v>
      </c>
      <c r="BJ173" s="3" t="s">
        <v>87</v>
      </c>
      <c r="BK173" s="118">
        <f t="shared" si="19"/>
        <v>0</v>
      </c>
      <c r="BL173" s="3" t="s">
        <v>101</v>
      </c>
      <c r="BM173" s="117" t="s">
        <v>269</v>
      </c>
    </row>
    <row r="174" spans="1:65" s="15" customFormat="1" ht="24.15" customHeight="1">
      <c r="A174" s="12"/>
      <c r="B174" s="104"/>
      <c r="C174" s="119" t="s">
        <v>270</v>
      </c>
      <c r="D174" s="119" t="s">
        <v>118</v>
      </c>
      <c r="E174" s="120" t="s">
        <v>271</v>
      </c>
      <c r="F174" s="121" t="s">
        <v>272</v>
      </c>
      <c r="G174" s="122" t="s">
        <v>204</v>
      </c>
      <c r="H174" s="123">
        <v>1</v>
      </c>
      <c r="I174" s="123"/>
      <c r="J174" s="124">
        <f t="shared" si="10"/>
        <v>0</v>
      </c>
      <c r="K174" s="125"/>
      <c r="L174" s="126"/>
      <c r="M174" s="127" t="s">
        <v>12</v>
      </c>
      <c r="N174" s="128" t="s">
        <v>32</v>
      </c>
      <c r="O174" s="114"/>
      <c r="P174" s="115">
        <f t="shared" si="11"/>
        <v>0</v>
      </c>
      <c r="Q174" s="115">
        <v>2.5000000000000001E-3</v>
      </c>
      <c r="R174" s="115">
        <f t="shared" si="12"/>
        <v>2.5000000000000001E-3</v>
      </c>
      <c r="S174" s="115">
        <v>0</v>
      </c>
      <c r="T174" s="116">
        <f t="shared" si="1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7" t="s">
        <v>135</v>
      </c>
      <c r="AT174" s="117" t="s">
        <v>118</v>
      </c>
      <c r="AU174" s="117" t="s">
        <v>87</v>
      </c>
      <c r="AY174" s="3" t="s">
        <v>78</v>
      </c>
      <c r="BE174" s="118">
        <f t="shared" si="14"/>
        <v>0</v>
      </c>
      <c r="BF174" s="118">
        <f t="shared" si="15"/>
        <v>0</v>
      </c>
      <c r="BG174" s="118">
        <f t="shared" si="16"/>
        <v>0</v>
      </c>
      <c r="BH174" s="118">
        <f t="shared" si="17"/>
        <v>0</v>
      </c>
      <c r="BI174" s="118">
        <f t="shared" si="18"/>
        <v>0</v>
      </c>
      <c r="BJ174" s="3" t="s">
        <v>87</v>
      </c>
      <c r="BK174" s="118">
        <f t="shared" si="19"/>
        <v>0</v>
      </c>
      <c r="BL174" s="3" t="s">
        <v>101</v>
      </c>
      <c r="BM174" s="117" t="s">
        <v>273</v>
      </c>
    </row>
    <row r="175" spans="1:65" s="15" customFormat="1" ht="24.15" customHeight="1">
      <c r="A175" s="12"/>
      <c r="B175" s="104"/>
      <c r="C175" s="119" t="s">
        <v>274</v>
      </c>
      <c r="D175" s="119" t="s">
        <v>118</v>
      </c>
      <c r="E175" s="120" t="s">
        <v>275</v>
      </c>
      <c r="F175" s="121" t="s">
        <v>276</v>
      </c>
      <c r="G175" s="122" t="s">
        <v>204</v>
      </c>
      <c r="H175" s="123">
        <v>3</v>
      </c>
      <c r="I175" s="123"/>
      <c r="J175" s="124">
        <f t="shared" si="10"/>
        <v>0</v>
      </c>
      <c r="K175" s="125"/>
      <c r="L175" s="126"/>
      <c r="M175" s="127" t="s">
        <v>12</v>
      </c>
      <c r="N175" s="128" t="s">
        <v>32</v>
      </c>
      <c r="O175" s="114"/>
      <c r="P175" s="115">
        <f t="shared" si="11"/>
        <v>0</v>
      </c>
      <c r="Q175" s="115">
        <v>3.5999999999999999E-3</v>
      </c>
      <c r="R175" s="115">
        <f t="shared" si="12"/>
        <v>1.0800000000000001E-2</v>
      </c>
      <c r="S175" s="115">
        <v>0</v>
      </c>
      <c r="T175" s="116">
        <f t="shared" si="1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7" t="s">
        <v>135</v>
      </c>
      <c r="AT175" s="117" t="s">
        <v>118</v>
      </c>
      <c r="AU175" s="117" t="s">
        <v>87</v>
      </c>
      <c r="AY175" s="3" t="s">
        <v>78</v>
      </c>
      <c r="BE175" s="118">
        <f t="shared" si="14"/>
        <v>0</v>
      </c>
      <c r="BF175" s="118">
        <f t="shared" si="15"/>
        <v>0</v>
      </c>
      <c r="BG175" s="118">
        <f t="shared" si="16"/>
        <v>0</v>
      </c>
      <c r="BH175" s="118">
        <f t="shared" si="17"/>
        <v>0</v>
      </c>
      <c r="BI175" s="118">
        <f t="shared" si="18"/>
        <v>0</v>
      </c>
      <c r="BJ175" s="3" t="s">
        <v>87</v>
      </c>
      <c r="BK175" s="118">
        <f t="shared" si="19"/>
        <v>0</v>
      </c>
      <c r="BL175" s="3" t="s">
        <v>101</v>
      </c>
      <c r="BM175" s="117" t="s">
        <v>277</v>
      </c>
    </row>
    <row r="176" spans="1:65" s="15" customFormat="1" ht="21.75" customHeight="1">
      <c r="A176" s="12"/>
      <c r="B176" s="104"/>
      <c r="C176" s="105" t="s">
        <v>278</v>
      </c>
      <c r="D176" s="105" t="s">
        <v>82</v>
      </c>
      <c r="E176" s="106" t="s">
        <v>279</v>
      </c>
      <c r="F176" s="107" t="s">
        <v>280</v>
      </c>
      <c r="G176" s="108" t="s">
        <v>204</v>
      </c>
      <c r="H176" s="109">
        <v>7</v>
      </c>
      <c r="I176" s="109"/>
      <c r="J176" s="110">
        <f t="shared" si="10"/>
        <v>0</v>
      </c>
      <c r="K176" s="111"/>
      <c r="L176" s="13"/>
      <c r="M176" s="112" t="s">
        <v>12</v>
      </c>
      <c r="N176" s="113" t="s">
        <v>32</v>
      </c>
      <c r="O176" s="114"/>
      <c r="P176" s="115">
        <f t="shared" si="11"/>
        <v>0</v>
      </c>
      <c r="Q176" s="115">
        <v>0</v>
      </c>
      <c r="R176" s="115">
        <f t="shared" si="12"/>
        <v>0</v>
      </c>
      <c r="S176" s="115">
        <v>0</v>
      </c>
      <c r="T176" s="116">
        <f t="shared" si="1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7" t="s">
        <v>101</v>
      </c>
      <c r="AT176" s="117" t="s">
        <v>82</v>
      </c>
      <c r="AU176" s="117" t="s">
        <v>87</v>
      </c>
      <c r="AY176" s="3" t="s">
        <v>78</v>
      </c>
      <c r="BE176" s="118">
        <f t="shared" si="14"/>
        <v>0</v>
      </c>
      <c r="BF176" s="118">
        <f t="shared" si="15"/>
        <v>0</v>
      </c>
      <c r="BG176" s="118">
        <f t="shared" si="16"/>
        <v>0</v>
      </c>
      <c r="BH176" s="118">
        <f t="shared" si="17"/>
        <v>0</v>
      </c>
      <c r="BI176" s="118">
        <f t="shared" si="18"/>
        <v>0</v>
      </c>
      <c r="BJ176" s="3" t="s">
        <v>87</v>
      </c>
      <c r="BK176" s="118">
        <f t="shared" si="19"/>
        <v>0</v>
      </c>
      <c r="BL176" s="3" t="s">
        <v>101</v>
      </c>
      <c r="BM176" s="117" t="s">
        <v>281</v>
      </c>
    </row>
    <row r="177" spans="1:65" s="15" customFormat="1" ht="24.15" customHeight="1">
      <c r="A177" s="12"/>
      <c r="B177" s="104"/>
      <c r="C177" s="119" t="s">
        <v>282</v>
      </c>
      <c r="D177" s="119" t="s">
        <v>118</v>
      </c>
      <c r="E177" s="120" t="s">
        <v>283</v>
      </c>
      <c r="F177" s="121" t="s">
        <v>284</v>
      </c>
      <c r="G177" s="122" t="s">
        <v>204</v>
      </c>
      <c r="H177" s="123">
        <v>7</v>
      </c>
      <c r="I177" s="123"/>
      <c r="J177" s="124">
        <f t="shared" si="10"/>
        <v>0</v>
      </c>
      <c r="K177" s="125"/>
      <c r="L177" s="126"/>
      <c r="M177" s="127" t="s">
        <v>12</v>
      </c>
      <c r="N177" s="128" t="s">
        <v>32</v>
      </c>
      <c r="O177" s="114"/>
      <c r="P177" s="115">
        <f t="shared" si="11"/>
        <v>0</v>
      </c>
      <c r="Q177" s="115">
        <v>1.1000000000000001E-3</v>
      </c>
      <c r="R177" s="115">
        <f t="shared" si="12"/>
        <v>7.7000000000000002E-3</v>
      </c>
      <c r="S177" s="115">
        <v>0</v>
      </c>
      <c r="T177" s="116">
        <f t="shared" si="13"/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17" t="s">
        <v>135</v>
      </c>
      <c r="AT177" s="117" t="s">
        <v>118</v>
      </c>
      <c r="AU177" s="117" t="s">
        <v>87</v>
      </c>
      <c r="AY177" s="3" t="s">
        <v>78</v>
      </c>
      <c r="BE177" s="118">
        <f t="shared" si="14"/>
        <v>0</v>
      </c>
      <c r="BF177" s="118">
        <f t="shared" si="15"/>
        <v>0</v>
      </c>
      <c r="BG177" s="118">
        <f t="shared" si="16"/>
        <v>0</v>
      </c>
      <c r="BH177" s="118">
        <f t="shared" si="17"/>
        <v>0</v>
      </c>
      <c r="BI177" s="118">
        <f t="shared" si="18"/>
        <v>0</v>
      </c>
      <c r="BJ177" s="3" t="s">
        <v>87</v>
      </c>
      <c r="BK177" s="118">
        <f t="shared" si="19"/>
        <v>0</v>
      </c>
      <c r="BL177" s="3" t="s">
        <v>101</v>
      </c>
      <c r="BM177" s="117" t="s">
        <v>285</v>
      </c>
    </row>
    <row r="178" spans="1:65" s="15" customFormat="1" ht="21.75" customHeight="1">
      <c r="A178" s="12"/>
      <c r="B178" s="104"/>
      <c r="C178" s="105" t="s">
        <v>286</v>
      </c>
      <c r="D178" s="105" t="s">
        <v>82</v>
      </c>
      <c r="E178" s="106" t="s">
        <v>287</v>
      </c>
      <c r="F178" s="107" t="s">
        <v>288</v>
      </c>
      <c r="G178" s="108" t="s">
        <v>204</v>
      </c>
      <c r="H178" s="109">
        <v>5</v>
      </c>
      <c r="I178" s="109"/>
      <c r="J178" s="110">
        <f t="shared" si="10"/>
        <v>0</v>
      </c>
      <c r="K178" s="111"/>
      <c r="L178" s="13"/>
      <c r="M178" s="112" t="s">
        <v>12</v>
      </c>
      <c r="N178" s="113" t="s">
        <v>32</v>
      </c>
      <c r="O178" s="114"/>
      <c r="P178" s="115">
        <f t="shared" si="11"/>
        <v>0</v>
      </c>
      <c r="Q178" s="115">
        <v>0</v>
      </c>
      <c r="R178" s="115">
        <f t="shared" si="12"/>
        <v>0</v>
      </c>
      <c r="S178" s="115">
        <v>0</v>
      </c>
      <c r="T178" s="116">
        <f t="shared" si="13"/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7" t="s">
        <v>101</v>
      </c>
      <c r="AT178" s="117" t="s">
        <v>82</v>
      </c>
      <c r="AU178" s="117" t="s">
        <v>87</v>
      </c>
      <c r="AY178" s="3" t="s">
        <v>78</v>
      </c>
      <c r="BE178" s="118">
        <f t="shared" si="14"/>
        <v>0</v>
      </c>
      <c r="BF178" s="118">
        <f t="shared" si="15"/>
        <v>0</v>
      </c>
      <c r="BG178" s="118">
        <f t="shared" si="16"/>
        <v>0</v>
      </c>
      <c r="BH178" s="118">
        <f t="shared" si="17"/>
        <v>0</v>
      </c>
      <c r="BI178" s="118">
        <f t="shared" si="18"/>
        <v>0</v>
      </c>
      <c r="BJ178" s="3" t="s">
        <v>87</v>
      </c>
      <c r="BK178" s="118">
        <f t="shared" si="19"/>
        <v>0</v>
      </c>
      <c r="BL178" s="3" t="s">
        <v>101</v>
      </c>
      <c r="BM178" s="117" t="s">
        <v>289</v>
      </c>
    </row>
    <row r="179" spans="1:65" s="15" customFormat="1" ht="24.15" customHeight="1">
      <c r="A179" s="12"/>
      <c r="B179" s="104"/>
      <c r="C179" s="119" t="s">
        <v>290</v>
      </c>
      <c r="D179" s="119" t="s">
        <v>118</v>
      </c>
      <c r="E179" s="120" t="s">
        <v>291</v>
      </c>
      <c r="F179" s="121" t="s">
        <v>292</v>
      </c>
      <c r="G179" s="122" t="s">
        <v>204</v>
      </c>
      <c r="H179" s="123">
        <v>5</v>
      </c>
      <c r="I179" s="123"/>
      <c r="J179" s="124">
        <f t="shared" si="10"/>
        <v>0</v>
      </c>
      <c r="K179" s="125"/>
      <c r="L179" s="126"/>
      <c r="M179" s="127" t="s">
        <v>12</v>
      </c>
      <c r="N179" s="128" t="s">
        <v>32</v>
      </c>
      <c r="O179" s="114"/>
      <c r="P179" s="115">
        <f t="shared" si="11"/>
        <v>0</v>
      </c>
      <c r="Q179" s="115">
        <v>1.1000000000000001E-3</v>
      </c>
      <c r="R179" s="115">
        <f t="shared" si="12"/>
        <v>5.5000000000000005E-3</v>
      </c>
      <c r="S179" s="115">
        <v>0</v>
      </c>
      <c r="T179" s="116">
        <f t="shared" si="1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7" t="s">
        <v>135</v>
      </c>
      <c r="AT179" s="117" t="s">
        <v>118</v>
      </c>
      <c r="AU179" s="117" t="s">
        <v>87</v>
      </c>
      <c r="AY179" s="3" t="s">
        <v>78</v>
      </c>
      <c r="BE179" s="118">
        <f t="shared" si="14"/>
        <v>0</v>
      </c>
      <c r="BF179" s="118">
        <f t="shared" si="15"/>
        <v>0</v>
      </c>
      <c r="BG179" s="118">
        <f t="shared" si="16"/>
        <v>0</v>
      </c>
      <c r="BH179" s="118">
        <f t="shared" si="17"/>
        <v>0</v>
      </c>
      <c r="BI179" s="118">
        <f t="shared" si="18"/>
        <v>0</v>
      </c>
      <c r="BJ179" s="3" t="s">
        <v>87</v>
      </c>
      <c r="BK179" s="118">
        <f t="shared" si="19"/>
        <v>0</v>
      </c>
      <c r="BL179" s="3" t="s">
        <v>101</v>
      </c>
      <c r="BM179" s="117" t="s">
        <v>293</v>
      </c>
    </row>
    <row r="180" spans="1:65" s="15" customFormat="1" ht="16.5" customHeight="1">
      <c r="A180" s="12"/>
      <c r="B180" s="104"/>
      <c r="C180" s="105" t="s">
        <v>294</v>
      </c>
      <c r="D180" s="105" t="s">
        <v>82</v>
      </c>
      <c r="E180" s="106" t="s">
        <v>295</v>
      </c>
      <c r="F180" s="107" t="s">
        <v>296</v>
      </c>
      <c r="G180" s="108" t="s">
        <v>204</v>
      </c>
      <c r="H180" s="109">
        <v>2</v>
      </c>
      <c r="I180" s="109"/>
      <c r="J180" s="110">
        <f t="shared" si="10"/>
        <v>0</v>
      </c>
      <c r="K180" s="111"/>
      <c r="L180" s="13"/>
      <c r="M180" s="112" t="s">
        <v>12</v>
      </c>
      <c r="N180" s="113" t="s">
        <v>32</v>
      </c>
      <c r="O180" s="114"/>
      <c r="P180" s="115">
        <f t="shared" si="11"/>
        <v>0</v>
      </c>
      <c r="Q180" s="115">
        <v>0</v>
      </c>
      <c r="R180" s="115">
        <f t="shared" si="12"/>
        <v>0</v>
      </c>
      <c r="S180" s="115">
        <v>0</v>
      </c>
      <c r="T180" s="116">
        <f t="shared" si="13"/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7" t="s">
        <v>101</v>
      </c>
      <c r="AT180" s="117" t="s">
        <v>82</v>
      </c>
      <c r="AU180" s="117" t="s">
        <v>87</v>
      </c>
      <c r="AY180" s="3" t="s">
        <v>78</v>
      </c>
      <c r="BE180" s="118">
        <f t="shared" si="14"/>
        <v>0</v>
      </c>
      <c r="BF180" s="118">
        <f t="shared" si="15"/>
        <v>0</v>
      </c>
      <c r="BG180" s="118">
        <f t="shared" si="16"/>
        <v>0</v>
      </c>
      <c r="BH180" s="118">
        <f t="shared" si="17"/>
        <v>0</v>
      </c>
      <c r="BI180" s="118">
        <f t="shared" si="18"/>
        <v>0</v>
      </c>
      <c r="BJ180" s="3" t="s">
        <v>87</v>
      </c>
      <c r="BK180" s="118">
        <f t="shared" si="19"/>
        <v>0</v>
      </c>
      <c r="BL180" s="3" t="s">
        <v>101</v>
      </c>
      <c r="BM180" s="117" t="s">
        <v>297</v>
      </c>
    </row>
    <row r="181" spans="1:65" s="15" customFormat="1" ht="24.15" customHeight="1">
      <c r="A181" s="12"/>
      <c r="B181" s="104"/>
      <c r="C181" s="119" t="s">
        <v>298</v>
      </c>
      <c r="D181" s="119" t="s">
        <v>118</v>
      </c>
      <c r="E181" s="120" t="s">
        <v>299</v>
      </c>
      <c r="F181" s="121" t="s">
        <v>300</v>
      </c>
      <c r="G181" s="122" t="s">
        <v>204</v>
      </c>
      <c r="H181" s="123">
        <v>1</v>
      </c>
      <c r="I181" s="123"/>
      <c r="J181" s="124">
        <f t="shared" si="10"/>
        <v>0</v>
      </c>
      <c r="K181" s="125"/>
      <c r="L181" s="126"/>
      <c r="M181" s="127" t="s">
        <v>12</v>
      </c>
      <c r="N181" s="128" t="s">
        <v>32</v>
      </c>
      <c r="O181" s="114"/>
      <c r="P181" s="115">
        <f t="shared" si="11"/>
        <v>0</v>
      </c>
      <c r="Q181" s="115">
        <v>1.6000000000000001E-3</v>
      </c>
      <c r="R181" s="115">
        <f t="shared" si="12"/>
        <v>1.6000000000000001E-3</v>
      </c>
      <c r="S181" s="115">
        <v>0</v>
      </c>
      <c r="T181" s="116">
        <f t="shared" si="1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7" t="s">
        <v>135</v>
      </c>
      <c r="AT181" s="117" t="s">
        <v>118</v>
      </c>
      <c r="AU181" s="117" t="s">
        <v>87</v>
      </c>
      <c r="AY181" s="3" t="s">
        <v>78</v>
      </c>
      <c r="BE181" s="118">
        <f t="shared" si="14"/>
        <v>0</v>
      </c>
      <c r="BF181" s="118">
        <f t="shared" si="15"/>
        <v>0</v>
      </c>
      <c r="BG181" s="118">
        <f t="shared" si="16"/>
        <v>0</v>
      </c>
      <c r="BH181" s="118">
        <f t="shared" si="17"/>
        <v>0</v>
      </c>
      <c r="BI181" s="118">
        <f t="shared" si="18"/>
        <v>0</v>
      </c>
      <c r="BJ181" s="3" t="s">
        <v>87</v>
      </c>
      <c r="BK181" s="118">
        <f t="shared" si="19"/>
        <v>0</v>
      </c>
      <c r="BL181" s="3" t="s">
        <v>101</v>
      </c>
      <c r="BM181" s="117" t="s">
        <v>301</v>
      </c>
    </row>
    <row r="182" spans="1:65" s="15" customFormat="1" ht="24.15" customHeight="1">
      <c r="A182" s="12"/>
      <c r="B182" s="104"/>
      <c r="C182" s="119" t="s">
        <v>302</v>
      </c>
      <c r="D182" s="119" t="s">
        <v>118</v>
      </c>
      <c r="E182" s="120" t="s">
        <v>303</v>
      </c>
      <c r="F182" s="121" t="s">
        <v>304</v>
      </c>
      <c r="G182" s="122" t="s">
        <v>204</v>
      </c>
      <c r="H182" s="123">
        <v>1</v>
      </c>
      <c r="I182" s="123"/>
      <c r="J182" s="124">
        <f t="shared" si="10"/>
        <v>0</v>
      </c>
      <c r="K182" s="125"/>
      <c r="L182" s="126"/>
      <c r="M182" s="127" t="s">
        <v>12</v>
      </c>
      <c r="N182" s="128" t="s">
        <v>32</v>
      </c>
      <c r="O182" s="114"/>
      <c r="P182" s="115">
        <f t="shared" si="11"/>
        <v>0</v>
      </c>
      <c r="Q182" s="115">
        <v>2.2000000000000001E-3</v>
      </c>
      <c r="R182" s="115">
        <f t="shared" si="12"/>
        <v>2.2000000000000001E-3</v>
      </c>
      <c r="S182" s="115">
        <v>0</v>
      </c>
      <c r="T182" s="116">
        <f t="shared" si="1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7" t="s">
        <v>135</v>
      </c>
      <c r="AT182" s="117" t="s">
        <v>118</v>
      </c>
      <c r="AU182" s="117" t="s">
        <v>87</v>
      </c>
      <c r="AY182" s="3" t="s">
        <v>78</v>
      </c>
      <c r="BE182" s="118">
        <f t="shared" si="14"/>
        <v>0</v>
      </c>
      <c r="BF182" s="118">
        <f t="shared" si="15"/>
        <v>0</v>
      </c>
      <c r="BG182" s="118">
        <f t="shared" si="16"/>
        <v>0</v>
      </c>
      <c r="BH182" s="118">
        <f t="shared" si="17"/>
        <v>0</v>
      </c>
      <c r="BI182" s="118">
        <f t="shared" si="18"/>
        <v>0</v>
      </c>
      <c r="BJ182" s="3" t="s">
        <v>87</v>
      </c>
      <c r="BK182" s="118">
        <f t="shared" si="19"/>
        <v>0</v>
      </c>
      <c r="BL182" s="3" t="s">
        <v>101</v>
      </c>
      <c r="BM182" s="117" t="s">
        <v>305</v>
      </c>
    </row>
    <row r="183" spans="1:65" s="15" customFormat="1" ht="24.15" customHeight="1">
      <c r="A183" s="12"/>
      <c r="B183" s="104"/>
      <c r="C183" s="105" t="s">
        <v>306</v>
      </c>
      <c r="D183" s="105" t="s">
        <v>82</v>
      </c>
      <c r="E183" s="106" t="s">
        <v>307</v>
      </c>
      <c r="F183" s="107" t="s">
        <v>308</v>
      </c>
      <c r="G183" s="108" t="s">
        <v>204</v>
      </c>
      <c r="H183" s="109">
        <v>4</v>
      </c>
      <c r="I183" s="109"/>
      <c r="J183" s="110">
        <f t="shared" si="10"/>
        <v>0</v>
      </c>
      <c r="K183" s="111"/>
      <c r="L183" s="13"/>
      <c r="M183" s="112" t="s">
        <v>12</v>
      </c>
      <c r="N183" s="113" t="s">
        <v>32</v>
      </c>
      <c r="O183" s="114"/>
      <c r="P183" s="115">
        <f t="shared" si="11"/>
        <v>0</v>
      </c>
      <c r="Q183" s="115">
        <v>0</v>
      </c>
      <c r="R183" s="115">
        <f t="shared" si="12"/>
        <v>0</v>
      </c>
      <c r="S183" s="115">
        <v>0</v>
      </c>
      <c r="T183" s="116">
        <f t="shared" si="13"/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7" t="s">
        <v>101</v>
      </c>
      <c r="AT183" s="117" t="s">
        <v>82</v>
      </c>
      <c r="AU183" s="117" t="s">
        <v>87</v>
      </c>
      <c r="AY183" s="3" t="s">
        <v>78</v>
      </c>
      <c r="BE183" s="118">
        <f t="shared" si="14"/>
        <v>0</v>
      </c>
      <c r="BF183" s="118">
        <f t="shared" si="15"/>
        <v>0</v>
      </c>
      <c r="BG183" s="118">
        <f t="shared" si="16"/>
        <v>0</v>
      </c>
      <c r="BH183" s="118">
        <f t="shared" si="17"/>
        <v>0</v>
      </c>
      <c r="BI183" s="118">
        <f t="shared" si="18"/>
        <v>0</v>
      </c>
      <c r="BJ183" s="3" t="s">
        <v>87</v>
      </c>
      <c r="BK183" s="118">
        <f t="shared" si="19"/>
        <v>0</v>
      </c>
      <c r="BL183" s="3" t="s">
        <v>101</v>
      </c>
      <c r="BM183" s="117" t="s">
        <v>309</v>
      </c>
    </row>
    <row r="184" spans="1:65" s="15" customFormat="1" ht="24.15" customHeight="1">
      <c r="A184" s="12"/>
      <c r="B184" s="104"/>
      <c r="C184" s="119" t="s">
        <v>310</v>
      </c>
      <c r="D184" s="119" t="s">
        <v>118</v>
      </c>
      <c r="E184" s="120" t="s">
        <v>311</v>
      </c>
      <c r="F184" s="121" t="s">
        <v>312</v>
      </c>
      <c r="G184" s="122" t="s">
        <v>204</v>
      </c>
      <c r="H184" s="123">
        <v>2</v>
      </c>
      <c r="I184" s="123"/>
      <c r="J184" s="124">
        <f t="shared" si="10"/>
        <v>0</v>
      </c>
      <c r="K184" s="125"/>
      <c r="L184" s="126"/>
      <c r="M184" s="127" t="s">
        <v>12</v>
      </c>
      <c r="N184" s="128" t="s">
        <v>32</v>
      </c>
      <c r="O184" s="114"/>
      <c r="P184" s="115">
        <f t="shared" si="11"/>
        <v>0</v>
      </c>
      <c r="Q184" s="115">
        <v>8.0000000000000002E-3</v>
      </c>
      <c r="R184" s="115">
        <f t="shared" si="12"/>
        <v>1.6E-2</v>
      </c>
      <c r="S184" s="115">
        <v>0</v>
      </c>
      <c r="T184" s="116">
        <f t="shared" si="1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7" t="s">
        <v>135</v>
      </c>
      <c r="AT184" s="117" t="s">
        <v>118</v>
      </c>
      <c r="AU184" s="117" t="s">
        <v>87</v>
      </c>
      <c r="AY184" s="3" t="s">
        <v>78</v>
      </c>
      <c r="BE184" s="118">
        <f t="shared" si="14"/>
        <v>0</v>
      </c>
      <c r="BF184" s="118">
        <f t="shared" si="15"/>
        <v>0</v>
      </c>
      <c r="BG184" s="118">
        <f t="shared" si="16"/>
        <v>0</v>
      </c>
      <c r="BH184" s="118">
        <f t="shared" si="17"/>
        <v>0</v>
      </c>
      <c r="BI184" s="118">
        <f t="shared" si="18"/>
        <v>0</v>
      </c>
      <c r="BJ184" s="3" t="s">
        <v>87</v>
      </c>
      <c r="BK184" s="118">
        <f t="shared" si="19"/>
        <v>0</v>
      </c>
      <c r="BL184" s="3" t="s">
        <v>101</v>
      </c>
      <c r="BM184" s="117" t="s">
        <v>313</v>
      </c>
    </row>
    <row r="185" spans="1:65" s="15" customFormat="1" ht="24.15" customHeight="1">
      <c r="A185" s="12"/>
      <c r="B185" s="104"/>
      <c r="C185" s="119" t="s">
        <v>314</v>
      </c>
      <c r="D185" s="119" t="s">
        <v>118</v>
      </c>
      <c r="E185" s="120" t="s">
        <v>315</v>
      </c>
      <c r="F185" s="121" t="s">
        <v>316</v>
      </c>
      <c r="G185" s="122" t="s">
        <v>204</v>
      </c>
      <c r="H185" s="123">
        <v>2</v>
      </c>
      <c r="I185" s="123"/>
      <c r="J185" s="124">
        <f t="shared" si="10"/>
        <v>0</v>
      </c>
      <c r="K185" s="125"/>
      <c r="L185" s="126"/>
      <c r="M185" s="127" t="s">
        <v>12</v>
      </c>
      <c r="N185" s="128" t="s">
        <v>32</v>
      </c>
      <c r="O185" s="114"/>
      <c r="P185" s="115">
        <f t="shared" si="11"/>
        <v>0</v>
      </c>
      <c r="Q185" s="115">
        <v>8.0000000000000002E-3</v>
      </c>
      <c r="R185" s="115">
        <f t="shared" si="12"/>
        <v>1.6E-2</v>
      </c>
      <c r="S185" s="115">
        <v>0</v>
      </c>
      <c r="T185" s="116">
        <f t="shared" si="1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7" t="s">
        <v>135</v>
      </c>
      <c r="AT185" s="117" t="s">
        <v>118</v>
      </c>
      <c r="AU185" s="117" t="s">
        <v>87</v>
      </c>
      <c r="AY185" s="3" t="s">
        <v>78</v>
      </c>
      <c r="BE185" s="118">
        <f t="shared" si="14"/>
        <v>0</v>
      </c>
      <c r="BF185" s="118">
        <f t="shared" si="15"/>
        <v>0</v>
      </c>
      <c r="BG185" s="118">
        <f t="shared" si="16"/>
        <v>0</v>
      </c>
      <c r="BH185" s="118">
        <f t="shared" si="17"/>
        <v>0</v>
      </c>
      <c r="BI185" s="118">
        <f t="shared" si="18"/>
        <v>0</v>
      </c>
      <c r="BJ185" s="3" t="s">
        <v>87</v>
      </c>
      <c r="BK185" s="118">
        <f t="shared" si="19"/>
        <v>0</v>
      </c>
      <c r="BL185" s="3" t="s">
        <v>101</v>
      </c>
      <c r="BM185" s="117" t="s">
        <v>317</v>
      </c>
    </row>
    <row r="186" spans="1:65" s="15" customFormat="1" ht="21.75" customHeight="1">
      <c r="A186" s="12"/>
      <c r="B186" s="104"/>
      <c r="C186" s="105" t="s">
        <v>318</v>
      </c>
      <c r="D186" s="105" t="s">
        <v>82</v>
      </c>
      <c r="E186" s="106" t="s">
        <v>319</v>
      </c>
      <c r="F186" s="107" t="s">
        <v>320</v>
      </c>
      <c r="G186" s="108" t="s">
        <v>204</v>
      </c>
      <c r="H186" s="109">
        <v>2</v>
      </c>
      <c r="I186" s="109"/>
      <c r="J186" s="110">
        <f t="shared" si="10"/>
        <v>0</v>
      </c>
      <c r="K186" s="111"/>
      <c r="L186" s="13"/>
      <c r="M186" s="112" t="s">
        <v>12</v>
      </c>
      <c r="N186" s="113" t="s">
        <v>32</v>
      </c>
      <c r="O186" s="114"/>
      <c r="P186" s="115">
        <f t="shared" si="11"/>
        <v>0</v>
      </c>
      <c r="Q186" s="115">
        <v>0</v>
      </c>
      <c r="R186" s="115">
        <f t="shared" si="12"/>
        <v>0</v>
      </c>
      <c r="S186" s="115">
        <v>0</v>
      </c>
      <c r="T186" s="116">
        <f t="shared" si="13"/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17" t="s">
        <v>86</v>
      </c>
      <c r="AT186" s="117" t="s">
        <v>82</v>
      </c>
      <c r="AU186" s="117" t="s">
        <v>87</v>
      </c>
      <c r="AY186" s="3" t="s">
        <v>78</v>
      </c>
      <c r="BE186" s="118">
        <f t="shared" si="14"/>
        <v>0</v>
      </c>
      <c r="BF186" s="118">
        <f t="shared" si="15"/>
        <v>0</v>
      </c>
      <c r="BG186" s="118">
        <f t="shared" si="16"/>
        <v>0</v>
      </c>
      <c r="BH186" s="118">
        <f t="shared" si="17"/>
        <v>0</v>
      </c>
      <c r="BI186" s="118">
        <f t="shared" si="18"/>
        <v>0</v>
      </c>
      <c r="BJ186" s="3" t="s">
        <v>87</v>
      </c>
      <c r="BK186" s="118">
        <f t="shared" si="19"/>
        <v>0</v>
      </c>
      <c r="BL186" s="3" t="s">
        <v>86</v>
      </c>
      <c r="BM186" s="117" t="s">
        <v>321</v>
      </c>
    </row>
    <row r="187" spans="1:65" s="15" customFormat="1" ht="24.15" customHeight="1">
      <c r="A187" s="12"/>
      <c r="B187" s="104"/>
      <c r="C187" s="119" t="s">
        <v>322</v>
      </c>
      <c r="D187" s="119" t="s">
        <v>118</v>
      </c>
      <c r="E187" s="120" t="s">
        <v>323</v>
      </c>
      <c r="F187" s="121" t="s">
        <v>324</v>
      </c>
      <c r="G187" s="122" t="s">
        <v>204</v>
      </c>
      <c r="H187" s="123">
        <v>2</v>
      </c>
      <c r="I187" s="123"/>
      <c r="J187" s="124">
        <f t="shared" si="10"/>
        <v>0</v>
      </c>
      <c r="K187" s="125"/>
      <c r="L187" s="126"/>
      <c r="M187" s="127" t="s">
        <v>12</v>
      </c>
      <c r="N187" s="128" t="s">
        <v>32</v>
      </c>
      <c r="O187" s="114"/>
      <c r="P187" s="115">
        <f t="shared" si="11"/>
        <v>0</v>
      </c>
      <c r="Q187" s="115">
        <v>1.1999999999999999E-3</v>
      </c>
      <c r="R187" s="115">
        <f t="shared" si="12"/>
        <v>2.3999999999999998E-3</v>
      </c>
      <c r="S187" s="115">
        <v>0</v>
      </c>
      <c r="T187" s="116">
        <f t="shared" si="13"/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7" t="s">
        <v>121</v>
      </c>
      <c r="AT187" s="117" t="s">
        <v>118</v>
      </c>
      <c r="AU187" s="117" t="s">
        <v>87</v>
      </c>
      <c r="AY187" s="3" t="s">
        <v>78</v>
      </c>
      <c r="BE187" s="118">
        <f t="shared" si="14"/>
        <v>0</v>
      </c>
      <c r="BF187" s="118">
        <f t="shared" si="15"/>
        <v>0</v>
      </c>
      <c r="BG187" s="118">
        <f t="shared" si="16"/>
        <v>0</v>
      </c>
      <c r="BH187" s="118">
        <f t="shared" si="17"/>
        <v>0</v>
      </c>
      <c r="BI187" s="118">
        <f t="shared" si="18"/>
        <v>0</v>
      </c>
      <c r="BJ187" s="3" t="s">
        <v>87</v>
      </c>
      <c r="BK187" s="118">
        <f t="shared" si="19"/>
        <v>0</v>
      </c>
      <c r="BL187" s="3" t="s">
        <v>86</v>
      </c>
      <c r="BM187" s="117" t="s">
        <v>325</v>
      </c>
    </row>
    <row r="188" spans="1:65" s="15" customFormat="1" ht="21.75" customHeight="1">
      <c r="A188" s="12"/>
      <c r="B188" s="104"/>
      <c r="C188" s="105" t="s">
        <v>326</v>
      </c>
      <c r="D188" s="105" t="s">
        <v>82</v>
      </c>
      <c r="E188" s="106" t="s">
        <v>327</v>
      </c>
      <c r="F188" s="107" t="s">
        <v>328</v>
      </c>
      <c r="G188" s="108" t="s">
        <v>204</v>
      </c>
      <c r="H188" s="109">
        <v>8</v>
      </c>
      <c r="I188" s="109"/>
      <c r="J188" s="110">
        <f t="shared" si="10"/>
        <v>0</v>
      </c>
      <c r="K188" s="111"/>
      <c r="L188" s="13"/>
      <c r="M188" s="112" t="s">
        <v>12</v>
      </c>
      <c r="N188" s="113" t="s">
        <v>32</v>
      </c>
      <c r="O188" s="114"/>
      <c r="P188" s="115">
        <f t="shared" si="11"/>
        <v>0</v>
      </c>
      <c r="Q188" s="115">
        <v>0</v>
      </c>
      <c r="R188" s="115">
        <f t="shared" si="12"/>
        <v>0</v>
      </c>
      <c r="S188" s="115">
        <v>0</v>
      </c>
      <c r="T188" s="116">
        <f t="shared" si="13"/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7" t="s">
        <v>101</v>
      </c>
      <c r="AT188" s="117" t="s">
        <v>82</v>
      </c>
      <c r="AU188" s="117" t="s">
        <v>87</v>
      </c>
      <c r="AY188" s="3" t="s">
        <v>78</v>
      </c>
      <c r="BE188" s="118">
        <f t="shared" si="14"/>
        <v>0</v>
      </c>
      <c r="BF188" s="118">
        <f t="shared" si="15"/>
        <v>0</v>
      </c>
      <c r="BG188" s="118">
        <f t="shared" si="16"/>
        <v>0</v>
      </c>
      <c r="BH188" s="118">
        <f t="shared" si="17"/>
        <v>0</v>
      </c>
      <c r="BI188" s="118">
        <f t="shared" si="18"/>
        <v>0</v>
      </c>
      <c r="BJ188" s="3" t="s">
        <v>87</v>
      </c>
      <c r="BK188" s="118">
        <f t="shared" si="19"/>
        <v>0</v>
      </c>
      <c r="BL188" s="3" t="s">
        <v>101</v>
      </c>
      <c r="BM188" s="117" t="s">
        <v>329</v>
      </c>
    </row>
    <row r="189" spans="1:65" s="15" customFormat="1" ht="16.5" customHeight="1">
      <c r="A189" s="12"/>
      <c r="B189" s="104"/>
      <c r="C189" s="119" t="s">
        <v>330</v>
      </c>
      <c r="D189" s="119" t="s">
        <v>118</v>
      </c>
      <c r="E189" s="120" t="s">
        <v>331</v>
      </c>
      <c r="F189" s="121" t="s">
        <v>332</v>
      </c>
      <c r="G189" s="122" t="s">
        <v>204</v>
      </c>
      <c r="H189" s="123">
        <v>8</v>
      </c>
      <c r="I189" s="123"/>
      <c r="J189" s="124">
        <f t="shared" si="10"/>
        <v>0</v>
      </c>
      <c r="K189" s="125"/>
      <c r="L189" s="126"/>
      <c r="M189" s="127" t="s">
        <v>12</v>
      </c>
      <c r="N189" s="128" t="s">
        <v>32</v>
      </c>
      <c r="O189" s="114"/>
      <c r="P189" s="115">
        <f t="shared" si="11"/>
        <v>0</v>
      </c>
      <c r="Q189" s="115">
        <v>0</v>
      </c>
      <c r="R189" s="115">
        <f t="shared" si="12"/>
        <v>0</v>
      </c>
      <c r="S189" s="115">
        <v>0</v>
      </c>
      <c r="T189" s="116">
        <f t="shared" si="13"/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7" t="s">
        <v>135</v>
      </c>
      <c r="AT189" s="117" t="s">
        <v>118</v>
      </c>
      <c r="AU189" s="117" t="s">
        <v>87</v>
      </c>
      <c r="AY189" s="3" t="s">
        <v>78</v>
      </c>
      <c r="BE189" s="118">
        <f t="shared" si="14"/>
        <v>0</v>
      </c>
      <c r="BF189" s="118">
        <f t="shared" si="15"/>
        <v>0</v>
      </c>
      <c r="BG189" s="118">
        <f t="shared" si="16"/>
        <v>0</v>
      </c>
      <c r="BH189" s="118">
        <f t="shared" si="17"/>
        <v>0</v>
      </c>
      <c r="BI189" s="118">
        <f t="shared" si="18"/>
        <v>0</v>
      </c>
      <c r="BJ189" s="3" t="s">
        <v>87</v>
      </c>
      <c r="BK189" s="118">
        <f t="shared" si="19"/>
        <v>0</v>
      </c>
      <c r="BL189" s="3" t="s">
        <v>101</v>
      </c>
      <c r="BM189" s="117" t="s">
        <v>333</v>
      </c>
    </row>
    <row r="190" spans="1:65" s="15" customFormat="1" ht="21.75" customHeight="1">
      <c r="A190" s="12"/>
      <c r="B190" s="104"/>
      <c r="C190" s="105" t="s">
        <v>334</v>
      </c>
      <c r="D190" s="105" t="s">
        <v>82</v>
      </c>
      <c r="E190" s="106" t="s">
        <v>335</v>
      </c>
      <c r="F190" s="107" t="s">
        <v>336</v>
      </c>
      <c r="G190" s="108" t="s">
        <v>204</v>
      </c>
      <c r="H190" s="109">
        <v>9</v>
      </c>
      <c r="I190" s="109"/>
      <c r="J190" s="110">
        <f t="shared" si="10"/>
        <v>0</v>
      </c>
      <c r="K190" s="111"/>
      <c r="L190" s="13"/>
      <c r="M190" s="112" t="s">
        <v>12</v>
      </c>
      <c r="N190" s="113" t="s">
        <v>32</v>
      </c>
      <c r="O190" s="114"/>
      <c r="P190" s="115">
        <f t="shared" si="11"/>
        <v>0</v>
      </c>
      <c r="Q190" s="115">
        <v>0</v>
      </c>
      <c r="R190" s="115">
        <f t="shared" si="12"/>
        <v>0</v>
      </c>
      <c r="S190" s="115">
        <v>0</v>
      </c>
      <c r="T190" s="116">
        <f t="shared" si="13"/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7" t="s">
        <v>101</v>
      </c>
      <c r="AT190" s="117" t="s">
        <v>82</v>
      </c>
      <c r="AU190" s="117" t="s">
        <v>87</v>
      </c>
      <c r="AY190" s="3" t="s">
        <v>78</v>
      </c>
      <c r="BE190" s="118">
        <f t="shared" si="14"/>
        <v>0</v>
      </c>
      <c r="BF190" s="118">
        <f t="shared" si="15"/>
        <v>0</v>
      </c>
      <c r="BG190" s="118">
        <f t="shared" si="16"/>
        <v>0</v>
      </c>
      <c r="BH190" s="118">
        <f t="shared" si="17"/>
        <v>0</v>
      </c>
      <c r="BI190" s="118">
        <f t="shared" si="18"/>
        <v>0</v>
      </c>
      <c r="BJ190" s="3" t="s">
        <v>87</v>
      </c>
      <c r="BK190" s="118">
        <f t="shared" si="19"/>
        <v>0</v>
      </c>
      <c r="BL190" s="3" t="s">
        <v>101</v>
      </c>
      <c r="BM190" s="117" t="s">
        <v>337</v>
      </c>
    </row>
    <row r="191" spans="1:65" s="15" customFormat="1" ht="16.5" customHeight="1">
      <c r="A191" s="12"/>
      <c r="B191" s="104"/>
      <c r="C191" s="119" t="s">
        <v>338</v>
      </c>
      <c r="D191" s="119" t="s">
        <v>118</v>
      </c>
      <c r="E191" s="120" t="s">
        <v>339</v>
      </c>
      <c r="F191" s="121" t="s">
        <v>340</v>
      </c>
      <c r="G191" s="122" t="s">
        <v>204</v>
      </c>
      <c r="H191" s="123">
        <v>9</v>
      </c>
      <c r="I191" s="123"/>
      <c r="J191" s="124">
        <f t="shared" si="10"/>
        <v>0</v>
      </c>
      <c r="K191" s="125"/>
      <c r="L191" s="126"/>
      <c r="M191" s="127" t="s">
        <v>12</v>
      </c>
      <c r="N191" s="128" t="s">
        <v>32</v>
      </c>
      <c r="O191" s="114"/>
      <c r="P191" s="115">
        <f t="shared" si="11"/>
        <v>0</v>
      </c>
      <c r="Q191" s="115">
        <v>0</v>
      </c>
      <c r="R191" s="115">
        <f t="shared" si="12"/>
        <v>0</v>
      </c>
      <c r="S191" s="115">
        <v>0</v>
      </c>
      <c r="T191" s="116">
        <f t="shared" si="13"/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17" t="s">
        <v>135</v>
      </c>
      <c r="AT191" s="117" t="s">
        <v>118</v>
      </c>
      <c r="AU191" s="117" t="s">
        <v>87</v>
      </c>
      <c r="AY191" s="3" t="s">
        <v>78</v>
      </c>
      <c r="BE191" s="118">
        <f t="shared" si="14"/>
        <v>0</v>
      </c>
      <c r="BF191" s="118">
        <f t="shared" si="15"/>
        <v>0</v>
      </c>
      <c r="BG191" s="118">
        <f t="shared" si="16"/>
        <v>0</v>
      </c>
      <c r="BH191" s="118">
        <f t="shared" si="17"/>
        <v>0</v>
      </c>
      <c r="BI191" s="118">
        <f t="shared" si="18"/>
        <v>0</v>
      </c>
      <c r="BJ191" s="3" t="s">
        <v>87</v>
      </c>
      <c r="BK191" s="118">
        <f t="shared" si="19"/>
        <v>0</v>
      </c>
      <c r="BL191" s="3" t="s">
        <v>101</v>
      </c>
      <c r="BM191" s="117" t="s">
        <v>341</v>
      </c>
    </row>
    <row r="192" spans="1:65" s="15" customFormat="1" ht="24.15" customHeight="1">
      <c r="A192" s="12"/>
      <c r="B192" s="104"/>
      <c r="C192" s="105" t="s">
        <v>342</v>
      </c>
      <c r="D192" s="105" t="s">
        <v>82</v>
      </c>
      <c r="E192" s="106" t="s">
        <v>343</v>
      </c>
      <c r="F192" s="107" t="s">
        <v>344</v>
      </c>
      <c r="G192" s="108" t="s">
        <v>204</v>
      </c>
      <c r="H192" s="109">
        <v>1</v>
      </c>
      <c r="I192" s="109"/>
      <c r="J192" s="110">
        <f t="shared" si="10"/>
        <v>0</v>
      </c>
      <c r="K192" s="111"/>
      <c r="L192" s="13"/>
      <c r="M192" s="112" t="s">
        <v>12</v>
      </c>
      <c r="N192" s="113" t="s">
        <v>32</v>
      </c>
      <c r="O192" s="114"/>
      <c r="P192" s="115">
        <f t="shared" si="11"/>
        <v>0</v>
      </c>
      <c r="Q192" s="115">
        <v>0</v>
      </c>
      <c r="R192" s="115">
        <f t="shared" si="12"/>
        <v>0</v>
      </c>
      <c r="S192" s="115">
        <v>0</v>
      </c>
      <c r="T192" s="116">
        <f t="shared" si="13"/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7" t="s">
        <v>101</v>
      </c>
      <c r="AT192" s="117" t="s">
        <v>82</v>
      </c>
      <c r="AU192" s="117" t="s">
        <v>87</v>
      </c>
      <c r="AY192" s="3" t="s">
        <v>78</v>
      </c>
      <c r="BE192" s="118">
        <f t="shared" si="14"/>
        <v>0</v>
      </c>
      <c r="BF192" s="118">
        <f t="shared" si="15"/>
        <v>0</v>
      </c>
      <c r="BG192" s="118">
        <f t="shared" si="16"/>
        <v>0</v>
      </c>
      <c r="BH192" s="118">
        <f t="shared" si="17"/>
        <v>0</v>
      </c>
      <c r="BI192" s="118">
        <f t="shared" si="18"/>
        <v>0</v>
      </c>
      <c r="BJ192" s="3" t="s">
        <v>87</v>
      </c>
      <c r="BK192" s="118">
        <f t="shared" si="19"/>
        <v>0</v>
      </c>
      <c r="BL192" s="3" t="s">
        <v>101</v>
      </c>
      <c r="BM192" s="117" t="s">
        <v>345</v>
      </c>
    </row>
    <row r="193" spans="1:65" s="15" customFormat="1" ht="24.15" customHeight="1">
      <c r="A193" s="12"/>
      <c r="B193" s="104"/>
      <c r="C193" s="119" t="s">
        <v>346</v>
      </c>
      <c r="D193" s="119" t="s">
        <v>118</v>
      </c>
      <c r="E193" s="120" t="s">
        <v>347</v>
      </c>
      <c r="F193" s="121" t="s">
        <v>348</v>
      </c>
      <c r="G193" s="122" t="s">
        <v>204</v>
      </c>
      <c r="H193" s="123">
        <v>1</v>
      </c>
      <c r="I193" s="123"/>
      <c r="J193" s="124">
        <f t="shared" si="10"/>
        <v>0</v>
      </c>
      <c r="K193" s="125"/>
      <c r="L193" s="126"/>
      <c r="M193" s="127" t="s">
        <v>12</v>
      </c>
      <c r="N193" s="128" t="s">
        <v>32</v>
      </c>
      <c r="O193" s="114"/>
      <c r="P193" s="115">
        <f t="shared" si="11"/>
        <v>0</v>
      </c>
      <c r="Q193" s="115">
        <v>2.5000000000000001E-3</v>
      </c>
      <c r="R193" s="115">
        <f t="shared" si="12"/>
        <v>2.5000000000000001E-3</v>
      </c>
      <c r="S193" s="115">
        <v>0</v>
      </c>
      <c r="T193" s="116">
        <f t="shared" si="13"/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7" t="s">
        <v>135</v>
      </c>
      <c r="AT193" s="117" t="s">
        <v>118</v>
      </c>
      <c r="AU193" s="117" t="s">
        <v>87</v>
      </c>
      <c r="AY193" s="3" t="s">
        <v>78</v>
      </c>
      <c r="BE193" s="118">
        <f t="shared" si="14"/>
        <v>0</v>
      </c>
      <c r="BF193" s="118">
        <f t="shared" si="15"/>
        <v>0</v>
      </c>
      <c r="BG193" s="118">
        <f t="shared" si="16"/>
        <v>0</v>
      </c>
      <c r="BH193" s="118">
        <f t="shared" si="17"/>
        <v>0</v>
      </c>
      <c r="BI193" s="118">
        <f t="shared" si="18"/>
        <v>0</v>
      </c>
      <c r="BJ193" s="3" t="s">
        <v>87</v>
      </c>
      <c r="BK193" s="118">
        <f t="shared" si="19"/>
        <v>0</v>
      </c>
      <c r="BL193" s="3" t="s">
        <v>101</v>
      </c>
      <c r="BM193" s="117" t="s">
        <v>349</v>
      </c>
    </row>
    <row r="194" spans="1:65" s="15" customFormat="1" ht="16.5" customHeight="1">
      <c r="A194" s="12"/>
      <c r="B194" s="104"/>
      <c r="C194" s="105" t="s">
        <v>350</v>
      </c>
      <c r="D194" s="105" t="s">
        <v>82</v>
      </c>
      <c r="E194" s="106" t="s">
        <v>351</v>
      </c>
      <c r="F194" s="107" t="s">
        <v>352</v>
      </c>
      <c r="G194" s="108" t="s">
        <v>204</v>
      </c>
      <c r="H194" s="109">
        <v>1</v>
      </c>
      <c r="I194" s="109"/>
      <c r="J194" s="110">
        <f t="shared" si="10"/>
        <v>0</v>
      </c>
      <c r="K194" s="111"/>
      <c r="L194" s="13"/>
      <c r="M194" s="112" t="s">
        <v>12</v>
      </c>
      <c r="N194" s="113" t="s">
        <v>32</v>
      </c>
      <c r="O194" s="114"/>
      <c r="P194" s="115">
        <f t="shared" si="11"/>
        <v>0</v>
      </c>
      <c r="Q194" s="115">
        <v>0</v>
      </c>
      <c r="R194" s="115">
        <f t="shared" si="12"/>
        <v>0</v>
      </c>
      <c r="S194" s="115">
        <v>0</v>
      </c>
      <c r="T194" s="116">
        <f t="shared" si="13"/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7" t="s">
        <v>101</v>
      </c>
      <c r="AT194" s="117" t="s">
        <v>82</v>
      </c>
      <c r="AU194" s="117" t="s">
        <v>87</v>
      </c>
      <c r="AY194" s="3" t="s">
        <v>78</v>
      </c>
      <c r="BE194" s="118">
        <f t="shared" si="14"/>
        <v>0</v>
      </c>
      <c r="BF194" s="118">
        <f t="shared" si="15"/>
        <v>0</v>
      </c>
      <c r="BG194" s="118">
        <f t="shared" si="16"/>
        <v>0</v>
      </c>
      <c r="BH194" s="118">
        <f t="shared" si="17"/>
        <v>0</v>
      </c>
      <c r="BI194" s="118">
        <f t="shared" si="18"/>
        <v>0</v>
      </c>
      <c r="BJ194" s="3" t="s">
        <v>87</v>
      </c>
      <c r="BK194" s="118">
        <f t="shared" si="19"/>
        <v>0</v>
      </c>
      <c r="BL194" s="3" t="s">
        <v>101</v>
      </c>
      <c r="BM194" s="117" t="s">
        <v>353</v>
      </c>
    </row>
    <row r="195" spans="1:65" s="15" customFormat="1" ht="24.15" customHeight="1">
      <c r="A195" s="12"/>
      <c r="B195" s="104"/>
      <c r="C195" s="119" t="s">
        <v>354</v>
      </c>
      <c r="D195" s="119" t="s">
        <v>118</v>
      </c>
      <c r="E195" s="120" t="s">
        <v>355</v>
      </c>
      <c r="F195" s="121" t="s">
        <v>356</v>
      </c>
      <c r="G195" s="122" t="s">
        <v>204</v>
      </c>
      <c r="H195" s="123">
        <v>1</v>
      </c>
      <c r="I195" s="123"/>
      <c r="J195" s="124">
        <f t="shared" si="10"/>
        <v>0</v>
      </c>
      <c r="K195" s="125"/>
      <c r="L195" s="126"/>
      <c r="M195" s="127" t="s">
        <v>12</v>
      </c>
      <c r="N195" s="128" t="s">
        <v>32</v>
      </c>
      <c r="O195" s="114"/>
      <c r="P195" s="115">
        <f t="shared" si="11"/>
        <v>0</v>
      </c>
      <c r="Q195" s="115">
        <v>0.35499999999999998</v>
      </c>
      <c r="R195" s="115">
        <f t="shared" si="12"/>
        <v>0.35499999999999998</v>
      </c>
      <c r="S195" s="115">
        <v>0</v>
      </c>
      <c r="T195" s="116">
        <f t="shared" si="13"/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7" t="s">
        <v>135</v>
      </c>
      <c r="AT195" s="117" t="s">
        <v>118</v>
      </c>
      <c r="AU195" s="117" t="s">
        <v>87</v>
      </c>
      <c r="AY195" s="3" t="s">
        <v>78</v>
      </c>
      <c r="BE195" s="118">
        <f t="shared" si="14"/>
        <v>0</v>
      </c>
      <c r="BF195" s="118">
        <f t="shared" si="15"/>
        <v>0</v>
      </c>
      <c r="BG195" s="118">
        <f t="shared" si="16"/>
        <v>0</v>
      </c>
      <c r="BH195" s="118">
        <f t="shared" si="17"/>
        <v>0</v>
      </c>
      <c r="BI195" s="118">
        <f t="shared" si="18"/>
        <v>0</v>
      </c>
      <c r="BJ195" s="3" t="s">
        <v>87</v>
      </c>
      <c r="BK195" s="118">
        <f t="shared" si="19"/>
        <v>0</v>
      </c>
      <c r="BL195" s="3" t="s">
        <v>101</v>
      </c>
      <c r="BM195" s="117" t="s">
        <v>357</v>
      </c>
    </row>
    <row r="196" spans="1:65" s="15" customFormat="1" ht="24.15" customHeight="1">
      <c r="A196" s="12"/>
      <c r="B196" s="104"/>
      <c r="C196" s="105" t="s">
        <v>358</v>
      </c>
      <c r="D196" s="105" t="s">
        <v>82</v>
      </c>
      <c r="E196" s="106" t="s">
        <v>359</v>
      </c>
      <c r="F196" s="107" t="s">
        <v>360</v>
      </c>
      <c r="G196" s="108" t="s">
        <v>204</v>
      </c>
      <c r="H196" s="109">
        <v>40</v>
      </c>
      <c r="I196" s="109"/>
      <c r="J196" s="110">
        <f t="shared" si="10"/>
        <v>0</v>
      </c>
      <c r="K196" s="111"/>
      <c r="L196" s="13"/>
      <c r="M196" s="112" t="s">
        <v>12</v>
      </c>
      <c r="N196" s="113" t="s">
        <v>32</v>
      </c>
      <c r="O196" s="114"/>
      <c r="P196" s="115">
        <f t="shared" si="11"/>
        <v>0</v>
      </c>
      <c r="Q196" s="115">
        <v>0</v>
      </c>
      <c r="R196" s="115">
        <f t="shared" si="12"/>
        <v>0</v>
      </c>
      <c r="S196" s="115">
        <v>0</v>
      </c>
      <c r="T196" s="116">
        <f t="shared" si="13"/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7" t="s">
        <v>101</v>
      </c>
      <c r="AT196" s="117" t="s">
        <v>82</v>
      </c>
      <c r="AU196" s="117" t="s">
        <v>87</v>
      </c>
      <c r="AY196" s="3" t="s">
        <v>78</v>
      </c>
      <c r="BE196" s="118">
        <f t="shared" si="14"/>
        <v>0</v>
      </c>
      <c r="BF196" s="118">
        <f t="shared" si="15"/>
        <v>0</v>
      </c>
      <c r="BG196" s="118">
        <f t="shared" si="16"/>
        <v>0</v>
      </c>
      <c r="BH196" s="118">
        <f t="shared" si="17"/>
        <v>0</v>
      </c>
      <c r="BI196" s="118">
        <f t="shared" si="18"/>
        <v>0</v>
      </c>
      <c r="BJ196" s="3" t="s">
        <v>87</v>
      </c>
      <c r="BK196" s="118">
        <f t="shared" si="19"/>
        <v>0</v>
      </c>
      <c r="BL196" s="3" t="s">
        <v>101</v>
      </c>
      <c r="BM196" s="117" t="s">
        <v>358</v>
      </c>
    </row>
    <row r="197" spans="1:65" s="15" customFormat="1" ht="16.5" customHeight="1">
      <c r="A197" s="12"/>
      <c r="B197" s="104"/>
      <c r="C197" s="105" t="s">
        <v>361</v>
      </c>
      <c r="D197" s="105" t="s">
        <v>82</v>
      </c>
      <c r="E197" s="106" t="s">
        <v>362</v>
      </c>
      <c r="F197" s="107" t="s">
        <v>363</v>
      </c>
      <c r="G197" s="108" t="s">
        <v>364</v>
      </c>
      <c r="H197" s="109"/>
      <c r="I197" s="109"/>
      <c r="J197" s="110">
        <f t="shared" si="10"/>
        <v>0</v>
      </c>
      <c r="K197" s="111"/>
      <c r="L197" s="13"/>
      <c r="M197" s="112" t="s">
        <v>12</v>
      </c>
      <c r="N197" s="113" t="s">
        <v>32</v>
      </c>
      <c r="O197" s="114"/>
      <c r="P197" s="115">
        <f t="shared" si="11"/>
        <v>0</v>
      </c>
      <c r="Q197" s="115">
        <v>0</v>
      </c>
      <c r="R197" s="115">
        <f t="shared" si="12"/>
        <v>0</v>
      </c>
      <c r="S197" s="115">
        <v>0</v>
      </c>
      <c r="T197" s="116">
        <f t="shared" si="13"/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17" t="s">
        <v>101</v>
      </c>
      <c r="AT197" s="117" t="s">
        <v>82</v>
      </c>
      <c r="AU197" s="117" t="s">
        <v>87</v>
      </c>
      <c r="AY197" s="3" t="s">
        <v>78</v>
      </c>
      <c r="BE197" s="118">
        <f t="shared" si="14"/>
        <v>0</v>
      </c>
      <c r="BF197" s="118">
        <f t="shared" si="15"/>
        <v>0</v>
      </c>
      <c r="BG197" s="118">
        <f t="shared" si="16"/>
        <v>0</v>
      </c>
      <c r="BH197" s="118">
        <f t="shared" si="17"/>
        <v>0</v>
      </c>
      <c r="BI197" s="118">
        <f t="shared" si="18"/>
        <v>0</v>
      </c>
      <c r="BJ197" s="3" t="s">
        <v>87</v>
      </c>
      <c r="BK197" s="118">
        <f t="shared" si="19"/>
        <v>0</v>
      </c>
      <c r="BL197" s="3" t="s">
        <v>101</v>
      </c>
      <c r="BM197" s="117" t="s">
        <v>365</v>
      </c>
    </row>
    <row r="198" spans="1:65" s="15" customFormat="1" ht="33" customHeight="1">
      <c r="A198" s="12"/>
      <c r="B198" s="104"/>
      <c r="C198" s="105" t="s">
        <v>366</v>
      </c>
      <c r="D198" s="105" t="s">
        <v>82</v>
      </c>
      <c r="E198" s="106" t="s">
        <v>367</v>
      </c>
      <c r="F198" s="107" t="s">
        <v>368</v>
      </c>
      <c r="G198" s="108" t="s">
        <v>364</v>
      </c>
      <c r="H198" s="109"/>
      <c r="I198" s="109"/>
      <c r="J198" s="110">
        <f t="shared" si="10"/>
        <v>0</v>
      </c>
      <c r="K198" s="111"/>
      <c r="L198" s="13"/>
      <c r="M198" s="112" t="s">
        <v>12</v>
      </c>
      <c r="N198" s="113" t="s">
        <v>32</v>
      </c>
      <c r="O198" s="114"/>
      <c r="P198" s="115">
        <f t="shared" si="11"/>
        <v>0</v>
      </c>
      <c r="Q198" s="115">
        <v>0</v>
      </c>
      <c r="R198" s="115">
        <f t="shared" si="12"/>
        <v>0</v>
      </c>
      <c r="S198" s="115">
        <v>0</v>
      </c>
      <c r="T198" s="116">
        <f t="shared" si="13"/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17" t="s">
        <v>101</v>
      </c>
      <c r="AT198" s="117" t="s">
        <v>82</v>
      </c>
      <c r="AU198" s="117" t="s">
        <v>87</v>
      </c>
      <c r="AY198" s="3" t="s">
        <v>78</v>
      </c>
      <c r="BE198" s="118">
        <f t="shared" si="14"/>
        <v>0</v>
      </c>
      <c r="BF198" s="118">
        <f t="shared" si="15"/>
        <v>0</v>
      </c>
      <c r="BG198" s="118">
        <f t="shared" si="16"/>
        <v>0</v>
      </c>
      <c r="BH198" s="118">
        <f t="shared" si="17"/>
        <v>0</v>
      </c>
      <c r="BI198" s="118">
        <f t="shared" si="18"/>
        <v>0</v>
      </c>
      <c r="BJ198" s="3" t="s">
        <v>87</v>
      </c>
      <c r="BK198" s="118">
        <f t="shared" si="19"/>
        <v>0</v>
      </c>
      <c r="BL198" s="3" t="s">
        <v>101</v>
      </c>
      <c r="BM198" s="117" t="s">
        <v>369</v>
      </c>
    </row>
    <row r="199" spans="1:65" s="91" customFormat="1" ht="25.95" customHeight="1">
      <c r="B199" s="92"/>
      <c r="D199" s="93" t="s">
        <v>74</v>
      </c>
      <c r="E199" s="94" t="s">
        <v>370</v>
      </c>
      <c r="F199" s="94" t="s">
        <v>371</v>
      </c>
      <c r="I199" s="95"/>
      <c r="J199" s="72">
        <f>BK199</f>
        <v>0</v>
      </c>
      <c r="L199" s="92"/>
      <c r="M199" s="96"/>
      <c r="N199" s="97"/>
      <c r="O199" s="97"/>
      <c r="P199" s="98">
        <f>SUM(P200:P204)</f>
        <v>0</v>
      </c>
      <c r="Q199" s="97"/>
      <c r="R199" s="98">
        <f>SUM(R200:R204)</f>
        <v>0</v>
      </c>
      <c r="S199" s="97"/>
      <c r="T199" s="99">
        <f>SUM(T200:T204)</f>
        <v>0</v>
      </c>
      <c r="AR199" s="93" t="s">
        <v>86</v>
      </c>
      <c r="AT199" s="100" t="s">
        <v>74</v>
      </c>
      <c r="AU199" s="100" t="s">
        <v>2</v>
      </c>
      <c r="AY199" s="93" t="s">
        <v>78</v>
      </c>
      <c r="BK199" s="101">
        <f>SUM(BK200:BK204)</f>
        <v>0</v>
      </c>
    </row>
    <row r="200" spans="1:65" s="15" customFormat="1" ht="33" customHeight="1">
      <c r="A200" s="12"/>
      <c r="B200" s="104"/>
      <c r="C200" s="105" t="s">
        <v>372</v>
      </c>
      <c r="D200" s="105" t="s">
        <v>82</v>
      </c>
      <c r="E200" s="106" t="s">
        <v>373</v>
      </c>
      <c r="F200" s="107" t="s">
        <v>374</v>
      </c>
      <c r="G200" s="108" t="s">
        <v>375</v>
      </c>
      <c r="H200" s="109">
        <v>10</v>
      </c>
      <c r="I200" s="109"/>
      <c r="J200" s="110">
        <f>ROUND(I200*H200,2)</f>
        <v>0</v>
      </c>
      <c r="K200" s="111"/>
      <c r="L200" s="13"/>
      <c r="M200" s="112" t="s">
        <v>12</v>
      </c>
      <c r="N200" s="113" t="s">
        <v>32</v>
      </c>
      <c r="O200" s="114"/>
      <c r="P200" s="115">
        <f>O200*H200</f>
        <v>0</v>
      </c>
      <c r="Q200" s="115">
        <v>0</v>
      </c>
      <c r="R200" s="115">
        <f>Q200*H200</f>
        <v>0</v>
      </c>
      <c r="S200" s="115">
        <v>0</v>
      </c>
      <c r="T200" s="116">
        <f>S200*H200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7" t="s">
        <v>376</v>
      </c>
      <c r="AT200" s="117" t="s">
        <v>82</v>
      </c>
      <c r="AU200" s="117" t="s">
        <v>77</v>
      </c>
      <c r="AY200" s="3" t="s">
        <v>78</v>
      </c>
      <c r="BE200" s="118">
        <f>IF(N200="základná",J200,0)</f>
        <v>0</v>
      </c>
      <c r="BF200" s="118">
        <f>IF(N200="znížená",J200,0)</f>
        <v>0</v>
      </c>
      <c r="BG200" s="118">
        <f>IF(N200="zákl. prenesená",J200,0)</f>
        <v>0</v>
      </c>
      <c r="BH200" s="118">
        <f>IF(N200="zníž. prenesená",J200,0)</f>
        <v>0</v>
      </c>
      <c r="BI200" s="118">
        <f>IF(N200="nulová",J200,0)</f>
        <v>0</v>
      </c>
      <c r="BJ200" s="3" t="s">
        <v>87</v>
      </c>
      <c r="BK200" s="118">
        <f>ROUND(I200*H200,2)</f>
        <v>0</v>
      </c>
      <c r="BL200" s="3" t="s">
        <v>376</v>
      </c>
      <c r="BM200" s="117" t="s">
        <v>372</v>
      </c>
    </row>
    <row r="201" spans="1:65" s="15" customFormat="1" ht="33" customHeight="1">
      <c r="A201" s="12"/>
      <c r="B201" s="104"/>
      <c r="C201" s="105" t="s">
        <v>377</v>
      </c>
      <c r="D201" s="105" t="s">
        <v>82</v>
      </c>
      <c r="E201" s="106" t="s">
        <v>378</v>
      </c>
      <c r="F201" s="107" t="s">
        <v>379</v>
      </c>
      <c r="G201" s="108" t="s">
        <v>375</v>
      </c>
      <c r="H201" s="109">
        <v>10</v>
      </c>
      <c r="I201" s="109"/>
      <c r="J201" s="110">
        <f>ROUND(I201*H201,2)</f>
        <v>0</v>
      </c>
      <c r="K201" s="111"/>
      <c r="L201" s="13"/>
      <c r="M201" s="112" t="s">
        <v>12</v>
      </c>
      <c r="N201" s="113" t="s">
        <v>32</v>
      </c>
      <c r="O201" s="114"/>
      <c r="P201" s="115">
        <f>O201*H201</f>
        <v>0</v>
      </c>
      <c r="Q201" s="115">
        <v>0</v>
      </c>
      <c r="R201" s="115">
        <f>Q201*H201</f>
        <v>0</v>
      </c>
      <c r="S201" s="115">
        <v>0</v>
      </c>
      <c r="T201" s="116">
        <f>S201*H201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17" t="s">
        <v>376</v>
      </c>
      <c r="AT201" s="117" t="s">
        <v>82</v>
      </c>
      <c r="AU201" s="117" t="s">
        <v>77</v>
      </c>
      <c r="AY201" s="3" t="s">
        <v>78</v>
      </c>
      <c r="BE201" s="118">
        <f>IF(N201="základná",J201,0)</f>
        <v>0</v>
      </c>
      <c r="BF201" s="118">
        <f>IF(N201="znížená",J201,0)</f>
        <v>0</v>
      </c>
      <c r="BG201" s="118">
        <f>IF(N201="zákl. prenesená",J201,0)</f>
        <v>0</v>
      </c>
      <c r="BH201" s="118">
        <f>IF(N201="zníž. prenesená",J201,0)</f>
        <v>0</v>
      </c>
      <c r="BI201" s="118">
        <f>IF(N201="nulová",J201,0)</f>
        <v>0</v>
      </c>
      <c r="BJ201" s="3" t="s">
        <v>87</v>
      </c>
      <c r="BK201" s="118">
        <f>ROUND(I201*H201,2)</f>
        <v>0</v>
      </c>
      <c r="BL201" s="3" t="s">
        <v>376</v>
      </c>
      <c r="BM201" s="117" t="s">
        <v>380</v>
      </c>
    </row>
    <row r="202" spans="1:65" s="15" customFormat="1" ht="37.799999999999997" customHeight="1">
      <c r="A202" s="12"/>
      <c r="B202" s="104"/>
      <c r="C202" s="105" t="s">
        <v>381</v>
      </c>
      <c r="D202" s="105" t="s">
        <v>82</v>
      </c>
      <c r="E202" s="106" t="s">
        <v>382</v>
      </c>
      <c r="F202" s="107" t="s">
        <v>383</v>
      </c>
      <c r="G202" s="108" t="s">
        <v>375</v>
      </c>
      <c r="H202" s="109">
        <v>8</v>
      </c>
      <c r="I202" s="109"/>
      <c r="J202" s="110">
        <f>ROUND(I202*H202,2)</f>
        <v>0</v>
      </c>
      <c r="K202" s="111"/>
      <c r="L202" s="13"/>
      <c r="M202" s="112" t="s">
        <v>12</v>
      </c>
      <c r="N202" s="113" t="s">
        <v>32</v>
      </c>
      <c r="O202" s="114"/>
      <c r="P202" s="115">
        <f>O202*H202</f>
        <v>0</v>
      </c>
      <c r="Q202" s="115">
        <v>0</v>
      </c>
      <c r="R202" s="115">
        <f>Q202*H202</f>
        <v>0</v>
      </c>
      <c r="S202" s="115">
        <v>0</v>
      </c>
      <c r="T202" s="116">
        <f>S202*H202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17" t="s">
        <v>376</v>
      </c>
      <c r="AT202" s="117" t="s">
        <v>82</v>
      </c>
      <c r="AU202" s="117" t="s">
        <v>77</v>
      </c>
      <c r="AY202" s="3" t="s">
        <v>78</v>
      </c>
      <c r="BE202" s="118">
        <f>IF(N202="základná",J202,0)</f>
        <v>0</v>
      </c>
      <c r="BF202" s="118">
        <f>IF(N202="znížená",J202,0)</f>
        <v>0</v>
      </c>
      <c r="BG202" s="118">
        <f>IF(N202="zákl. prenesená",J202,0)</f>
        <v>0</v>
      </c>
      <c r="BH202" s="118">
        <f>IF(N202="zníž. prenesená",J202,0)</f>
        <v>0</v>
      </c>
      <c r="BI202" s="118">
        <f>IF(N202="nulová",J202,0)</f>
        <v>0</v>
      </c>
      <c r="BJ202" s="3" t="s">
        <v>87</v>
      </c>
      <c r="BK202" s="118">
        <f>ROUND(I202*H202,2)</f>
        <v>0</v>
      </c>
      <c r="BL202" s="3" t="s">
        <v>376</v>
      </c>
      <c r="BM202" s="117" t="s">
        <v>384</v>
      </c>
    </row>
    <row r="203" spans="1:65" s="15" customFormat="1" ht="24.15" customHeight="1">
      <c r="A203" s="12"/>
      <c r="B203" s="104"/>
      <c r="C203" s="105" t="s">
        <v>385</v>
      </c>
      <c r="D203" s="105" t="s">
        <v>82</v>
      </c>
      <c r="E203" s="106" t="s">
        <v>386</v>
      </c>
      <c r="F203" s="107" t="s">
        <v>387</v>
      </c>
      <c r="G203" s="108" t="s">
        <v>204</v>
      </c>
      <c r="H203" s="109">
        <v>1</v>
      </c>
      <c r="I203" s="109"/>
      <c r="J203" s="110">
        <f>ROUND(I203*H203,2)</f>
        <v>0</v>
      </c>
      <c r="K203" s="111"/>
      <c r="L203" s="13"/>
      <c r="M203" s="112" t="s">
        <v>12</v>
      </c>
      <c r="N203" s="113" t="s">
        <v>32</v>
      </c>
      <c r="O203" s="114"/>
      <c r="P203" s="115">
        <f>O203*H203</f>
        <v>0</v>
      </c>
      <c r="Q203" s="115">
        <v>0</v>
      </c>
      <c r="R203" s="115">
        <f>Q203*H203</f>
        <v>0</v>
      </c>
      <c r="S203" s="115">
        <v>0</v>
      </c>
      <c r="T203" s="116">
        <f>S203*H203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17" t="s">
        <v>376</v>
      </c>
      <c r="AT203" s="117" t="s">
        <v>82</v>
      </c>
      <c r="AU203" s="117" t="s">
        <v>77</v>
      </c>
      <c r="AY203" s="3" t="s">
        <v>78</v>
      </c>
      <c r="BE203" s="118">
        <f>IF(N203="základná",J203,0)</f>
        <v>0</v>
      </c>
      <c r="BF203" s="118">
        <f>IF(N203="znížená",J203,0)</f>
        <v>0</v>
      </c>
      <c r="BG203" s="118">
        <f>IF(N203="zákl. prenesená",J203,0)</f>
        <v>0</v>
      </c>
      <c r="BH203" s="118">
        <f>IF(N203="zníž. prenesená",J203,0)</f>
        <v>0</v>
      </c>
      <c r="BI203" s="118">
        <f>IF(N203="nulová",J203,0)</f>
        <v>0</v>
      </c>
      <c r="BJ203" s="3" t="s">
        <v>87</v>
      </c>
      <c r="BK203" s="118">
        <f>ROUND(I203*H203,2)</f>
        <v>0</v>
      </c>
      <c r="BL203" s="3" t="s">
        <v>376</v>
      </c>
      <c r="BM203" s="117" t="s">
        <v>385</v>
      </c>
    </row>
    <row r="204" spans="1:65" s="15" customFormat="1" ht="24.15" customHeight="1">
      <c r="A204" s="12"/>
      <c r="B204" s="104"/>
      <c r="C204" s="105" t="s">
        <v>388</v>
      </c>
      <c r="D204" s="105" t="s">
        <v>82</v>
      </c>
      <c r="E204" s="106" t="s">
        <v>389</v>
      </c>
      <c r="F204" s="107" t="s">
        <v>390</v>
      </c>
      <c r="G204" s="108" t="s">
        <v>204</v>
      </c>
      <c r="H204" s="109">
        <v>1</v>
      </c>
      <c r="I204" s="109"/>
      <c r="J204" s="110">
        <f>ROUND(I204*H204,2)</f>
        <v>0</v>
      </c>
      <c r="K204" s="111"/>
      <c r="L204" s="13"/>
      <c r="M204" s="112" t="s">
        <v>12</v>
      </c>
      <c r="N204" s="113" t="s">
        <v>32</v>
      </c>
      <c r="O204" s="114"/>
      <c r="P204" s="115">
        <f>O204*H204</f>
        <v>0</v>
      </c>
      <c r="Q204" s="115">
        <v>0</v>
      </c>
      <c r="R204" s="115">
        <f>Q204*H204</f>
        <v>0</v>
      </c>
      <c r="S204" s="115">
        <v>0</v>
      </c>
      <c r="T204" s="116">
        <f>S204*H204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17" t="s">
        <v>376</v>
      </c>
      <c r="AT204" s="117" t="s">
        <v>82</v>
      </c>
      <c r="AU204" s="117" t="s">
        <v>77</v>
      </c>
      <c r="AY204" s="3" t="s">
        <v>78</v>
      </c>
      <c r="BE204" s="118">
        <f>IF(N204="základná",J204,0)</f>
        <v>0</v>
      </c>
      <c r="BF204" s="118">
        <f>IF(N204="znížená",J204,0)</f>
        <v>0</v>
      </c>
      <c r="BG204" s="118">
        <f>IF(N204="zákl. prenesená",J204,0)</f>
        <v>0</v>
      </c>
      <c r="BH204" s="118">
        <f>IF(N204="zníž. prenesená",J204,0)</f>
        <v>0</v>
      </c>
      <c r="BI204" s="118">
        <f>IF(N204="nulová",J204,0)</f>
        <v>0</v>
      </c>
      <c r="BJ204" s="3" t="s">
        <v>87</v>
      </c>
      <c r="BK204" s="118">
        <f>ROUND(I204*H204,2)</f>
        <v>0</v>
      </c>
      <c r="BL204" s="3" t="s">
        <v>376</v>
      </c>
      <c r="BM204" s="117" t="s">
        <v>388</v>
      </c>
    </row>
    <row r="205" spans="1:65" s="91" customFormat="1" ht="25.95" customHeight="1">
      <c r="B205" s="92"/>
      <c r="D205" s="93" t="s">
        <v>74</v>
      </c>
      <c r="E205" s="94" t="s">
        <v>118</v>
      </c>
      <c r="F205" s="94" t="s">
        <v>391</v>
      </c>
      <c r="I205" s="95"/>
      <c r="J205" s="72">
        <f>BK205</f>
        <v>0</v>
      </c>
      <c r="L205" s="92"/>
      <c r="M205" s="96"/>
      <c r="N205" s="97"/>
      <c r="O205" s="97"/>
      <c r="P205" s="98">
        <f>P206</f>
        <v>0</v>
      </c>
      <c r="Q205" s="97"/>
      <c r="R205" s="98">
        <f>R206</f>
        <v>0</v>
      </c>
      <c r="S205" s="97"/>
      <c r="T205" s="99">
        <f>T206</f>
        <v>0</v>
      </c>
      <c r="AR205" s="93" t="s">
        <v>86</v>
      </c>
      <c r="AT205" s="100" t="s">
        <v>74</v>
      </c>
      <c r="AU205" s="100" t="s">
        <v>2</v>
      </c>
      <c r="AY205" s="93" t="s">
        <v>78</v>
      </c>
      <c r="BK205" s="101">
        <f>BK206</f>
        <v>0</v>
      </c>
    </row>
    <row r="206" spans="1:65" s="91" customFormat="1" ht="22.8" customHeight="1">
      <c r="B206" s="92"/>
      <c r="D206" s="93" t="s">
        <v>74</v>
      </c>
      <c r="E206" s="102" t="s">
        <v>392</v>
      </c>
      <c r="F206" s="102" t="s">
        <v>393</v>
      </c>
      <c r="I206" s="95"/>
      <c r="J206" s="103">
        <f>BK206</f>
        <v>0</v>
      </c>
      <c r="L206" s="92"/>
      <c r="M206" s="96"/>
      <c r="N206" s="97"/>
      <c r="O206" s="97"/>
      <c r="P206" s="98">
        <f>SUM(P207:P211)</f>
        <v>0</v>
      </c>
      <c r="Q206" s="97"/>
      <c r="R206" s="98">
        <f>SUM(R207:R211)</f>
        <v>0</v>
      </c>
      <c r="S206" s="97"/>
      <c r="T206" s="99">
        <f>SUM(T207:T211)</f>
        <v>0</v>
      </c>
      <c r="AR206" s="93" t="s">
        <v>86</v>
      </c>
      <c r="AT206" s="100" t="s">
        <v>74</v>
      </c>
      <c r="AU206" s="100" t="s">
        <v>77</v>
      </c>
      <c r="AY206" s="93" t="s">
        <v>78</v>
      </c>
      <c r="BK206" s="101">
        <f>SUM(BK207:BK211)</f>
        <v>0</v>
      </c>
    </row>
    <row r="207" spans="1:65" s="15" customFormat="1" ht="16.5" customHeight="1">
      <c r="A207" s="12"/>
      <c r="B207" s="104"/>
      <c r="C207" s="105" t="s">
        <v>394</v>
      </c>
      <c r="D207" s="105" t="s">
        <v>82</v>
      </c>
      <c r="E207" s="106" t="s">
        <v>395</v>
      </c>
      <c r="F207" s="107" t="s">
        <v>396</v>
      </c>
      <c r="G207" s="108" t="s">
        <v>397</v>
      </c>
      <c r="H207" s="109">
        <v>1</v>
      </c>
      <c r="I207" s="109"/>
      <c r="J207" s="110">
        <f>ROUND(I207*H207,2)</f>
        <v>0</v>
      </c>
      <c r="K207" s="111"/>
      <c r="L207" s="13"/>
      <c r="M207" s="112" t="s">
        <v>12</v>
      </c>
      <c r="N207" s="113" t="s">
        <v>32</v>
      </c>
      <c r="O207" s="114"/>
      <c r="P207" s="115">
        <f>O207*H207</f>
        <v>0</v>
      </c>
      <c r="Q207" s="115">
        <v>0</v>
      </c>
      <c r="R207" s="115">
        <f>Q207*H207</f>
        <v>0</v>
      </c>
      <c r="S207" s="115">
        <v>0</v>
      </c>
      <c r="T207" s="116">
        <f>S207*H207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17" t="s">
        <v>376</v>
      </c>
      <c r="AT207" s="117" t="s">
        <v>82</v>
      </c>
      <c r="AU207" s="117" t="s">
        <v>87</v>
      </c>
      <c r="AY207" s="3" t="s">
        <v>78</v>
      </c>
      <c r="BE207" s="118">
        <f>IF(N207="základná",J207,0)</f>
        <v>0</v>
      </c>
      <c r="BF207" s="118">
        <f>IF(N207="znížená",J207,0)</f>
        <v>0</v>
      </c>
      <c r="BG207" s="118">
        <f>IF(N207="zákl. prenesená",J207,0)</f>
        <v>0</v>
      </c>
      <c r="BH207" s="118">
        <f>IF(N207="zníž. prenesená",J207,0)</f>
        <v>0</v>
      </c>
      <c r="BI207" s="118">
        <f>IF(N207="nulová",J207,0)</f>
        <v>0</v>
      </c>
      <c r="BJ207" s="3" t="s">
        <v>87</v>
      </c>
      <c r="BK207" s="118">
        <f>ROUND(I207*H207,2)</f>
        <v>0</v>
      </c>
      <c r="BL207" s="3" t="s">
        <v>376</v>
      </c>
      <c r="BM207" s="117" t="s">
        <v>398</v>
      </c>
    </row>
    <row r="208" spans="1:65" s="15" customFormat="1" ht="16.5" customHeight="1">
      <c r="A208" s="12"/>
      <c r="B208" s="104"/>
      <c r="C208" s="105" t="s">
        <v>399</v>
      </c>
      <c r="D208" s="105" t="s">
        <v>82</v>
      </c>
      <c r="E208" s="106" t="s">
        <v>400</v>
      </c>
      <c r="F208" s="107" t="s">
        <v>401</v>
      </c>
      <c r="G208" s="108" t="s">
        <v>402</v>
      </c>
      <c r="H208" s="109">
        <v>1</v>
      </c>
      <c r="I208" s="109"/>
      <c r="J208" s="110">
        <f>ROUND(I208*H208,2)</f>
        <v>0</v>
      </c>
      <c r="K208" s="111"/>
      <c r="L208" s="13"/>
      <c r="M208" s="112" t="s">
        <v>12</v>
      </c>
      <c r="N208" s="113" t="s">
        <v>32</v>
      </c>
      <c r="O208" s="114"/>
      <c r="P208" s="115">
        <f>O208*H208</f>
        <v>0</v>
      </c>
      <c r="Q208" s="115">
        <v>0</v>
      </c>
      <c r="R208" s="115">
        <f>Q208*H208</f>
        <v>0</v>
      </c>
      <c r="S208" s="115">
        <v>0</v>
      </c>
      <c r="T208" s="116">
        <f>S208*H208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17" t="s">
        <v>376</v>
      </c>
      <c r="AT208" s="117" t="s">
        <v>82</v>
      </c>
      <c r="AU208" s="117" t="s">
        <v>87</v>
      </c>
      <c r="AY208" s="3" t="s">
        <v>78</v>
      </c>
      <c r="BE208" s="118">
        <f>IF(N208="základná",J208,0)</f>
        <v>0</v>
      </c>
      <c r="BF208" s="118">
        <f>IF(N208="znížená",J208,0)</f>
        <v>0</v>
      </c>
      <c r="BG208" s="118">
        <f>IF(N208="zákl. prenesená",J208,0)</f>
        <v>0</v>
      </c>
      <c r="BH208" s="118">
        <f>IF(N208="zníž. prenesená",J208,0)</f>
        <v>0</v>
      </c>
      <c r="BI208" s="118">
        <f>IF(N208="nulová",J208,0)</f>
        <v>0</v>
      </c>
      <c r="BJ208" s="3" t="s">
        <v>87</v>
      </c>
      <c r="BK208" s="118">
        <f>ROUND(I208*H208,2)</f>
        <v>0</v>
      </c>
      <c r="BL208" s="3" t="s">
        <v>376</v>
      </c>
      <c r="BM208" s="117" t="s">
        <v>403</v>
      </c>
    </row>
    <row r="209" spans="1:65" s="15" customFormat="1" ht="16.5" customHeight="1">
      <c r="A209" s="12"/>
      <c r="B209" s="104"/>
      <c r="C209" s="105" t="s">
        <v>404</v>
      </c>
      <c r="D209" s="105" t="s">
        <v>82</v>
      </c>
      <c r="E209" s="106" t="s">
        <v>405</v>
      </c>
      <c r="F209" s="107" t="s">
        <v>406</v>
      </c>
      <c r="G209" s="108" t="s">
        <v>397</v>
      </c>
      <c r="H209" s="109">
        <v>1</v>
      </c>
      <c r="I209" s="109"/>
      <c r="J209" s="110">
        <f>ROUND(I209*H209,2)</f>
        <v>0</v>
      </c>
      <c r="K209" s="111"/>
      <c r="L209" s="13"/>
      <c r="M209" s="112" t="s">
        <v>12</v>
      </c>
      <c r="N209" s="113" t="s">
        <v>32</v>
      </c>
      <c r="O209" s="114"/>
      <c r="P209" s="115">
        <f>O209*H209</f>
        <v>0</v>
      </c>
      <c r="Q209" s="115">
        <v>0</v>
      </c>
      <c r="R209" s="115">
        <f>Q209*H209</f>
        <v>0</v>
      </c>
      <c r="S209" s="115">
        <v>0</v>
      </c>
      <c r="T209" s="116">
        <f>S209*H209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17" t="s">
        <v>376</v>
      </c>
      <c r="AT209" s="117" t="s">
        <v>82</v>
      </c>
      <c r="AU209" s="117" t="s">
        <v>87</v>
      </c>
      <c r="AY209" s="3" t="s">
        <v>78</v>
      </c>
      <c r="BE209" s="118">
        <f>IF(N209="základná",J209,0)</f>
        <v>0</v>
      </c>
      <c r="BF209" s="118">
        <f>IF(N209="znížená",J209,0)</f>
        <v>0</v>
      </c>
      <c r="BG209" s="118">
        <f>IF(N209="zákl. prenesená",J209,0)</f>
        <v>0</v>
      </c>
      <c r="BH209" s="118">
        <f>IF(N209="zníž. prenesená",J209,0)</f>
        <v>0</v>
      </c>
      <c r="BI209" s="118">
        <f>IF(N209="nulová",J209,0)</f>
        <v>0</v>
      </c>
      <c r="BJ209" s="3" t="s">
        <v>87</v>
      </c>
      <c r="BK209" s="118">
        <f>ROUND(I209*H209,2)</f>
        <v>0</v>
      </c>
      <c r="BL209" s="3" t="s">
        <v>376</v>
      </c>
      <c r="BM209" s="117" t="s">
        <v>407</v>
      </c>
    </row>
    <row r="210" spans="1:65" s="15" customFormat="1" ht="24.15" customHeight="1">
      <c r="A210" s="12"/>
      <c r="B210" s="104"/>
      <c r="C210" s="105" t="s">
        <v>408</v>
      </c>
      <c r="D210" s="105" t="s">
        <v>82</v>
      </c>
      <c r="E210" s="106" t="s">
        <v>409</v>
      </c>
      <c r="F210" s="107" t="s">
        <v>410</v>
      </c>
      <c r="G210" s="108" t="s">
        <v>204</v>
      </c>
      <c r="H210" s="109">
        <v>1</v>
      </c>
      <c r="I210" s="109"/>
      <c r="J210" s="110">
        <f>ROUND(I210*H210,2)</f>
        <v>0</v>
      </c>
      <c r="K210" s="111"/>
      <c r="L210" s="13"/>
      <c r="M210" s="112" t="s">
        <v>12</v>
      </c>
      <c r="N210" s="113" t="s">
        <v>32</v>
      </c>
      <c r="O210" s="114"/>
      <c r="P210" s="115">
        <f>O210*H210</f>
        <v>0</v>
      </c>
      <c r="Q210" s="115">
        <v>0</v>
      </c>
      <c r="R210" s="115">
        <f>Q210*H210</f>
        <v>0</v>
      </c>
      <c r="S210" s="115">
        <v>0</v>
      </c>
      <c r="T210" s="116">
        <f>S210*H210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17" t="s">
        <v>376</v>
      </c>
      <c r="AT210" s="117" t="s">
        <v>82</v>
      </c>
      <c r="AU210" s="117" t="s">
        <v>87</v>
      </c>
      <c r="AY210" s="3" t="s">
        <v>78</v>
      </c>
      <c r="BE210" s="118">
        <f>IF(N210="základná",J210,0)</f>
        <v>0</v>
      </c>
      <c r="BF210" s="118">
        <f>IF(N210="znížená",J210,0)</f>
        <v>0</v>
      </c>
      <c r="BG210" s="118">
        <f>IF(N210="zákl. prenesená",J210,0)</f>
        <v>0</v>
      </c>
      <c r="BH210" s="118">
        <f>IF(N210="zníž. prenesená",J210,0)</f>
        <v>0</v>
      </c>
      <c r="BI210" s="118">
        <f>IF(N210="nulová",J210,0)</f>
        <v>0</v>
      </c>
      <c r="BJ210" s="3" t="s">
        <v>87</v>
      </c>
      <c r="BK210" s="118">
        <f>ROUND(I210*H210,2)</f>
        <v>0</v>
      </c>
      <c r="BL210" s="3" t="s">
        <v>376</v>
      </c>
      <c r="BM210" s="117" t="s">
        <v>411</v>
      </c>
    </row>
    <row r="211" spans="1:65" s="15" customFormat="1" ht="24.15" customHeight="1">
      <c r="A211" s="12"/>
      <c r="B211" s="104"/>
      <c r="C211" s="105" t="s">
        <v>412</v>
      </c>
      <c r="D211" s="105" t="s">
        <v>82</v>
      </c>
      <c r="E211" s="106" t="s">
        <v>413</v>
      </c>
      <c r="F211" s="107" t="s">
        <v>414</v>
      </c>
      <c r="G211" s="108" t="s">
        <v>204</v>
      </c>
      <c r="H211" s="109">
        <v>1</v>
      </c>
      <c r="I211" s="109"/>
      <c r="J211" s="110">
        <f>ROUND(I211*H211,2)</f>
        <v>0</v>
      </c>
      <c r="K211" s="111"/>
      <c r="L211" s="13"/>
      <c r="M211" s="112" t="s">
        <v>12</v>
      </c>
      <c r="N211" s="113" t="s">
        <v>32</v>
      </c>
      <c r="O211" s="114"/>
      <c r="P211" s="115">
        <f>O211*H211</f>
        <v>0</v>
      </c>
      <c r="Q211" s="115">
        <v>0</v>
      </c>
      <c r="R211" s="115">
        <f>Q211*H211</f>
        <v>0</v>
      </c>
      <c r="S211" s="115">
        <v>0</v>
      </c>
      <c r="T211" s="116">
        <f>S211*H211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17" t="s">
        <v>376</v>
      </c>
      <c r="AT211" s="117" t="s">
        <v>82</v>
      </c>
      <c r="AU211" s="117" t="s">
        <v>87</v>
      </c>
      <c r="AY211" s="3" t="s">
        <v>78</v>
      </c>
      <c r="BE211" s="118">
        <f>IF(N211="základná",J211,0)</f>
        <v>0</v>
      </c>
      <c r="BF211" s="118">
        <f>IF(N211="znížená",J211,0)</f>
        <v>0</v>
      </c>
      <c r="BG211" s="118">
        <f>IF(N211="zákl. prenesená",J211,0)</f>
        <v>0</v>
      </c>
      <c r="BH211" s="118">
        <f>IF(N211="zníž. prenesená",J211,0)</f>
        <v>0</v>
      </c>
      <c r="BI211" s="118">
        <f>IF(N211="nulová",J211,0)</f>
        <v>0</v>
      </c>
      <c r="BJ211" s="3" t="s">
        <v>87</v>
      </c>
      <c r="BK211" s="118">
        <f>ROUND(I211*H211,2)</f>
        <v>0</v>
      </c>
      <c r="BL211" s="3" t="s">
        <v>376</v>
      </c>
      <c r="BM211" s="117" t="s">
        <v>415</v>
      </c>
    </row>
    <row r="212" spans="1:65" s="15" customFormat="1" ht="49.95" customHeight="1">
      <c r="A212" s="12"/>
      <c r="B212" s="13"/>
      <c r="C212" s="12"/>
      <c r="D212" s="12"/>
      <c r="E212" s="94" t="s">
        <v>416</v>
      </c>
      <c r="F212" s="94" t="s">
        <v>417</v>
      </c>
      <c r="G212" s="12"/>
      <c r="H212" s="12"/>
      <c r="I212" s="12"/>
      <c r="J212" s="72">
        <f t="shared" ref="J212:J217" si="20">BK212</f>
        <v>0</v>
      </c>
      <c r="K212" s="12"/>
      <c r="L212" s="13"/>
      <c r="M212" s="129"/>
      <c r="N212" s="130"/>
      <c r="O212" s="114"/>
      <c r="P212" s="114"/>
      <c r="Q212" s="114"/>
      <c r="R212" s="114"/>
      <c r="S212" s="114"/>
      <c r="T212" s="131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3" t="s">
        <v>74</v>
      </c>
      <c r="AU212" s="3" t="s">
        <v>2</v>
      </c>
      <c r="AY212" s="3" t="s">
        <v>418</v>
      </c>
      <c r="BK212" s="118">
        <f>SUM(BK213:BK217)</f>
        <v>0</v>
      </c>
    </row>
    <row r="213" spans="1:65" s="15" customFormat="1" ht="16.350000000000001" customHeight="1">
      <c r="A213" s="12"/>
      <c r="B213" s="13"/>
      <c r="C213" s="132" t="s">
        <v>12</v>
      </c>
      <c r="D213" s="132" t="s">
        <v>82</v>
      </c>
      <c r="E213" s="133" t="s">
        <v>12</v>
      </c>
      <c r="F213" s="134" t="s">
        <v>12</v>
      </c>
      <c r="G213" s="135" t="s">
        <v>12</v>
      </c>
      <c r="H213" s="136"/>
      <c r="I213" s="136"/>
      <c r="J213" s="137">
        <f t="shared" si="20"/>
        <v>0</v>
      </c>
      <c r="K213" s="138"/>
      <c r="L213" s="13"/>
      <c r="M213" s="139" t="s">
        <v>12</v>
      </c>
      <c r="N213" s="140" t="s">
        <v>32</v>
      </c>
      <c r="O213" s="114"/>
      <c r="P213" s="114"/>
      <c r="Q213" s="114"/>
      <c r="R213" s="114"/>
      <c r="S213" s="114"/>
      <c r="T213" s="131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3" t="s">
        <v>418</v>
      </c>
      <c r="AU213" s="3" t="s">
        <v>77</v>
      </c>
      <c r="AY213" s="3" t="s">
        <v>418</v>
      </c>
      <c r="BE213" s="118">
        <f>IF(N213="základná",J213,0)</f>
        <v>0</v>
      </c>
      <c r="BF213" s="118">
        <f>IF(N213="znížená",J213,0)</f>
        <v>0</v>
      </c>
      <c r="BG213" s="118">
        <f>IF(N213="zákl. prenesená",J213,0)</f>
        <v>0</v>
      </c>
      <c r="BH213" s="118">
        <f>IF(N213="zníž. prenesená",J213,0)</f>
        <v>0</v>
      </c>
      <c r="BI213" s="118">
        <f>IF(N213="nulová",J213,0)</f>
        <v>0</v>
      </c>
      <c r="BJ213" s="3" t="s">
        <v>87</v>
      </c>
      <c r="BK213" s="118">
        <f>I213*H213</f>
        <v>0</v>
      </c>
    </row>
    <row r="214" spans="1:65" s="15" customFormat="1" ht="16.350000000000001" customHeight="1">
      <c r="A214" s="12"/>
      <c r="B214" s="13"/>
      <c r="C214" s="132" t="s">
        <v>12</v>
      </c>
      <c r="D214" s="132" t="s">
        <v>82</v>
      </c>
      <c r="E214" s="133" t="s">
        <v>12</v>
      </c>
      <c r="F214" s="134" t="s">
        <v>12</v>
      </c>
      <c r="G214" s="135" t="s">
        <v>12</v>
      </c>
      <c r="H214" s="136"/>
      <c r="I214" s="136"/>
      <c r="J214" s="137">
        <f t="shared" si="20"/>
        <v>0</v>
      </c>
      <c r="K214" s="138"/>
      <c r="L214" s="13"/>
      <c r="M214" s="139" t="s">
        <v>12</v>
      </c>
      <c r="N214" s="140" t="s">
        <v>32</v>
      </c>
      <c r="O214" s="114"/>
      <c r="P214" s="114"/>
      <c r="Q214" s="114"/>
      <c r="R214" s="114"/>
      <c r="S214" s="114"/>
      <c r="T214" s="131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3" t="s">
        <v>418</v>
      </c>
      <c r="AU214" s="3" t="s">
        <v>77</v>
      </c>
      <c r="AY214" s="3" t="s">
        <v>418</v>
      </c>
      <c r="BE214" s="118">
        <f>IF(N214="základná",J214,0)</f>
        <v>0</v>
      </c>
      <c r="BF214" s="118">
        <f>IF(N214="znížená",J214,0)</f>
        <v>0</v>
      </c>
      <c r="BG214" s="118">
        <f>IF(N214="zákl. prenesená",J214,0)</f>
        <v>0</v>
      </c>
      <c r="BH214" s="118">
        <f>IF(N214="zníž. prenesená",J214,0)</f>
        <v>0</v>
      </c>
      <c r="BI214" s="118">
        <f>IF(N214="nulová",J214,0)</f>
        <v>0</v>
      </c>
      <c r="BJ214" s="3" t="s">
        <v>87</v>
      </c>
      <c r="BK214" s="118">
        <f>I214*H214</f>
        <v>0</v>
      </c>
    </row>
    <row r="215" spans="1:65" s="15" customFormat="1" ht="16.350000000000001" customHeight="1">
      <c r="A215" s="12"/>
      <c r="B215" s="13"/>
      <c r="C215" s="132" t="s">
        <v>12</v>
      </c>
      <c r="D215" s="132" t="s">
        <v>82</v>
      </c>
      <c r="E215" s="133" t="s">
        <v>12</v>
      </c>
      <c r="F215" s="134" t="s">
        <v>12</v>
      </c>
      <c r="G215" s="135" t="s">
        <v>12</v>
      </c>
      <c r="H215" s="136"/>
      <c r="I215" s="136"/>
      <c r="J215" s="137">
        <f t="shared" si="20"/>
        <v>0</v>
      </c>
      <c r="K215" s="138"/>
      <c r="L215" s="13"/>
      <c r="M215" s="139" t="s">
        <v>12</v>
      </c>
      <c r="N215" s="140" t="s">
        <v>32</v>
      </c>
      <c r="O215" s="114"/>
      <c r="P215" s="114"/>
      <c r="Q215" s="114"/>
      <c r="R215" s="114"/>
      <c r="S215" s="114"/>
      <c r="T215" s="131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3" t="s">
        <v>418</v>
      </c>
      <c r="AU215" s="3" t="s">
        <v>77</v>
      </c>
      <c r="AY215" s="3" t="s">
        <v>418</v>
      </c>
      <c r="BE215" s="118">
        <f>IF(N215="základná",J215,0)</f>
        <v>0</v>
      </c>
      <c r="BF215" s="118">
        <f>IF(N215="znížená",J215,0)</f>
        <v>0</v>
      </c>
      <c r="BG215" s="118">
        <f>IF(N215="zákl. prenesená",J215,0)</f>
        <v>0</v>
      </c>
      <c r="BH215" s="118">
        <f>IF(N215="zníž. prenesená",J215,0)</f>
        <v>0</v>
      </c>
      <c r="BI215" s="118">
        <f>IF(N215="nulová",J215,0)</f>
        <v>0</v>
      </c>
      <c r="BJ215" s="3" t="s">
        <v>87</v>
      </c>
      <c r="BK215" s="118">
        <f>I215*H215</f>
        <v>0</v>
      </c>
    </row>
    <row r="216" spans="1:65" s="15" customFormat="1" ht="16.350000000000001" customHeight="1">
      <c r="A216" s="12"/>
      <c r="B216" s="13"/>
      <c r="C216" s="132" t="s">
        <v>12</v>
      </c>
      <c r="D216" s="132" t="s">
        <v>82</v>
      </c>
      <c r="E216" s="133" t="s">
        <v>12</v>
      </c>
      <c r="F216" s="134" t="s">
        <v>12</v>
      </c>
      <c r="G216" s="135" t="s">
        <v>12</v>
      </c>
      <c r="H216" s="136"/>
      <c r="I216" s="136"/>
      <c r="J216" s="137">
        <f t="shared" si="20"/>
        <v>0</v>
      </c>
      <c r="K216" s="138"/>
      <c r="L216" s="13"/>
      <c r="M216" s="139" t="s">
        <v>12</v>
      </c>
      <c r="N216" s="140" t="s">
        <v>32</v>
      </c>
      <c r="O216" s="114"/>
      <c r="P216" s="114"/>
      <c r="Q216" s="114"/>
      <c r="R216" s="114"/>
      <c r="S216" s="114"/>
      <c r="T216" s="131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3" t="s">
        <v>418</v>
      </c>
      <c r="AU216" s="3" t="s">
        <v>77</v>
      </c>
      <c r="AY216" s="3" t="s">
        <v>418</v>
      </c>
      <c r="BE216" s="118">
        <f>IF(N216="základná",J216,0)</f>
        <v>0</v>
      </c>
      <c r="BF216" s="118">
        <f>IF(N216="znížená",J216,0)</f>
        <v>0</v>
      </c>
      <c r="BG216" s="118">
        <f>IF(N216="zákl. prenesená",J216,0)</f>
        <v>0</v>
      </c>
      <c r="BH216" s="118">
        <f>IF(N216="zníž. prenesená",J216,0)</f>
        <v>0</v>
      </c>
      <c r="BI216" s="118">
        <f>IF(N216="nulová",J216,0)</f>
        <v>0</v>
      </c>
      <c r="BJ216" s="3" t="s">
        <v>87</v>
      </c>
      <c r="BK216" s="118">
        <f>I216*H216</f>
        <v>0</v>
      </c>
    </row>
    <row r="217" spans="1:65" s="15" customFormat="1" ht="16.350000000000001" customHeight="1">
      <c r="A217" s="12"/>
      <c r="B217" s="13"/>
      <c r="C217" s="132" t="s">
        <v>12</v>
      </c>
      <c r="D217" s="132" t="s">
        <v>82</v>
      </c>
      <c r="E217" s="133" t="s">
        <v>12</v>
      </c>
      <c r="F217" s="134" t="s">
        <v>12</v>
      </c>
      <c r="G217" s="135" t="s">
        <v>12</v>
      </c>
      <c r="H217" s="136"/>
      <c r="I217" s="136"/>
      <c r="J217" s="137">
        <f t="shared" si="20"/>
        <v>0</v>
      </c>
      <c r="K217" s="138"/>
      <c r="L217" s="13"/>
      <c r="M217" s="139" t="s">
        <v>12</v>
      </c>
      <c r="N217" s="140" t="s">
        <v>32</v>
      </c>
      <c r="O217" s="141"/>
      <c r="P217" s="141"/>
      <c r="Q217" s="141"/>
      <c r="R217" s="141"/>
      <c r="S217" s="141"/>
      <c r="T217" s="14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3" t="s">
        <v>418</v>
      </c>
      <c r="AU217" s="3" t="s">
        <v>77</v>
      </c>
      <c r="AY217" s="3" t="s">
        <v>418</v>
      </c>
      <c r="BE217" s="118">
        <f>IF(N217="základná",J217,0)</f>
        <v>0</v>
      </c>
      <c r="BF217" s="118">
        <f>IF(N217="znížená",J217,0)</f>
        <v>0</v>
      </c>
      <c r="BG217" s="118">
        <f>IF(N217="zákl. prenesená",J217,0)</f>
        <v>0</v>
      </c>
      <c r="BH217" s="118">
        <f>IF(N217="zníž. prenesená",J217,0)</f>
        <v>0</v>
      </c>
      <c r="BI217" s="118">
        <f>IF(N217="nulová",J217,0)</f>
        <v>0</v>
      </c>
      <c r="BJ217" s="3" t="s">
        <v>87</v>
      </c>
      <c r="BK217" s="118">
        <f>I217*H217</f>
        <v>0</v>
      </c>
    </row>
    <row r="218" spans="1:65" s="15" customFormat="1" ht="6.9" customHeight="1">
      <c r="A218" s="12"/>
      <c r="B218" s="53"/>
      <c r="C218" s="54"/>
      <c r="D218" s="54"/>
      <c r="E218" s="54"/>
      <c r="F218" s="54"/>
      <c r="G218" s="54"/>
      <c r="H218" s="54"/>
      <c r="I218" s="54"/>
      <c r="J218" s="54"/>
      <c r="K218" s="54"/>
      <c r="L218" s="13"/>
      <c r="M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</row>
  </sheetData>
  <autoFilter ref="C124:K21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13:N218">
      <formula1>"základná, znížená, nulová"</formula1>
    </dataValidation>
    <dataValidation type="list" allowBlank="1" showInputMessage="1" showErrorMessage="1" error="Povolené sú hodnoty K, M." sqref="D213:D218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3 - VZT</vt:lpstr>
      <vt:lpstr>'3 - VZT'!Názvy_tlače</vt:lpstr>
      <vt:lpstr>'3 - VZT'!Oblasť_tlače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2022-05-19T09:36:17Z</dcterms:created>
  <dcterms:modified xsi:type="dcterms:W3CDTF">2022-05-19T09:36:26Z</dcterms:modified>
</cp:coreProperties>
</file>