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Práca\Zahorska_Bystrica\ZB_Vyhlasenie_VO\Workoutové_cvicisko_tovary\REALIZACIA_VO_+_ZoV\"/>
    </mc:Choice>
  </mc:AlternateContent>
  <bookViews>
    <workbookView xWindow="0" yWindow="0" windowWidth="22992" windowHeight="8964"/>
  </bookViews>
  <sheets>
    <sheet name="Výkaz výmer" sheetId="3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7" i="3" l="1"/>
  <c r="F20" i="3" l="1"/>
  <c r="F17" i="3"/>
  <c r="F16" i="3"/>
  <c r="F15" i="3"/>
  <c r="F14" i="3"/>
  <c r="G14" i="3" s="1"/>
  <c r="F13" i="3"/>
  <c r="F9" i="3" l="1"/>
  <c r="F10" i="3"/>
  <c r="F11" i="3"/>
  <c r="F12" i="3"/>
  <c r="F19" i="3"/>
  <c r="F22" i="3" s="1"/>
  <c r="F8" i="3" l="1"/>
  <c r="J11" i="3" l="1"/>
  <c r="H18" i="3"/>
  <c r="H7" i="3"/>
  <c r="J7" i="3"/>
  <c r="N7" i="3"/>
  <c r="P7" i="3"/>
  <c r="U7" i="3"/>
  <c r="P18" i="3"/>
  <c r="J18" i="3"/>
  <c r="U18" i="3"/>
  <c r="N18" i="3"/>
  <c r="L7" i="3" l="1"/>
  <c r="L18" i="3"/>
  <c r="N10" i="3"/>
  <c r="H10" i="3"/>
  <c r="P11" i="3"/>
  <c r="J10" i="3"/>
  <c r="P10" i="3"/>
  <c r="H11" i="3"/>
  <c r="U10" i="3"/>
  <c r="L11" i="3"/>
  <c r="L9" i="3"/>
  <c r="U9" i="3"/>
  <c r="P9" i="3"/>
  <c r="N11" i="3"/>
  <c r="N9" i="3"/>
  <c r="U11" i="3"/>
  <c r="L10" i="3"/>
  <c r="J9" i="3"/>
  <c r="H9" i="3"/>
  <c r="N12" i="3" l="1"/>
  <c r="N6" i="3" s="1"/>
  <c r="H12" i="3"/>
  <c r="H6" i="3" s="1"/>
  <c r="P12" i="3"/>
  <c r="P6" i="3" s="1"/>
  <c r="L12" i="3"/>
  <c r="L6" i="3" s="1"/>
  <c r="J12" i="3"/>
  <c r="J6" i="3" s="1"/>
  <c r="U12" i="3"/>
  <c r="U6" i="3" s="1"/>
  <c r="F6" i="3" l="1"/>
</calcChain>
</file>

<file path=xl/sharedStrings.xml><?xml version="1.0" encoding="utf-8"?>
<sst xmlns="http://schemas.openxmlformats.org/spreadsheetml/2006/main" count="66" uniqueCount="48">
  <si>
    <t>DPH</t>
  </si>
  <si>
    <t>O:</t>
  </si>
  <si>
    <t>P.č.</t>
  </si>
  <si>
    <t>Názov položky</t>
  </si>
  <si>
    <t>MJ</t>
  </si>
  <si>
    <t>Množstvo</t>
  </si>
  <si>
    <t>Cena / MJ</t>
  </si>
  <si>
    <t>Celkom</t>
  </si>
  <si>
    <t>Dodávka</t>
  </si>
  <si>
    <t>Dodávka celk.</t>
  </si>
  <si>
    <t>Montáž</t>
  </si>
  <si>
    <t>Montáž celk.</t>
  </si>
  <si>
    <t>cena s DPH</t>
  </si>
  <si>
    <t>hmotnost / MJ</t>
  </si>
  <si>
    <t>hmotnost celk.(t)</t>
  </si>
  <si>
    <t>dem. hmotnost / MJ</t>
  </si>
  <si>
    <t>dem. hmotnost celk.(t)</t>
  </si>
  <si>
    <t>Ceník</t>
  </si>
  <si>
    <t>Cen. soustava / platnost</t>
  </si>
  <si>
    <t>Cenová úroveň</t>
  </si>
  <si>
    <t>Nhod / MJ</t>
  </si>
  <si>
    <t>Nhod celk.</t>
  </si>
  <si>
    <t>Dodavatel</t>
  </si>
  <si>
    <t>Diel.:</t>
  </si>
  <si>
    <t>ODIS</t>
  </si>
  <si>
    <t>Indiv</t>
  </si>
  <si>
    <t>ODIS 14/3</t>
  </si>
  <si>
    <t>Vlastní</t>
  </si>
  <si>
    <t>m2</t>
  </si>
  <si>
    <t>ks</t>
  </si>
  <si>
    <t>SPOLU BEZ DPH</t>
  </si>
  <si>
    <t>SPOLU VRÁTANE DPH</t>
  </si>
  <si>
    <t>Dodanie a zakladanie športových povrchov</t>
  </si>
  <si>
    <t>Tovary s dodaním a montážou / inštaláciou</t>
  </si>
  <si>
    <t xml:space="preserve">1x Preskoková stupňovaná lavica 
Maximálna výška pádu:    0,9m 
Materiál konštrukcie:    Jäckel 100x100mm (odchýlka +/-10%)
Materiál dosadacích plôch:  Preglejka - vodoodolná, materiál breza, fóliovaná, protišmykľavá - min. 18 mm 
Povrchová úprava:    pozink a komaxit – farebnosť podľa RAL (jednotná pre všetky workoutové prvky)
Kotvenie:     Pomocou závitových tyčí 12mm (odchýlka +/-10%)  o pevnosti 8.8 s chemickou kotvou
</t>
  </si>
  <si>
    <t>1x Stalky
Pôdorysný rozmer:    80 x 55 cm (odchýlka +/-10%)
Maximálna výška pádu:    0,5 m
Materiál:    Pevnostná oceľ o Ø trubky 33,7 mm (odchýlka +/-10%) a sile materiálu 3 mm 
Povrchová úprava:    Pozink a komaxit – farebnosť podľa RAL (jednotná pre všetky workoutové prvky)
Kotvenie:     Pomocou závitových tyčí 12 mm (odchýlka +/-10%) o pevnosti 8.8 s chemickou kotvou
Nutnosťou sú rôzne konce minibradielok, a to preto, aby si užívateľ mohol vybrať spôsob cvičenia.</t>
  </si>
  <si>
    <t xml:space="preserve">1x Minibar set - nízke hrazdy 
Maximálna výška pádu:    0,5m
Materiál stojacích nôh:   Pevnostný oceľový jäckel 70x50x2mm  (odchýlka +/-10%)
Materiál hrázd:     Trubka priemer 33,7mm  (odchýlka +/-10%)
2x Hrazda o minimálnej dĺžke 110 cm v minimálnej výške od 40 cm - 80 cm o Ø trubky 33,7 mm  (odchýlka +/-10%).
Spojenie hrázd a stojacích nôh pomocou pevnostnej skrutky  priemeru 12m  (odchýlka +/-10%) a pevnosti 8.8. 
</t>
  </si>
  <si>
    <t xml:space="preserve">1x  Abdominal Bench -  funkčná šikmá lavica
Pôdorysný rozmer:   180 x 40 cm  (odchýlka +/-10%)
Maximálna výška pádu:  0,5 m
Materiál vnútornej konštrukcie:  Pevnostný oceľový jäckel 70x50x2 mm  (odchýlka +/-10%)
Materiál stojacích nôh  :  Jäckel 100x100x4 mm  (odchýlka +/-10%)
Povrchová úprava:   Pozink a komaxit – farebnosť podľa RAL (jednotná pre všetky workoutové prvky)
Kotvenie:    Pomocou závitových tyčí 12 mm (odchýlka +/-10%) o pevnosti 8.8 s chemickou kotvou
Nutnosťou sú skosené nohy, ktoré zaisťujú väčšiu stabilitu a tým aj bezpečnosť pri nástupe cvičenca do zariadenia. Šikmá lavica je doplnená troma masívnymi opracovanými doskami.                                                                 Lavica nikdy nesmie byť integrovaná do inej zostavy či prvku, aby bol zachovaný komfort a bezpečnosť pri cvičení. Modul zaisťujúci nohy pri cvičení hlavou dole musí byť neporušený v celej dĺžke zaseknutia nohy, aby neprišlo k vykĺznutiu nohy pri cvičení.
</t>
  </si>
  <si>
    <t xml:space="preserve">1x Bradlová lavica
Pôdorysný rozmer:    1,8 x 0,4 m (odchýlka +/-10%)
Maximálna výška pádu:    0,5 m
Materiál konštrukcie:    Pevnostný oceľový jäckel 70x50x2 mm (odchýlka +/-10%)
Materiál madiel zo skosením:   Trubka priemer 33,7 mm (odchýlka +/-10%)
Povrchová úprava:    Pozink a komaxit – farebnosť podľa RAL (jednotná pre všetky workoutové prvky)
Kotvenie:     Pomocou závitových tyčí 12 mm (odchýlka +/-10%) o pevnosti 8.8 s chemickou kotvou
Funkčná a odpočinková lavica so štyrmi madlami. Nutnosťou sú skosené nohy, ktoré zaisťujú väčšiu stabilitu a tým aj  bezpečnosť. Štyri madlá majú skosenú jednu stranu pre lepší úchyt pri cvičení mimo lavicu. Bradlová lavica je doplnená štyrmi masívnymi opracovanými doskami z tvrdého dreva 50x80 mm.
</t>
  </si>
  <si>
    <t xml:space="preserve">1x Relax lavice
Maximálna výška pádu:    0,6m
Materiál konštrukcie:    Pevnostný oceľový jäckel 70x50x2mm (odchýlka +/-10%)  
Kotvenie:     Pomocou závitových tyčí 12mm (odchýlka +/-10%) o pevnosti 8.8 s chemickou kotvou
Funkčná a odpočinková lavica v rôznych výškach. (cca od 40 – 60 cm)
</t>
  </si>
  <si>
    <t>WORKOUTOVÉ CVIČISKO</t>
  </si>
  <si>
    <t xml:space="preserve">Podklad pod športové povrchy športovísk odpružený z gumoasfaltu hrúbky 30 mm (spodná vrstva  je granulát SBR s PUR spojivom); 
Založený (osadený) bude podľa relevantného výkresu na zdopovedajúce miesto. Vzhľadom k rozloženiu prvkov a konštrukcie sa výslovne zakazuje klásť liatu gumu ešte pred kotvením konštrukcie, za použitia finišeru, ale je treba liať dopadovú plochu ručne pod už ukotvené konštrukcie a prvky na cvičenie . To všetko  z dôvodu nevhodného prerezávania otvorov do monoliticky naliateho gumového granulátu pred kotvením konštrukcií a tým porušením  kvality dopadovej plochy. </t>
  </si>
  <si>
    <t xml:space="preserve">
Kôš odpadkový 45 l, kruhový pôdorys, oceľová kostra opláštená drevenými lamelami z tropického dreva, výšky 920 mm  (odchýlka +/-10%). Súčasťou dodania je osadenie odpadkového koša do betónovej pätky.</t>
  </si>
  <si>
    <t>Lavička parková, drevená,bez operadla, dosky zo smrekového dreva 40/80mm  (odchýlka +/-10%), konštrukcia zváraná z profilu 40x40mm  (odchýlka +/-10%), povrch.úprava práškovým lakom. S/časťou dodania je osadenie parkovej lavičky kotevnými skrutkami bez zabetónovania nôh na pevný podklad.</t>
  </si>
  <si>
    <t xml:space="preserve">Športový povrch  polyuretánový multifunkčný z EPDM, hrúbky 13 mm (nášľapnou vrstvou je plne farebný granulát EPDM s PUR spojivom). Norma: EN 16630. Farba: čierno-šedý mix; z toho na "šachovnicu" 4,0m*4,0m sa použije kombinácia políčok vo farbách čierno-šedého mixu a svetlo šedej farby. Založený (osadený) bude podľa relevantného výkresu (Príloha č. 1 Výzvy) na zdopovedajúce miesto. </t>
  </si>
  <si>
    <t>Bicykel - ŠLAPADLO
Orientačné rozmery podľa Obrázku č. 2 v Prílohe č. 6 Výzvy                                          Typ cvičenia:
• Aerobné.
Funkcia:
• Posiluje svaly nôh a trupu.
• Pôsobí priaznivo na obehový a dýchací systém.
• Zlepšuje motorickú koordináciu.
• Podporuje redukciu tukového tkaniva.
Cvičenie:
• Sedíme v sedle. Rukami   uchopíme rukoväte.
• Položte nohy na pedále.
• Pohybujeme nohami, rovnako  ako pri  jazde na bicykli.</t>
  </si>
  <si>
    <t xml:space="preserve">ORBITREK - Stroj na cvičenie „Cardio“ 
Orientačné rozmery podľa Obrázku č. 3 v Prílohe č. 6 Výzvy                             Typ cvičenia:
• Aerobné.
Funkcia:
• Posiluje svaly nôh, paží a trupu.
• Pôsobí priaznivo na obehový a dýchací systém.
• Zlepšuje motorickú koordináciu.
• Podporuje redukciu tukového  tkaniva.
Cvičenie:
• Stojíme na nástupniciach.  Chrbát je vyrovnaný,
• Ruky sú pokrčené v lakťoch a podoprené tyčami.
• Robíme striedavé plynulé pohyby nôh a rúk.
</t>
  </si>
  <si>
    <r>
      <t xml:space="preserve">1x workoutová konštrukcia
Pôdorysný rozmer plochy:  </t>
    </r>
    <r>
      <rPr>
        <sz val="8"/>
        <color rgb="FFFF0000"/>
        <rFont val="Century Gothic"/>
        <family val="2"/>
        <charset val="238"/>
      </rPr>
      <t xml:space="preserve">13,5 x 5,5m </t>
    </r>
    <r>
      <rPr>
        <sz val="8"/>
        <color indexed="8"/>
        <rFont val="Century Gothic"/>
        <family val="1"/>
      </rPr>
      <t xml:space="preserve">
Maximálna výška pádu:   1.8m
Materiál stojacej nohy:   Pevnostný oceľový jäckel 100x100x4mm (odchýlka +/-10%)
Materiál hrazdy:   Pevnostná oceľ,  priemer 33,7 (odchýlka +/-10%) sila 4-8mm  
Povrchová úprava:   Pozink a komaxit – farebnosť podľa  RAL jednotná pre všetky workoutové prvky
Kotvenie:    Pomocou závitových tyčí 12mm (odchýlka +/-10%) o pevnosti 8.8 s chemickou kotvou
1x Rebrík vodorovný o minimálnej dĺžke 300 cm vo výške 240 cm (odchýlka +/-10%) s minimálnymi 8 priečkami o Ø trubky 33,7mm (odchýlka +/-10%)
1x Hrazda lomená dlhá o minimálnej dĺžke 200cm (negatívna zadná) o Ø trubky 33,7mm (odchýlka +/-10%)
1x Držiak na kruhy mimo osi nôh – minimálne 280 cm nad zemou
1x Kruhy – gymnastické – profesionálne drevené s nastaviteľnými popruhmi
1x Multibar - Multifunkčná hrazda (hrazda so  4 zalomenými úchytmi, vhodná na úzke aj širšie priťahovanie simulujúci prirodzený pohyb rúk)
1x Rebriny zvislé o výške cca 240 cm (odchýlka +/-10%) o šírke hrázd 110 cm (odchýlka +/-10%) s plnohodnotnými priečkami a maximálnou medzerou medzi rebrinami 240mm v celej časti
3x Hrazda o dĺžke 140 cm v minimálnej výške 240 cm o Ø trubky 33,7 mm (odchýlka +/-10%)
1x Hrazda o dĺžke 110 cm v minimálnej výške 240 cm o Ø trubky 33,7 mm (odchýlka +/-10%)
2x Hrazda o dĺžke 140 cm v minimálnej výške 150 cm – 180 cm o Ø trubky 33,7 mm (odchýlka +/-10%)
1x Hrazda o dĺžke 140 cm (odchýlka +/-10%) v minimálnej výške od 30 cm do 40 cm o Ø trubky 33,7 mm (odchýlka +/-10%)
2x Hrazda o dĺžke 170 cm (odchýlka +/-10%) v minimálnej výške 240 cm o Ø trubky 33,7 mm (odchýlka +/-10%)
1x Predvysunutá hrazda o dĺžke 160 cm (odchýlka +/-10%) vo výške od 240 cm o Ø trubky 33,7 mm (odchýlka +/-10%)
1x Trojité bradlá vo výške min 150 cm o dĺžke minimálne 200 cm, bez vnútorných spojovacích tyčí, o Ø trubky 51 mm (odchýlka +/-10%).
2x špeciálne gripy na human flag – pre trénovanie „bočnej  zástavky“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</si>
</sst>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000"/>
    <numFmt numFmtId="165" formatCode="#,##0.00\ &quot;€&quot;"/>
  </numFmts>
  <fonts count="11" x14ac:knownFonts="1">
    <font>
      <sz val="10"/>
      <color indexed="8"/>
      <name val="Arial CE"/>
    </font>
    <font>
      <b/>
      <sz val="12"/>
      <color indexed="8"/>
      <name val="Century Gothic"/>
      <family val="1"/>
    </font>
    <font>
      <sz val="10"/>
      <color indexed="8"/>
      <name val="Century Gothic"/>
      <family val="1"/>
    </font>
    <font>
      <b/>
      <sz val="10"/>
      <color indexed="8"/>
      <name val="Century Gothic"/>
      <family val="1"/>
    </font>
    <font>
      <sz val="8"/>
      <color indexed="8"/>
      <name val="Century Gothic"/>
      <family val="1"/>
    </font>
    <font>
      <sz val="8"/>
      <name val="Arial CE"/>
      <charset val="238"/>
    </font>
    <font>
      <u/>
      <sz val="10"/>
      <color theme="10"/>
      <name val="Arial CE"/>
    </font>
    <font>
      <sz val="10"/>
      <color rgb="FF7F7F7F"/>
      <name val="Arial"/>
      <family val="2"/>
      <charset val="238"/>
    </font>
    <font>
      <sz val="10"/>
      <color indexed="8"/>
      <name val="Arial CE"/>
    </font>
    <font>
      <sz val="8"/>
      <color rgb="FFFF0000"/>
      <name val="Century Gothic"/>
      <family val="2"/>
      <charset val="238"/>
    </font>
    <font>
      <sz val="8"/>
      <color rgb="FFFF000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21"/>
        <bgColor auto="1"/>
      </patternFill>
    </fill>
  </fills>
  <borders count="33">
    <border>
      <left/>
      <right/>
      <top/>
      <bottom/>
      <diagonal/>
    </border>
    <border>
      <left/>
      <right/>
      <top style="thin">
        <color indexed="13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13"/>
      </left>
      <right/>
      <top style="thin">
        <color indexed="13"/>
      </top>
      <bottom/>
      <diagonal/>
    </border>
    <border>
      <left/>
      <right style="thin">
        <color indexed="13"/>
      </right>
      <top style="thin">
        <color indexed="13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 style="thin">
        <color indexed="13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3"/>
      </left>
      <right/>
      <top/>
      <bottom/>
      <diagonal/>
    </border>
    <border>
      <left style="thin">
        <color indexed="13"/>
      </left>
      <right style="thin">
        <color indexed="13"/>
      </right>
      <top style="thin">
        <color indexed="8"/>
      </top>
      <bottom/>
      <diagonal/>
    </border>
    <border>
      <left style="thin">
        <color indexed="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8"/>
      </bottom>
      <diagonal/>
    </border>
    <border>
      <left style="thin">
        <color indexed="18"/>
      </left>
      <right style="thin">
        <color indexed="18"/>
      </right>
      <top style="thin">
        <color indexed="8"/>
      </top>
      <bottom style="thin">
        <color indexed="20"/>
      </bottom>
      <diagonal/>
    </border>
    <border>
      <left style="thin">
        <color indexed="1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13"/>
      </bottom>
      <diagonal/>
    </border>
    <border>
      <left/>
      <right style="thin">
        <color indexed="13"/>
      </right>
      <top/>
      <bottom style="thin">
        <color indexed="13"/>
      </bottom>
      <diagonal/>
    </border>
    <border>
      <left style="thin">
        <color indexed="13"/>
      </left>
      <right style="thin">
        <color indexed="13"/>
      </right>
      <top/>
      <bottom style="thin">
        <color indexed="13"/>
      </bottom>
      <diagonal/>
    </border>
    <border>
      <left style="thin">
        <color indexed="18"/>
      </left>
      <right style="thin">
        <color indexed="18"/>
      </right>
      <top style="thin">
        <color indexed="20"/>
      </top>
      <bottom style="thin">
        <color indexed="8"/>
      </bottom>
      <diagonal/>
    </border>
    <border>
      <left/>
      <right/>
      <top style="thin">
        <color indexed="13"/>
      </top>
      <bottom style="thin">
        <color indexed="13"/>
      </bottom>
      <diagonal/>
    </border>
    <border>
      <left/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</borders>
  <cellStyleXfs count="3">
    <xf numFmtId="0" fontId="0" fillId="0" borderId="0" applyNumberFormat="0" applyFill="0" applyBorder="0" applyProtection="0"/>
    <xf numFmtId="0" fontId="6" fillId="0" borderId="0" applyNumberFormat="0" applyFill="0" applyBorder="0" applyAlignment="0" applyProtection="0"/>
    <xf numFmtId="43" fontId="8" fillId="0" borderId="0" applyFont="0" applyFill="0" applyBorder="0" applyAlignment="0" applyProtection="0"/>
  </cellStyleXfs>
  <cellXfs count="87">
    <xf numFmtId="0" fontId="0" fillId="0" borderId="0" xfId="0" applyFont="1" applyAlignment="1"/>
    <xf numFmtId="0" fontId="0" fillId="0" borderId="0" xfId="0" applyNumberFormat="1" applyFont="1" applyAlignment="1"/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0" fillId="2" borderId="7" xfId="0" applyFont="1" applyFill="1" applyBorder="1" applyAlignment="1"/>
    <xf numFmtId="49" fontId="2" fillId="2" borderId="8" xfId="0" applyNumberFormat="1" applyFont="1" applyFill="1" applyBorder="1" applyAlignment="1">
      <alignment horizontal="left" vertical="center"/>
    </xf>
    <xf numFmtId="0" fontId="0" fillId="2" borderId="10" xfId="0" applyFont="1" applyFill="1" applyBorder="1" applyAlignment="1"/>
    <xf numFmtId="0" fontId="0" fillId="2" borderId="2" xfId="0" applyFont="1" applyFill="1" applyBorder="1" applyAlignment="1"/>
    <xf numFmtId="0" fontId="0" fillId="2" borderId="11" xfId="0" applyFont="1" applyFill="1" applyBorder="1" applyAlignment="1"/>
    <xf numFmtId="0" fontId="0" fillId="2" borderId="9" xfId="0" applyFont="1" applyFill="1" applyBorder="1" applyAlignment="1"/>
    <xf numFmtId="0" fontId="2" fillId="2" borderId="9" xfId="0" applyFont="1" applyFill="1" applyBorder="1" applyAlignment="1">
      <alignment horizontal="center"/>
    </xf>
    <xf numFmtId="0" fontId="0" fillId="2" borderId="4" xfId="0" applyFont="1" applyFill="1" applyBorder="1" applyAlignment="1"/>
    <xf numFmtId="0" fontId="0" fillId="2" borderId="15" xfId="0" applyFont="1" applyFill="1" applyBorder="1" applyAlignment="1"/>
    <xf numFmtId="49" fontId="0" fillId="3" borderId="8" xfId="0" applyNumberFormat="1" applyFont="1" applyFill="1" applyBorder="1" applyAlignment="1"/>
    <xf numFmtId="49" fontId="2" fillId="3" borderId="8" xfId="0" applyNumberFormat="1" applyFont="1" applyFill="1" applyBorder="1" applyAlignment="1">
      <alignment horizontal="left"/>
    </xf>
    <xf numFmtId="49" fontId="0" fillId="3" borderId="8" xfId="0" applyNumberFormat="1" applyFont="1" applyFill="1" applyBorder="1" applyAlignment="1">
      <alignment wrapText="1"/>
    </xf>
    <xf numFmtId="0" fontId="0" fillId="2" borderId="9" xfId="0" applyFont="1" applyFill="1" applyBorder="1" applyAlignment="1">
      <alignment vertical="top"/>
    </xf>
    <xf numFmtId="49" fontId="0" fillId="2" borderId="9" xfId="0" applyNumberFormat="1" applyFont="1" applyFill="1" applyBorder="1" applyAlignment="1">
      <alignment vertical="top"/>
    </xf>
    <xf numFmtId="0" fontId="2" fillId="2" borderId="9" xfId="0" applyFont="1" applyFill="1" applyBorder="1" applyAlignment="1">
      <alignment horizontal="center" vertical="top"/>
    </xf>
    <xf numFmtId="164" fontId="0" fillId="2" borderId="9" xfId="0" applyNumberFormat="1" applyFont="1" applyFill="1" applyBorder="1" applyAlignment="1">
      <alignment vertical="top"/>
    </xf>
    <xf numFmtId="4" fontId="0" fillId="2" borderId="9" xfId="0" applyNumberFormat="1" applyFont="1" applyFill="1" applyBorder="1" applyAlignment="1">
      <alignment vertical="top"/>
    </xf>
    <xf numFmtId="4" fontId="0" fillId="2" borderId="16" xfId="0" applyNumberFormat="1" applyFont="1" applyFill="1" applyBorder="1" applyAlignment="1">
      <alignment vertical="top"/>
    </xf>
    <xf numFmtId="49" fontId="3" fillId="2" borderId="12" xfId="0" applyNumberFormat="1" applyFont="1" applyFill="1" applyBorder="1" applyAlignment="1">
      <alignment vertical="top"/>
    </xf>
    <xf numFmtId="49" fontId="3" fillId="2" borderId="13" xfId="0" applyNumberFormat="1" applyFont="1" applyFill="1" applyBorder="1" applyAlignment="1">
      <alignment horizontal="left" vertical="top" wrapText="1"/>
    </xf>
    <xf numFmtId="0" fontId="3" fillId="2" borderId="13" xfId="0" applyFont="1" applyFill="1" applyBorder="1" applyAlignment="1">
      <alignment horizontal="center" vertical="top"/>
    </xf>
    <xf numFmtId="164" fontId="3" fillId="2" borderId="13" xfId="0" applyNumberFormat="1" applyFont="1" applyFill="1" applyBorder="1" applyAlignment="1">
      <alignment vertical="top"/>
    </xf>
    <xf numFmtId="4" fontId="3" fillId="2" borderId="13" xfId="0" applyNumberFormat="1" applyFont="1" applyFill="1" applyBorder="1" applyAlignment="1">
      <alignment vertical="top"/>
    </xf>
    <xf numFmtId="4" fontId="3" fillId="2" borderId="2" xfId="0" applyNumberFormat="1" applyFont="1" applyFill="1" applyBorder="1" applyAlignment="1">
      <alignment vertical="top"/>
    </xf>
    <xf numFmtId="4" fontId="3" fillId="2" borderId="3" xfId="0" applyNumberFormat="1" applyFont="1" applyFill="1" applyBorder="1" applyAlignment="1">
      <alignment vertical="top"/>
    </xf>
    <xf numFmtId="4" fontId="4" fillId="4" borderId="2" xfId="0" applyNumberFormat="1" applyFont="1" applyFill="1" applyBorder="1" applyAlignment="1">
      <alignment vertical="top"/>
    </xf>
    <xf numFmtId="4" fontId="4" fillId="2" borderId="21" xfId="0" applyNumberFormat="1" applyFont="1" applyFill="1" applyBorder="1" applyAlignment="1">
      <alignment vertical="top"/>
    </xf>
    <xf numFmtId="4" fontId="4" fillId="4" borderId="3" xfId="0" applyNumberFormat="1" applyFont="1" applyFill="1" applyBorder="1" applyAlignment="1">
      <alignment vertical="top"/>
    </xf>
    <xf numFmtId="4" fontId="4" fillId="2" borderId="22" xfId="0" applyNumberFormat="1" applyFont="1" applyFill="1" applyBorder="1" applyAlignment="1">
      <alignment vertical="top"/>
    </xf>
    <xf numFmtId="4" fontId="4" fillId="2" borderId="23" xfId="0" applyNumberFormat="1" applyFont="1" applyFill="1" applyBorder="1" applyAlignment="1">
      <alignment vertical="top"/>
    </xf>
    <xf numFmtId="49" fontId="4" fillId="2" borderId="23" xfId="0" applyNumberFormat="1" applyFont="1" applyFill="1" applyBorder="1" applyAlignment="1">
      <alignment vertical="top"/>
    </xf>
    <xf numFmtId="4" fontId="4" fillId="2" borderId="5" xfId="0" applyNumberFormat="1" applyFont="1" applyFill="1" applyBorder="1" applyAlignment="1">
      <alignment vertical="top"/>
    </xf>
    <xf numFmtId="4" fontId="4" fillId="2" borderId="25" xfId="0" applyNumberFormat="1" applyFont="1" applyFill="1" applyBorder="1" applyAlignment="1">
      <alignment vertical="top"/>
    </xf>
    <xf numFmtId="4" fontId="4" fillId="2" borderId="26" xfId="0" applyNumberFormat="1" applyFont="1" applyFill="1" applyBorder="1" applyAlignment="1">
      <alignment vertical="top"/>
    </xf>
    <xf numFmtId="49" fontId="4" fillId="2" borderId="5" xfId="0" applyNumberFormat="1" applyFont="1" applyFill="1" applyBorder="1" applyAlignment="1">
      <alignment vertical="top"/>
    </xf>
    <xf numFmtId="4" fontId="4" fillId="2" borderId="1" xfId="0" applyNumberFormat="1" applyFont="1" applyFill="1" applyBorder="1" applyAlignment="1">
      <alignment vertical="top"/>
    </xf>
    <xf numFmtId="4" fontId="4" fillId="2" borderId="3" xfId="0" applyNumberFormat="1" applyFont="1" applyFill="1" applyBorder="1" applyAlignment="1">
      <alignment vertical="top"/>
    </xf>
    <xf numFmtId="0" fontId="0" fillId="2" borderId="3" xfId="0" applyFont="1" applyFill="1" applyBorder="1" applyAlignment="1"/>
    <xf numFmtId="49" fontId="2" fillId="3" borderId="8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vertical="top"/>
    </xf>
    <xf numFmtId="2" fontId="3" fillId="2" borderId="14" xfId="0" applyNumberFormat="1" applyFont="1" applyFill="1" applyBorder="1" applyAlignment="1">
      <alignment vertical="top"/>
    </xf>
    <xf numFmtId="2" fontId="4" fillId="2" borderId="20" xfId="0" applyNumberFormat="1" applyFont="1" applyFill="1" applyBorder="1" applyAlignment="1">
      <alignment vertical="center"/>
    </xf>
    <xf numFmtId="2" fontId="4" fillId="2" borderId="28" xfId="0" applyNumberFormat="1" applyFont="1" applyFill="1" applyBorder="1" applyAlignment="1">
      <alignment vertical="center"/>
    </xf>
    <xf numFmtId="0" fontId="4" fillId="2" borderId="29" xfId="0" applyNumberFormat="1" applyFont="1" applyFill="1" applyBorder="1" applyAlignment="1">
      <alignment vertical="top"/>
    </xf>
    <xf numFmtId="0" fontId="4" fillId="2" borderId="30" xfId="0" applyNumberFormat="1" applyFont="1" applyFill="1" applyBorder="1" applyAlignment="1">
      <alignment vertical="top"/>
    </xf>
    <xf numFmtId="49" fontId="4" fillId="2" borderId="3" xfId="0" applyNumberFormat="1" applyFont="1" applyFill="1" applyBorder="1" applyAlignment="1">
      <alignment vertical="top"/>
    </xf>
    <xf numFmtId="49" fontId="3" fillId="2" borderId="31" xfId="0" applyNumberFormat="1" applyFont="1" applyFill="1" applyBorder="1" applyAlignment="1">
      <alignment horizontal="left" vertical="top" wrapText="1"/>
    </xf>
    <xf numFmtId="0" fontId="3" fillId="2" borderId="31" xfId="0" applyFont="1" applyFill="1" applyBorder="1" applyAlignment="1">
      <alignment horizontal="center" vertical="top"/>
    </xf>
    <xf numFmtId="0" fontId="3" fillId="2" borderId="31" xfId="0" applyFont="1" applyFill="1" applyBorder="1" applyAlignment="1">
      <alignment vertical="top"/>
    </xf>
    <xf numFmtId="49" fontId="4" fillId="0" borderId="28" xfId="0" applyNumberFormat="1" applyFont="1" applyFill="1" applyBorder="1" applyAlignment="1">
      <alignment horizontal="left" vertical="top" wrapText="1"/>
    </xf>
    <xf numFmtId="49" fontId="4" fillId="0" borderId="28" xfId="0" applyNumberFormat="1" applyFont="1" applyFill="1" applyBorder="1" applyAlignment="1">
      <alignment horizontal="center" vertical="top"/>
    </xf>
    <xf numFmtId="2" fontId="4" fillId="0" borderId="28" xfId="0" applyNumberFormat="1" applyFont="1" applyFill="1" applyBorder="1" applyAlignment="1">
      <alignment vertical="center"/>
    </xf>
    <xf numFmtId="44" fontId="3" fillId="2" borderId="28" xfId="0" applyNumberFormat="1" applyFont="1" applyFill="1" applyBorder="1" applyAlignment="1">
      <alignment vertical="top"/>
    </xf>
    <xf numFmtId="49" fontId="3" fillId="2" borderId="28" xfId="0" applyNumberFormat="1" applyFont="1" applyFill="1" applyBorder="1" applyAlignment="1">
      <alignment horizontal="left" vertical="top" wrapText="1"/>
    </xf>
    <xf numFmtId="0" fontId="3" fillId="2" borderId="28" xfId="0" applyFont="1" applyFill="1" applyBorder="1" applyAlignment="1">
      <alignment horizontal="center" vertical="top"/>
    </xf>
    <xf numFmtId="0" fontId="3" fillId="2" borderId="28" xfId="0" applyFont="1" applyFill="1" applyBorder="1" applyAlignment="1">
      <alignment vertical="top"/>
    </xf>
    <xf numFmtId="0" fontId="6" fillId="2" borderId="2" xfId="1" applyFill="1" applyBorder="1" applyAlignment="1"/>
    <xf numFmtId="0" fontId="4" fillId="2" borderId="17" xfId="0" applyNumberFormat="1" applyFont="1" applyFill="1" applyBorder="1" applyAlignment="1">
      <alignment vertical="center"/>
    </xf>
    <xf numFmtId="0" fontId="4" fillId="2" borderId="17" xfId="0" applyNumberFormat="1" applyFont="1" applyFill="1" applyBorder="1" applyAlignment="1">
      <alignment horizontal="right" vertical="center"/>
    </xf>
    <xf numFmtId="0" fontId="5" fillId="0" borderId="27" xfId="0" applyFont="1" applyBorder="1" applyAlignment="1">
      <alignment vertical="center"/>
    </xf>
    <xf numFmtId="0" fontId="6" fillId="2" borderId="3" xfId="1" applyFill="1" applyBorder="1" applyAlignment="1"/>
    <xf numFmtId="0" fontId="4" fillId="2" borderId="12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left" vertical="top" wrapText="1"/>
    </xf>
    <xf numFmtId="49" fontId="4" fillId="0" borderId="18" xfId="0" applyNumberFormat="1" applyFont="1" applyFill="1" applyBorder="1" applyAlignment="1">
      <alignment horizontal="center" vertical="center"/>
    </xf>
    <xf numFmtId="2" fontId="4" fillId="0" borderId="18" xfId="0" applyNumberFormat="1" applyFont="1" applyFill="1" applyBorder="1" applyAlignment="1">
      <alignment vertical="center"/>
    </xf>
    <xf numFmtId="49" fontId="4" fillId="0" borderId="18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center" vertical="top"/>
    </xf>
    <xf numFmtId="2" fontId="3" fillId="0" borderId="13" xfId="0" applyNumberFormat="1" applyFont="1" applyFill="1" applyBorder="1" applyAlignment="1">
      <alignment vertical="center"/>
    </xf>
    <xf numFmtId="165" fontId="3" fillId="2" borderId="28" xfId="0" applyNumberFormat="1" applyFont="1" applyFill="1" applyBorder="1" applyAlignment="1">
      <alignment vertical="top"/>
    </xf>
    <xf numFmtId="165" fontId="3" fillId="2" borderId="32" xfId="0" applyNumberFormat="1" applyFont="1" applyFill="1" applyBorder="1" applyAlignment="1">
      <alignment vertical="top"/>
    </xf>
    <xf numFmtId="49" fontId="4" fillId="0" borderId="13" xfId="0" applyNumberFormat="1" applyFont="1" applyFill="1" applyBorder="1" applyAlignment="1">
      <alignment horizontal="left" vertical="top" wrapText="1"/>
    </xf>
    <xf numFmtId="4" fontId="4" fillId="0" borderId="19" xfId="0" applyNumberFormat="1" applyFont="1" applyFill="1" applyBorder="1" applyAlignment="1">
      <alignment vertical="center"/>
    </xf>
    <xf numFmtId="4" fontId="4" fillId="0" borderId="24" xfId="0" applyNumberFormat="1" applyFont="1" applyFill="1" applyBorder="1" applyAlignment="1">
      <alignment vertical="center"/>
    </xf>
    <xf numFmtId="4" fontId="3" fillId="0" borderId="13" xfId="0" applyNumberFormat="1" applyFont="1" applyFill="1" applyBorder="1" applyAlignment="1">
      <alignment vertical="center"/>
    </xf>
    <xf numFmtId="4" fontId="4" fillId="0" borderId="28" xfId="0" applyNumberFormat="1" applyFont="1" applyFill="1" applyBorder="1" applyAlignment="1">
      <alignment vertical="center"/>
    </xf>
    <xf numFmtId="0" fontId="7" fillId="0" borderId="0" xfId="0" applyFont="1" applyAlignment="1">
      <alignment vertical="center"/>
    </xf>
    <xf numFmtId="49" fontId="2" fillId="2" borderId="12" xfId="0" applyNumberFormat="1" applyFont="1" applyFill="1" applyBorder="1" applyAlignment="1">
      <alignment horizontal="left" vertical="center"/>
    </xf>
    <xf numFmtId="49" fontId="2" fillId="2" borderId="13" xfId="0" applyNumberFormat="1" applyFont="1" applyFill="1" applyBorder="1" applyAlignment="1">
      <alignment horizontal="left" vertical="center"/>
    </xf>
    <xf numFmtId="49" fontId="2" fillId="2" borderId="14" xfId="0" applyNumberFormat="1" applyFont="1" applyFill="1" applyBorder="1" applyAlignment="1">
      <alignment horizontal="left" vertical="center"/>
    </xf>
    <xf numFmtId="49" fontId="1" fillId="2" borderId="4" xfId="0" applyNumberFormat="1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43" fontId="10" fillId="0" borderId="28" xfId="2" applyFont="1" applyFill="1" applyBorder="1" applyAlignment="1">
      <alignment vertical="center"/>
    </xf>
  </cellXfs>
  <cellStyles count="3">
    <cellStyle name="Čiarka" xfId="2" builtinId="3"/>
    <cellStyle name="Hypertextové prepojenie" xfId="1" builtinId="8"/>
    <cellStyle name="Normáln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015E88B1"/>
      <rgbColor rgb="01EEF3F4"/>
      <rgbColor rgb="FF0000FF"/>
      <rgbColor rgb="FFFFFFFF"/>
      <rgbColor rgb="FFAAAAAA"/>
      <rgbColor rgb="FF969696"/>
      <rgbColor rgb="FF464646"/>
      <rgbColor rgb="FFD2D2D2"/>
      <rgbColor rgb="FFC0C0C0"/>
      <rgbColor rgb="FF808080"/>
      <rgbColor rgb="FFFCF305"/>
      <rgbColor rgb="FF525252"/>
      <rgbColor rgb="FF99CCFF"/>
      <rgbColor rgb="FF0000D4"/>
      <rgbColor rgb="FF006411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Motí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Motí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í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U30"/>
  <sheetViews>
    <sheetView showGridLines="0" tabSelected="1" topLeftCell="A16" zoomScaleNormal="100" workbookViewId="0">
      <selection activeCell="D19" sqref="D19:D20"/>
    </sheetView>
  </sheetViews>
  <sheetFormatPr defaultColWidth="9.21875" defaultRowHeight="13.05" customHeight="1" x14ac:dyDescent="0.25"/>
  <cols>
    <col min="1" max="1" width="5.44140625" style="1" customWidth="1"/>
    <col min="2" max="2" width="54.21875" style="1" customWidth="1"/>
    <col min="3" max="3" width="4.77734375" style="1" customWidth="1"/>
    <col min="4" max="4" width="10.77734375" style="1" customWidth="1"/>
    <col min="5" max="5" width="9.77734375" style="1" customWidth="1"/>
    <col min="6" max="6" width="12.77734375" style="1" customWidth="1"/>
    <col min="7" max="22" width="9.21875" style="1" hidden="1" customWidth="1"/>
    <col min="23" max="255" width="9.21875" style="1" customWidth="1"/>
  </cols>
  <sheetData>
    <row r="1" spans="1:24" ht="21" customHeight="1" x14ac:dyDescent="0.25">
      <c r="A1" s="84" t="s">
        <v>40</v>
      </c>
      <c r="B1" s="85"/>
      <c r="C1" s="85"/>
      <c r="D1" s="85"/>
      <c r="E1" s="85"/>
      <c r="F1" s="85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3"/>
      <c r="X1" s="4"/>
    </row>
    <row r="2" spans="1:24" ht="24.75" customHeight="1" x14ac:dyDescent="0.25">
      <c r="A2" s="5" t="s">
        <v>1</v>
      </c>
      <c r="B2" s="81"/>
      <c r="C2" s="82"/>
      <c r="D2" s="82"/>
      <c r="E2" s="82"/>
      <c r="F2" s="83"/>
      <c r="G2" s="6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7"/>
      <c r="X2" s="8"/>
    </row>
    <row r="3" spans="1:24" ht="15" customHeight="1" x14ac:dyDescent="0.25">
      <c r="A3" s="9"/>
      <c r="B3" s="9"/>
      <c r="C3" s="10"/>
      <c r="D3" s="9"/>
      <c r="E3" s="9"/>
      <c r="F3" s="9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2"/>
      <c r="X3" s="8"/>
    </row>
    <row r="4" spans="1:24" ht="15" customHeight="1" x14ac:dyDescent="0.25">
      <c r="A4" s="13" t="s">
        <v>2</v>
      </c>
      <c r="B4" s="14" t="s">
        <v>3</v>
      </c>
      <c r="C4" s="42" t="s">
        <v>4</v>
      </c>
      <c r="D4" s="42" t="s">
        <v>5</v>
      </c>
      <c r="E4" s="42" t="s">
        <v>6</v>
      </c>
      <c r="F4" s="42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0</v>
      </c>
      <c r="L4" s="15" t="s">
        <v>12</v>
      </c>
      <c r="M4" s="15" t="s">
        <v>13</v>
      </c>
      <c r="N4" s="15" t="s">
        <v>14</v>
      </c>
      <c r="O4" s="15" t="s">
        <v>15</v>
      </c>
      <c r="P4" s="15" t="s">
        <v>16</v>
      </c>
      <c r="Q4" s="15" t="s">
        <v>17</v>
      </c>
      <c r="R4" s="15" t="s">
        <v>18</v>
      </c>
      <c r="S4" s="15" t="s">
        <v>19</v>
      </c>
      <c r="T4" s="15" t="s">
        <v>20</v>
      </c>
      <c r="U4" s="15" t="s">
        <v>21</v>
      </c>
      <c r="V4" s="15" t="s">
        <v>22</v>
      </c>
      <c r="W4" s="7"/>
      <c r="X4" s="8"/>
    </row>
    <row r="5" spans="1:24" ht="13.05" hidden="1" customHeight="1" x14ac:dyDescent="0.25">
      <c r="A5" s="16"/>
      <c r="B5" s="17"/>
      <c r="C5" s="18"/>
      <c r="D5" s="19"/>
      <c r="E5" s="20"/>
      <c r="F5" s="20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12"/>
      <c r="X5" s="8"/>
    </row>
    <row r="6" spans="1:24" ht="15" customHeight="1" x14ac:dyDescent="0.25">
      <c r="A6" s="22" t="s">
        <v>23</v>
      </c>
      <c r="B6" s="23" t="s">
        <v>33</v>
      </c>
      <c r="C6" s="24"/>
      <c r="D6" s="25"/>
      <c r="E6" s="26"/>
      <c r="F6" s="44">
        <f>SUM(F7:F17)</f>
        <v>0</v>
      </c>
      <c r="G6" s="27"/>
      <c r="H6" s="28">
        <f>SUM(H7:H12)</f>
        <v>0</v>
      </c>
      <c r="I6" s="28"/>
      <c r="J6" s="28">
        <f>SUM(J7:J12)</f>
        <v>18.770000000000003</v>
      </c>
      <c r="K6" s="28"/>
      <c r="L6" s="28">
        <f>SUM(L7:L12)</f>
        <v>0</v>
      </c>
      <c r="M6" s="28"/>
      <c r="N6" s="28">
        <f>SUM(N7:N12)</f>
        <v>0</v>
      </c>
      <c r="O6" s="28"/>
      <c r="P6" s="28">
        <f>SUM(P7:P12)</f>
        <v>0</v>
      </c>
      <c r="Q6" s="28"/>
      <c r="R6" s="28"/>
      <c r="S6" s="28"/>
      <c r="T6" s="28"/>
      <c r="U6" s="28">
        <f>SUM(U7:U12)</f>
        <v>0.23000000000000004</v>
      </c>
      <c r="V6" s="28"/>
      <c r="W6" s="7"/>
      <c r="X6" s="8"/>
    </row>
    <row r="7" spans="1:24" ht="409.2" customHeight="1" x14ac:dyDescent="0.25">
      <c r="A7" s="62">
        <v>1</v>
      </c>
      <c r="B7" s="66" t="s">
        <v>47</v>
      </c>
      <c r="C7" s="67" t="s">
        <v>29</v>
      </c>
      <c r="D7" s="76">
        <v>1</v>
      </c>
      <c r="E7" s="68"/>
      <c r="F7" s="45">
        <f>D7*E7</f>
        <v>0</v>
      </c>
      <c r="G7" s="29">
        <v>0</v>
      </c>
      <c r="H7" s="30">
        <f>ROUND(D7*G7,2)</f>
        <v>0</v>
      </c>
      <c r="I7" s="31">
        <v>3.89</v>
      </c>
      <c r="J7" s="32">
        <f>ROUND(D7*I7,2)</f>
        <v>3.89</v>
      </c>
      <c r="K7" s="33">
        <v>20</v>
      </c>
      <c r="L7" s="33">
        <f>F7*(1+K7/100)</f>
        <v>0</v>
      </c>
      <c r="M7" s="33">
        <v>0</v>
      </c>
      <c r="N7" s="33">
        <f>ROUND(D7*M7,2)</f>
        <v>0</v>
      </c>
      <c r="O7" s="33">
        <v>0</v>
      </c>
      <c r="P7" s="33">
        <f>ROUND(D7*O7,2)</f>
        <v>0</v>
      </c>
      <c r="Q7" s="33"/>
      <c r="R7" s="34" t="s">
        <v>24</v>
      </c>
      <c r="S7" s="34" t="s">
        <v>25</v>
      </c>
      <c r="T7" s="33">
        <v>0.16639999999999999</v>
      </c>
      <c r="U7" s="33">
        <f>ROUND(D7*T7,2)</f>
        <v>0.17</v>
      </c>
      <c r="V7" s="33"/>
      <c r="W7" s="60"/>
      <c r="X7" s="8"/>
    </row>
    <row r="8" spans="1:24" ht="118.8" x14ac:dyDescent="0.25">
      <c r="A8" s="63">
        <v>2</v>
      </c>
      <c r="B8" s="66" t="s">
        <v>34</v>
      </c>
      <c r="C8" s="69" t="s">
        <v>29</v>
      </c>
      <c r="D8" s="76">
        <v>1</v>
      </c>
      <c r="E8" s="68"/>
      <c r="F8" s="45">
        <f t="shared" ref="F8:F12" si="0">D8*E8</f>
        <v>0</v>
      </c>
      <c r="G8" s="40"/>
      <c r="H8" s="36"/>
      <c r="I8" s="40"/>
      <c r="J8" s="37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64"/>
      <c r="X8" s="8"/>
    </row>
    <row r="9" spans="1:24" ht="136.80000000000001" customHeight="1" x14ac:dyDescent="0.25">
      <c r="A9" s="61">
        <v>3</v>
      </c>
      <c r="B9" s="66" t="s">
        <v>35</v>
      </c>
      <c r="C9" s="67" t="s">
        <v>29</v>
      </c>
      <c r="D9" s="77">
        <v>1</v>
      </c>
      <c r="E9" s="68"/>
      <c r="F9" s="45">
        <f t="shared" si="0"/>
        <v>0</v>
      </c>
      <c r="G9" s="29">
        <v>0</v>
      </c>
      <c r="H9" s="36">
        <f>ROUND(D9*G9,2)</f>
        <v>0</v>
      </c>
      <c r="I9" s="31">
        <v>0.73</v>
      </c>
      <c r="J9" s="37">
        <f>ROUND(D9*I9,2)</f>
        <v>0.73</v>
      </c>
      <c r="K9" s="35">
        <v>20</v>
      </c>
      <c r="L9" s="35">
        <f>F9*(1+K9/100)</f>
        <v>0</v>
      </c>
      <c r="M9" s="35">
        <v>0</v>
      </c>
      <c r="N9" s="35">
        <f>ROUND(D9*M9,2)</f>
        <v>0</v>
      </c>
      <c r="O9" s="35">
        <v>0</v>
      </c>
      <c r="P9" s="35">
        <f>ROUND(D9*O9,2)</f>
        <v>0</v>
      </c>
      <c r="Q9" s="35"/>
      <c r="R9" s="38" t="s">
        <v>24</v>
      </c>
      <c r="S9" s="38" t="s">
        <v>26</v>
      </c>
      <c r="T9" s="35">
        <v>0.04</v>
      </c>
      <c r="U9" s="35">
        <f>ROUND(D9*T9,2)</f>
        <v>0.04</v>
      </c>
      <c r="V9" s="35"/>
      <c r="W9" s="60"/>
      <c r="X9" s="8"/>
    </row>
    <row r="10" spans="1:24" ht="129.6" x14ac:dyDescent="0.25">
      <c r="A10" s="61">
        <v>4</v>
      </c>
      <c r="B10" s="66" t="s">
        <v>36</v>
      </c>
      <c r="C10" s="67" t="s">
        <v>29</v>
      </c>
      <c r="D10" s="77">
        <v>1</v>
      </c>
      <c r="E10" s="68"/>
      <c r="F10" s="45">
        <f t="shared" si="0"/>
        <v>0</v>
      </c>
      <c r="G10" s="29">
        <v>0</v>
      </c>
      <c r="H10" s="36">
        <f>ROUND(D10*G10,2)</f>
        <v>0</v>
      </c>
      <c r="I10" s="31">
        <v>7</v>
      </c>
      <c r="J10" s="37">
        <f>ROUND(D10*I10,2)</f>
        <v>7</v>
      </c>
      <c r="K10" s="35">
        <v>20</v>
      </c>
      <c r="L10" s="35">
        <f>F10*(1+K10/100)</f>
        <v>0</v>
      </c>
      <c r="M10" s="35">
        <v>0</v>
      </c>
      <c r="N10" s="35">
        <f>ROUND(D10*M10,2)</f>
        <v>0</v>
      </c>
      <c r="O10" s="35">
        <v>0</v>
      </c>
      <c r="P10" s="35">
        <f>ROUND(D10*O10,2)</f>
        <v>0</v>
      </c>
      <c r="Q10" s="35"/>
      <c r="R10" s="38" t="s">
        <v>24</v>
      </c>
      <c r="S10" s="38" t="s">
        <v>26</v>
      </c>
      <c r="T10" s="35">
        <v>1.0999999999999999E-2</v>
      </c>
      <c r="U10" s="35">
        <f>ROUND(D10*T10,2)</f>
        <v>0.01</v>
      </c>
      <c r="V10" s="35"/>
      <c r="W10" s="60"/>
      <c r="X10" s="8"/>
    </row>
    <row r="11" spans="1:24" ht="220.8" customHeight="1" x14ac:dyDescent="0.25">
      <c r="A11" s="61">
        <v>5</v>
      </c>
      <c r="B11" s="66" t="s">
        <v>37</v>
      </c>
      <c r="C11" s="67" t="s">
        <v>29</v>
      </c>
      <c r="D11" s="77">
        <v>1</v>
      </c>
      <c r="E11" s="68"/>
      <c r="F11" s="45">
        <f t="shared" si="0"/>
        <v>0</v>
      </c>
      <c r="G11" s="29">
        <v>0</v>
      </c>
      <c r="H11" s="36">
        <f>ROUND(D11*G11,2)</f>
        <v>0</v>
      </c>
      <c r="I11" s="31">
        <v>0.65</v>
      </c>
      <c r="J11" s="37">
        <f>ROUND(D11*I11,2)</f>
        <v>0.65</v>
      </c>
      <c r="K11" s="35">
        <v>20</v>
      </c>
      <c r="L11" s="35">
        <f>F11*(1+K11/100)</f>
        <v>0</v>
      </c>
      <c r="M11" s="35">
        <v>0</v>
      </c>
      <c r="N11" s="35">
        <f>ROUND(D11*M11,2)</f>
        <v>0</v>
      </c>
      <c r="O11" s="35">
        <v>0</v>
      </c>
      <c r="P11" s="35">
        <f>ROUND(D11*O11,2)</f>
        <v>0</v>
      </c>
      <c r="Q11" s="35"/>
      <c r="R11" s="38" t="s">
        <v>24</v>
      </c>
      <c r="S11" s="38" t="s">
        <v>26</v>
      </c>
      <c r="T11" s="35">
        <v>8.2000000000000007E-3</v>
      </c>
      <c r="U11" s="35">
        <f>ROUND(D11*T11,2)</f>
        <v>0.01</v>
      </c>
      <c r="V11" s="35"/>
      <c r="W11" s="60"/>
      <c r="X11" s="8"/>
    </row>
    <row r="12" spans="1:24" ht="186" customHeight="1" x14ac:dyDescent="0.25">
      <c r="A12" s="61">
        <v>6</v>
      </c>
      <c r="B12" s="66" t="s">
        <v>38</v>
      </c>
      <c r="C12" s="67" t="s">
        <v>29</v>
      </c>
      <c r="D12" s="76">
        <v>1</v>
      </c>
      <c r="E12" s="68"/>
      <c r="F12" s="45">
        <f t="shared" si="0"/>
        <v>0</v>
      </c>
      <c r="G12" s="29">
        <v>0</v>
      </c>
      <c r="H12" s="36">
        <f>ROUND(D12*G12,2)</f>
        <v>0</v>
      </c>
      <c r="I12" s="31">
        <v>6.5</v>
      </c>
      <c r="J12" s="37">
        <f>ROUND(D12*I12,2)</f>
        <v>6.5</v>
      </c>
      <c r="K12" s="35">
        <v>20</v>
      </c>
      <c r="L12" s="35">
        <f>F12*(1+K12/100)</f>
        <v>0</v>
      </c>
      <c r="M12" s="35">
        <v>0</v>
      </c>
      <c r="N12" s="35">
        <f>ROUND(D12*M12,2)</f>
        <v>0</v>
      </c>
      <c r="O12" s="35">
        <v>0</v>
      </c>
      <c r="P12" s="35">
        <f>ROUND(D12*O12,2)</f>
        <v>0</v>
      </c>
      <c r="Q12" s="35"/>
      <c r="R12" s="38" t="s">
        <v>27</v>
      </c>
      <c r="S12" s="38" t="s">
        <v>25</v>
      </c>
      <c r="T12" s="35">
        <v>0</v>
      </c>
      <c r="U12" s="35">
        <f>ROUND(D12*T12,2)</f>
        <v>0</v>
      </c>
      <c r="V12" s="35"/>
      <c r="W12" s="60"/>
      <c r="X12" s="8"/>
    </row>
    <row r="13" spans="1:24" ht="130.80000000000001" customHeight="1" x14ac:dyDescent="0.25">
      <c r="A13" s="61">
        <v>7</v>
      </c>
      <c r="B13" s="75" t="s">
        <v>39</v>
      </c>
      <c r="C13" s="67" t="s">
        <v>29</v>
      </c>
      <c r="D13" s="76">
        <v>1</v>
      </c>
      <c r="E13" s="68"/>
      <c r="F13" s="45">
        <f t="shared" ref="F13" si="1">D13*E13</f>
        <v>0</v>
      </c>
      <c r="G13" s="29"/>
      <c r="H13" s="40"/>
      <c r="I13" s="31"/>
      <c r="J13" s="40"/>
      <c r="K13" s="40"/>
      <c r="L13" s="40"/>
      <c r="M13" s="40"/>
      <c r="N13" s="40"/>
      <c r="O13" s="40"/>
      <c r="P13" s="40"/>
      <c r="Q13" s="40"/>
      <c r="R13" s="49"/>
      <c r="S13" s="49"/>
      <c r="T13" s="40"/>
      <c r="U13" s="40"/>
      <c r="V13" s="40"/>
      <c r="W13" s="60"/>
      <c r="X13" s="8"/>
    </row>
    <row r="14" spans="1:24" ht="172.2" customHeight="1" x14ac:dyDescent="0.25">
      <c r="A14" s="61">
        <v>8</v>
      </c>
      <c r="B14" s="75" t="s">
        <v>45</v>
      </c>
      <c r="C14" s="67" t="s">
        <v>29</v>
      </c>
      <c r="D14" s="76">
        <v>1</v>
      </c>
      <c r="E14" s="68"/>
      <c r="F14" s="45">
        <f t="shared" ref="F14:F16" si="2">D14*E14</f>
        <v>0</v>
      </c>
      <c r="G14" s="45">
        <f t="shared" ref="G14" si="3">E14*F14</f>
        <v>0</v>
      </c>
      <c r="H14" s="40"/>
      <c r="I14" s="31"/>
      <c r="J14" s="40"/>
      <c r="K14" s="40"/>
      <c r="L14" s="40"/>
      <c r="M14" s="40"/>
      <c r="N14" s="40"/>
      <c r="O14" s="40"/>
      <c r="P14" s="40"/>
      <c r="Q14" s="40"/>
      <c r="R14" s="49"/>
      <c r="S14" s="49"/>
      <c r="T14" s="40"/>
      <c r="U14" s="40"/>
      <c r="V14" s="40"/>
      <c r="W14" s="60"/>
      <c r="X14" s="8"/>
    </row>
    <row r="15" spans="1:24" ht="174" customHeight="1" x14ac:dyDescent="0.25">
      <c r="A15" s="61">
        <v>9</v>
      </c>
      <c r="B15" s="75" t="s">
        <v>46</v>
      </c>
      <c r="C15" s="67" t="s">
        <v>29</v>
      </c>
      <c r="D15" s="76">
        <v>1</v>
      </c>
      <c r="E15" s="68"/>
      <c r="F15" s="45">
        <f t="shared" si="2"/>
        <v>0</v>
      </c>
      <c r="G15" s="29"/>
      <c r="H15" s="40"/>
      <c r="I15" s="31"/>
      <c r="J15" s="40"/>
      <c r="K15" s="40"/>
      <c r="L15" s="40"/>
      <c r="M15" s="40"/>
      <c r="N15" s="40"/>
      <c r="O15" s="40"/>
      <c r="P15" s="40"/>
      <c r="Q15" s="40"/>
      <c r="R15" s="49"/>
      <c r="S15" s="49"/>
      <c r="T15" s="40"/>
      <c r="U15" s="40"/>
      <c r="V15" s="40"/>
      <c r="W15" s="60"/>
      <c r="X15" s="8"/>
    </row>
    <row r="16" spans="1:24" ht="172.8" customHeight="1" x14ac:dyDescent="0.25">
      <c r="A16" s="61">
        <v>10</v>
      </c>
      <c r="B16" s="75" t="s">
        <v>42</v>
      </c>
      <c r="C16" s="67" t="s">
        <v>29</v>
      </c>
      <c r="D16" s="76">
        <v>4</v>
      </c>
      <c r="E16" s="68"/>
      <c r="F16" s="45">
        <f t="shared" si="2"/>
        <v>0</v>
      </c>
      <c r="G16" s="29"/>
      <c r="H16" s="40"/>
      <c r="I16" s="31"/>
      <c r="J16" s="40"/>
      <c r="K16" s="40"/>
      <c r="L16" s="40"/>
      <c r="M16" s="40"/>
      <c r="N16" s="40"/>
      <c r="O16" s="40"/>
      <c r="P16" s="40"/>
      <c r="Q16" s="40"/>
      <c r="R16" s="49"/>
      <c r="S16" s="49"/>
      <c r="T16" s="40"/>
      <c r="U16" s="40"/>
      <c r="V16" s="40"/>
      <c r="W16" s="60"/>
      <c r="X16" s="8"/>
    </row>
    <row r="17" spans="1:24" ht="130.80000000000001" customHeight="1" x14ac:dyDescent="0.25">
      <c r="A17" s="61">
        <v>11</v>
      </c>
      <c r="B17" s="75" t="s">
        <v>43</v>
      </c>
      <c r="C17" s="67" t="s">
        <v>29</v>
      </c>
      <c r="D17" s="76">
        <v>14</v>
      </c>
      <c r="E17" s="68"/>
      <c r="F17" s="45">
        <f t="shared" ref="F17" si="4">D17*E17</f>
        <v>0</v>
      </c>
      <c r="G17" s="29"/>
      <c r="H17" s="40"/>
      <c r="I17" s="31"/>
      <c r="J17" s="40"/>
      <c r="K17" s="40"/>
      <c r="L17" s="40"/>
      <c r="M17" s="40"/>
      <c r="N17" s="40"/>
      <c r="O17" s="40"/>
      <c r="P17" s="40"/>
      <c r="Q17" s="40"/>
      <c r="R17" s="49"/>
      <c r="S17" s="49"/>
      <c r="T17" s="40"/>
      <c r="U17" s="40"/>
      <c r="V17" s="40"/>
      <c r="W17" s="60"/>
      <c r="X17" s="8"/>
    </row>
    <row r="18" spans="1:24" ht="15" customHeight="1" x14ac:dyDescent="0.25">
      <c r="A18" s="22" t="s">
        <v>23</v>
      </c>
      <c r="B18" s="70" t="s">
        <v>32</v>
      </c>
      <c r="C18" s="71"/>
      <c r="D18" s="78"/>
      <c r="E18" s="72"/>
      <c r="F18" s="44"/>
      <c r="G18" s="27"/>
      <c r="H18" s="28" t="e">
        <f>SUM(#REF!)</f>
        <v>#REF!</v>
      </c>
      <c r="I18" s="28"/>
      <c r="J18" s="28" t="e">
        <f>SUM(#REF!)</f>
        <v>#REF!</v>
      </c>
      <c r="K18" s="28"/>
      <c r="L18" s="28" t="e">
        <f>SUM(#REF!)</f>
        <v>#REF!</v>
      </c>
      <c r="M18" s="28"/>
      <c r="N18" s="28" t="e">
        <f>SUM(#REF!)</f>
        <v>#REF!</v>
      </c>
      <c r="O18" s="28"/>
      <c r="P18" s="28" t="e">
        <f>SUM(#REF!)</f>
        <v>#REF!</v>
      </c>
      <c r="Q18" s="28"/>
      <c r="R18" s="28"/>
      <c r="S18" s="28"/>
      <c r="T18" s="28"/>
      <c r="U18" s="28" t="e">
        <f>SUM(#REF!)</f>
        <v>#REF!</v>
      </c>
      <c r="V18" s="28"/>
      <c r="W18" s="7"/>
      <c r="X18" s="8"/>
    </row>
    <row r="19" spans="1:24" ht="108" x14ac:dyDescent="0.25">
      <c r="A19" s="65">
        <v>12</v>
      </c>
      <c r="B19" s="53" t="s">
        <v>41</v>
      </c>
      <c r="C19" s="54" t="s">
        <v>28</v>
      </c>
      <c r="D19" s="86">
        <v>110</v>
      </c>
      <c r="E19" s="55"/>
      <c r="F19" s="46">
        <f>D19*E19</f>
        <v>0</v>
      </c>
      <c r="G19" s="31"/>
      <c r="H19" s="39"/>
      <c r="I19" s="31"/>
      <c r="J19" s="39"/>
      <c r="K19" s="39"/>
      <c r="L19" s="39"/>
      <c r="M19" s="39"/>
      <c r="N19" s="39"/>
      <c r="O19" s="39"/>
      <c r="P19" s="39"/>
      <c r="Q19" s="39"/>
      <c r="R19" s="43"/>
      <c r="S19" s="43"/>
      <c r="T19" s="39"/>
      <c r="U19" s="39"/>
      <c r="V19" s="39"/>
      <c r="W19" s="7"/>
      <c r="X19" s="8"/>
    </row>
    <row r="20" spans="1:24" ht="64.8" x14ac:dyDescent="0.25">
      <c r="A20" s="65">
        <v>13</v>
      </c>
      <c r="B20" s="53" t="s">
        <v>44</v>
      </c>
      <c r="C20" s="54" t="s">
        <v>28</v>
      </c>
      <c r="D20" s="86">
        <v>126</v>
      </c>
      <c r="E20" s="55"/>
      <c r="F20" s="46">
        <f>D20*E20</f>
        <v>0</v>
      </c>
      <c r="G20" s="31"/>
      <c r="H20" s="39"/>
      <c r="I20" s="31"/>
      <c r="J20" s="39"/>
      <c r="K20" s="39"/>
      <c r="L20" s="39"/>
      <c r="M20" s="39"/>
      <c r="N20" s="39"/>
      <c r="O20" s="39"/>
      <c r="P20" s="39"/>
      <c r="Q20" s="39"/>
      <c r="R20" s="43"/>
      <c r="S20" s="43"/>
      <c r="T20" s="39"/>
      <c r="U20" s="39"/>
      <c r="V20" s="39"/>
      <c r="W20" s="7"/>
      <c r="X20" s="8"/>
    </row>
    <row r="21" spans="1:24" ht="15.75" customHeight="1" x14ac:dyDescent="0.25">
      <c r="A21" s="47"/>
      <c r="B21" s="80"/>
      <c r="C21" s="54"/>
      <c r="D21" s="79"/>
      <c r="E21" s="55"/>
      <c r="F21" s="56"/>
      <c r="G21" s="31"/>
      <c r="H21" s="39"/>
      <c r="I21" s="31"/>
      <c r="J21" s="39"/>
      <c r="K21" s="39"/>
      <c r="L21" s="39"/>
      <c r="M21" s="39"/>
      <c r="N21" s="39"/>
      <c r="O21" s="39"/>
      <c r="P21" s="39"/>
      <c r="Q21" s="39"/>
      <c r="R21" s="43"/>
      <c r="S21" s="43"/>
      <c r="T21" s="39"/>
      <c r="U21" s="39"/>
      <c r="V21" s="39"/>
      <c r="W21" s="7"/>
      <c r="X21" s="8"/>
    </row>
    <row r="22" spans="1:24" ht="14.25" customHeight="1" x14ac:dyDescent="0.25">
      <c r="A22" s="47"/>
      <c r="B22" s="57" t="s">
        <v>30</v>
      </c>
      <c r="C22" s="58"/>
      <c r="D22" s="59"/>
      <c r="E22" s="59"/>
      <c r="F22" s="73">
        <f>F7+F8+F9+F10+F11+F12+F13+F14+F15+F16+F17+F19+F20</f>
        <v>0</v>
      </c>
      <c r="G22" s="31"/>
      <c r="H22" s="39"/>
      <c r="I22" s="31"/>
      <c r="J22" s="39"/>
      <c r="K22" s="39"/>
      <c r="L22" s="39"/>
      <c r="M22" s="39"/>
      <c r="N22" s="39"/>
      <c r="O22" s="39"/>
      <c r="P22" s="39"/>
      <c r="Q22" s="39"/>
      <c r="R22" s="43"/>
      <c r="S22" s="43"/>
      <c r="T22" s="39"/>
      <c r="U22" s="39"/>
      <c r="V22" s="39"/>
      <c r="W22" s="7"/>
      <c r="X22" s="8"/>
    </row>
    <row r="23" spans="1:24" ht="18" customHeight="1" thickBot="1" x14ac:dyDescent="0.3">
      <c r="A23" s="48"/>
      <c r="B23" s="50" t="s">
        <v>31</v>
      </c>
      <c r="C23" s="51"/>
      <c r="D23" s="52"/>
      <c r="E23" s="52"/>
      <c r="F23" s="74"/>
      <c r="G23" s="31"/>
      <c r="H23" s="39"/>
      <c r="I23" s="31"/>
      <c r="J23" s="39"/>
      <c r="K23" s="39"/>
      <c r="L23" s="39"/>
      <c r="M23" s="39"/>
      <c r="N23" s="39"/>
      <c r="O23" s="39"/>
      <c r="P23" s="39"/>
      <c r="Q23" s="39"/>
      <c r="R23" s="43"/>
      <c r="S23" s="43"/>
      <c r="T23" s="39"/>
      <c r="U23" s="39"/>
      <c r="V23" s="39"/>
      <c r="W23" s="41"/>
      <c r="X23" s="8"/>
    </row>
    <row r="24" spans="1:24" ht="13.05" customHeight="1" x14ac:dyDescent="0.25">
      <c r="G24" s="31"/>
      <c r="H24" s="39"/>
      <c r="I24" s="31"/>
      <c r="J24" s="39"/>
      <c r="K24" s="39"/>
      <c r="L24" s="39"/>
      <c r="M24" s="39"/>
      <c r="N24" s="39"/>
      <c r="O24" s="39"/>
      <c r="P24" s="39"/>
      <c r="Q24" s="39"/>
      <c r="R24" s="43"/>
      <c r="S24" s="43"/>
      <c r="T24" s="39"/>
      <c r="U24" s="39"/>
      <c r="V24" s="39"/>
      <c r="W24" s="41"/>
      <c r="X24" s="8"/>
    </row>
    <row r="25" spans="1:24" ht="13.05" customHeight="1" x14ac:dyDescent="0.25">
      <c r="G25" s="31"/>
      <c r="H25" s="39"/>
      <c r="I25" s="31"/>
      <c r="J25" s="39"/>
      <c r="K25" s="39"/>
      <c r="L25" s="39"/>
      <c r="M25" s="39"/>
      <c r="N25" s="39"/>
      <c r="O25" s="39"/>
      <c r="P25" s="39"/>
      <c r="Q25" s="39"/>
      <c r="R25" s="43"/>
      <c r="S25" s="43"/>
      <c r="T25" s="39"/>
      <c r="U25" s="39"/>
      <c r="V25" s="39"/>
      <c r="W25" s="41"/>
      <c r="X25" s="8"/>
    </row>
    <row r="26" spans="1:24" ht="13.05" customHeight="1" x14ac:dyDescent="0.25">
      <c r="G26" s="31"/>
      <c r="H26" s="39"/>
      <c r="I26" s="31"/>
      <c r="J26" s="39"/>
      <c r="K26" s="39"/>
      <c r="L26" s="39"/>
      <c r="M26" s="39"/>
      <c r="N26" s="39"/>
      <c r="O26" s="39"/>
      <c r="P26" s="39"/>
      <c r="Q26" s="39"/>
      <c r="R26" s="43"/>
      <c r="S26" s="43"/>
      <c r="T26" s="39"/>
      <c r="U26" s="39"/>
      <c r="V26" s="39"/>
      <c r="W26" s="41"/>
      <c r="X26" s="8"/>
    </row>
    <row r="28" spans="1:24" ht="15" customHeight="1" x14ac:dyDescent="0.25"/>
    <row r="29" spans="1:24" ht="15" customHeight="1" x14ac:dyDescent="0.25"/>
    <row r="30" spans="1:24" ht="15" customHeight="1" x14ac:dyDescent="0.25"/>
  </sheetData>
  <mergeCells count="2">
    <mergeCell ref="B2:F2"/>
    <mergeCell ref="A1:F1"/>
  </mergeCells>
  <pageMargins left="0.59" right="0.2" top="0.79" bottom="0.79" header="0.3" footer="0.3"/>
  <pageSetup scale="85" orientation="portrait" r:id="rId1"/>
  <headerFooter>
    <oddFooter>&amp;C&amp;"Helvetica Neue,Regular"&amp;11&amp;K000000&amp;P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výmer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Slavo</dc:creator>
  <cp:lastModifiedBy>Autor</cp:lastModifiedBy>
  <cp:lastPrinted>2021-02-04T08:26:30Z</cp:lastPrinted>
  <dcterms:created xsi:type="dcterms:W3CDTF">2022-05-17T06:14:46Z</dcterms:created>
  <dcterms:modified xsi:type="dcterms:W3CDTF">2022-10-13T13:36:27Z</dcterms:modified>
</cp:coreProperties>
</file>