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_rels/sheet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Pokyny pro vyplnění" sheetId="1" state="visible" r:id="rId2"/>
    <sheet name="Stavba" sheetId="2" state="visible" r:id="rId3"/>
    <sheet name="VzorPolozky" sheetId="3" state="hidden" r:id="rId4"/>
    <sheet name="00 1 Naklady" sheetId="4" state="visible" r:id="rId5"/>
    <sheet name="SO100 1 Pol" sheetId="5" state="visible" r:id="rId6"/>
    <sheet name="SO101 1Č1 Pol" sheetId="6" state="visible" r:id="rId7"/>
    <sheet name="SO102 1 Pol" sheetId="7" state="visible" r:id="rId8"/>
    <sheet name="SO200 1 Pol" sheetId="8" state="hidden" r:id="rId9"/>
    <sheet name="SO201 1 Pol" sheetId="9" state="hidden" r:id="rId10"/>
    <sheet name="SO202 1 Pol" sheetId="10" state="hidden" r:id="rId11"/>
  </sheets>
  <externalReferences>
    <externalReference r:id="rId12"/>
  </externalReferences>
  <definedNames>
    <definedName function="false" hidden="false" localSheetId="3" name="_xlnm.Print_Area" vbProcedure="false">'00 1 Naklady'!$A$1:$W$27</definedName>
    <definedName function="false" hidden="false" localSheetId="3" name="_xlnm.Print_Titles" vbProcedure="false">'00 1 Naklady'!$1:$7</definedName>
    <definedName function="false" hidden="false" localSheetId="4" name="_xlnm.Print_Area" vbProcedure="false">'SO100 1 Pol'!$A$1:$W$350</definedName>
    <definedName function="false" hidden="false" localSheetId="4" name="_xlnm.Print_Titles" vbProcedure="false">'SO100 1 Pol'!$1:$7</definedName>
    <definedName function="false" hidden="false" localSheetId="5" name="_xlnm.Print_Area" vbProcedure="false">'SO101 1Č1 Pol'!$A$1:$W$97</definedName>
    <definedName function="false" hidden="false" localSheetId="5" name="_xlnm.Print_Titles" vbProcedure="false">'SO101 1Č1 Pol'!$1:$7</definedName>
    <definedName function="false" hidden="false" localSheetId="6" name="_xlnm.Print_Area" vbProcedure="false">'SO102 1 Pol'!$A$1:$W$28</definedName>
    <definedName function="false" hidden="false" localSheetId="6" name="_xlnm.Print_Titles" vbProcedure="false">'SO102 1 Pol'!$1:$7</definedName>
    <definedName function="false" hidden="false" localSheetId="7" name="_xlnm.Print_Area" vbProcedure="false">'SO200 1 Pol'!$A$1:$W$372</definedName>
    <definedName function="false" hidden="false" localSheetId="7" name="_xlnm.Print_Titles" vbProcedure="false">'SO200 1 Pol'!$1:$7</definedName>
    <definedName function="false" hidden="false" localSheetId="8" name="_xlnm.Print_Area" vbProcedure="false">'SO201 1 Pol'!$A$1:$W$120</definedName>
    <definedName function="false" hidden="false" localSheetId="8" name="_xlnm.Print_Titles" vbProcedure="false">'SO201 1 Pol'!$1:$7</definedName>
    <definedName function="false" hidden="false" localSheetId="9" name="_xlnm.Print_Area" vbProcedure="false">'SO202 1 Pol'!$A$1:$W$27</definedName>
    <definedName function="false" hidden="false" localSheetId="9" name="_xlnm.Print_Titles" vbProcedure="false">'SO202 1 Pol'!$1:$7</definedName>
    <definedName function="false" hidden="false" localSheetId="1" name="_xlnm.Print_Area" vbProcedure="false">Stavba!$A$1:$J$72</definedName>
    <definedName function="false" hidden="false" name="CenaCelkem" vbProcedure="false">Stavba!$G$29</definedName>
    <definedName function="false" hidden="false" name="CenaCelkemBezDPH" vbProcedure="false">Stavba!$G$28</definedName>
    <definedName function="false" hidden="false" name="cisloobjektu" vbProcedure="false">Stavba!$D$3</definedName>
    <definedName function="false" hidden="false" name="CisloRozpoctu" vbProcedure="false">'[1]Krycí list'!$C$2</definedName>
    <definedName function="false" hidden="false" name="cislostavby" vbProcedure="false">'[1]Krycí list'!$A$7</definedName>
    <definedName function="false" hidden="false" name="CisloStavebnihoRozpoctu" vbProcedure="false">Stavba!$D$4</definedName>
    <definedName function="false" hidden="false" name="dadresa" vbProcedure="false">Stavba!$D$12:$G$12</definedName>
    <definedName function="false" hidden="false" name="dmisto" vbProcedure="false">Stavba!$D$13:$G$13</definedName>
    <definedName function="false" hidden="false" name="DPHSni" vbProcedure="false">Stavba!$G$24</definedName>
    <definedName function="false" hidden="false" name="DPHZakl" vbProcedure="false">Stavba!$G$26</definedName>
    <definedName function="false" hidden="false" name="Mena" vbProcedure="false">Stavba!$J$29</definedName>
    <definedName function="false" hidden="false" name="MistoStavby" vbProcedure="false">Stavba!$D$4</definedName>
    <definedName function="false" hidden="false" name="nazevobjektu" vbProcedure="false">Stavba!$E$3</definedName>
    <definedName function="false" hidden="false" name="NazevRozpoctu" vbProcedure="false">'[1]Krycí list'!$D$2</definedName>
    <definedName function="false" hidden="false" name="nazevstavby" vbProcedure="false">'[1]Krycí list'!$C$7</definedName>
    <definedName function="false" hidden="false" name="NazevStavebnihoRozpoctu" vbProcedure="false">Stavba!$E$4</definedName>
    <definedName function="false" hidden="false" name="oadresa" vbProcedure="false">Stavba!$D$6</definedName>
    <definedName function="false" hidden="false" name="padresa" vbProcedure="false">Stavba!$D$9</definedName>
    <definedName function="false" hidden="false" name="pdic" vbProcedure="false">Stavba!$I$9</definedName>
    <definedName function="false" hidden="false" name="pico" vbProcedure="false">Stavba!$I$8</definedName>
    <definedName function="false" hidden="false" name="pmisto" vbProcedure="false">Stavba!$D$10</definedName>
    <definedName function="false" hidden="false" name="PocetMJ" vbProcedure="false">#REF!</definedName>
    <definedName function="false" hidden="false" name="PoptavkaID" vbProcedure="false">Stavba!$A$1</definedName>
    <definedName function="false" hidden="false" name="pPSC" vbProcedure="false">Stavba!$C$10</definedName>
    <definedName function="false" hidden="false" name="Projektant" vbProcedure="false">Stavba!$D$8</definedName>
    <definedName function="false" hidden="false" name="SazbaDPH1" vbProcedure="false">'[1]Krycí list'!$C$30</definedName>
    <definedName function="false" hidden="false" name="SazbaDPH2" vbProcedure="false">'[1]Krycí list'!$C$32</definedName>
    <definedName function="false" hidden="false" name="SloupecCC" vbProcedure="false">#REF!</definedName>
    <definedName function="false" hidden="false" name="SloupecCisloPol" vbProcedure="false">#REF!</definedName>
    <definedName function="false" hidden="false" name="SloupecJC" vbProcedure="false">#REF!</definedName>
    <definedName function="false" hidden="false" name="SloupecMJ" vbProcedure="false">#REF!</definedName>
    <definedName function="false" hidden="false" name="SloupecMnozstvi" vbProcedure="false">#REF!</definedName>
    <definedName function="false" hidden="false" name="SloupecNazPol" vbProcedure="false">#REF!</definedName>
    <definedName function="false" hidden="false" name="SloupecPC" vbProcedure="false">#REF!</definedName>
    <definedName function="false" hidden="false" name="Vypracoval" vbProcedure="false">Stavba!$D$14</definedName>
    <definedName function="false" hidden="false" name="ZakladDPHSni" vbProcedure="false">Stavba!$G$23</definedName>
    <definedName function="false" hidden="false" name="ZakladDPHZakl" vbProcedure="false">Stavba!$G$25</definedName>
    <definedName function="false" hidden="false" name="Zaokrouhleni" vbProcedure="false">Stavba!$G$27</definedName>
    <definedName function="false" hidden="false" name="Zhotovitel" vbProcedure="false">Stavba!$D$11:$G$11</definedName>
    <definedName function="false" hidden="false" localSheetId="1" name="CelkemDPHVypocet" vbProcedure="false">Stavba!$H$54</definedName>
    <definedName function="false" hidden="false" localSheetId="1" name="CenaCelkemVypocet" vbProcedure="false">Stavba!$I$54</definedName>
    <definedName function="false" hidden="false" localSheetId="1" name="CisloStavby" vbProcedure="false">Stavba!$D$2</definedName>
    <definedName function="false" hidden="false" localSheetId="1" name="DIČ" vbProcedure="false">Stavba!$I$12</definedName>
    <definedName function="false" hidden="false" localSheetId="1" name="dpsc" vbProcedure="false">Stavba!$C$13</definedName>
    <definedName function="false" hidden="false" localSheetId="1" name="IČO" vbProcedure="false">Stavba!$I$11</definedName>
    <definedName function="false" hidden="false" localSheetId="1" name="NazevStavby" vbProcedure="false">Stavba!$E$2</definedName>
    <definedName function="false" hidden="false" localSheetId="1" name="Objednatel" vbProcedure="false">Stavba!$D$5</definedName>
    <definedName function="false" hidden="false" localSheetId="1" name="Objekt" vbProcedure="false">Stavba!$B$38</definedName>
    <definedName function="false" hidden="false" localSheetId="1" name="odic" vbProcedure="false">Stavba!$I$6</definedName>
    <definedName function="false" hidden="false" localSheetId="1" name="oico" vbProcedure="false">Stavba!$I$5</definedName>
    <definedName function="false" hidden="false" localSheetId="1" name="omisto" vbProcedure="false">Stavba!$D$7</definedName>
    <definedName function="false" hidden="false" localSheetId="1" name="onazev" vbProcedure="false">Stavba!$D$6</definedName>
    <definedName function="false" hidden="false" localSheetId="1" name="opsc" vbProcedure="false">Stavba!$C$7</definedName>
    <definedName function="false" hidden="false" localSheetId="1" name="SazbaDPH1" vbProcedure="false">Stavba!$E$23</definedName>
    <definedName function="false" hidden="false" localSheetId="1" name="SazbaDPH2" vbProcedure="false">Stavba!$E$25</definedName>
    <definedName function="false" hidden="false" localSheetId="1" name="ZakladDPHSniVypocet" vbProcedure="false">Stavba!$F$54</definedName>
    <definedName function="false" hidden="false" localSheetId="1" name="ZakladDPHZaklVypocet" vbProcedure="false">Stavba!$G$54</definedName>
    <definedName function="false" hidden="false" localSheetId="1" name="Z_B7E7C763_C459_487D_8ABA_5CFDDFBD5A84_.wvu.Cols" vbProcedure="false">Stavba!$A:$A</definedName>
    <definedName function="false" hidden="false" localSheetId="1" name="Z_B7E7C763_C459_487D_8ABA_5CFDDFBD5A84_.wvu.PrintArea" vbProcedure="false">Stavba!$B$1:$J$36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C13" authorId="0">
      <text>
        <r>
          <rPr>
            <sz val="9"/>
            <color rgb="FF000000"/>
            <rFont val="Tahoma"/>
            <family val="2"/>
            <charset val="238"/>
          </rPr>
          <t xml:space="preserve">PSČ</t>
        </r>
      </text>
    </comment>
    <comment ref="D11" authorId="0">
      <text>
        <r>
          <rPr>
            <sz val="9"/>
            <color rgb="FF000000"/>
            <rFont val="Tahoma"/>
            <family val="2"/>
            <charset val="238"/>
          </rPr>
          <t xml:space="preserve">Název</t>
        </r>
      </text>
    </comment>
    <comment ref="D12" authorId="0">
      <text>
        <r>
          <rPr>
            <sz val="9"/>
            <color rgb="FF000000"/>
            <rFont val="Tahoma"/>
            <family val="2"/>
            <charset val="238"/>
          </rPr>
          <t xml:space="preserve">Ulice</t>
        </r>
      </text>
    </comment>
    <comment ref="D13" authorId="0">
      <text>
        <r>
          <rPr>
            <sz val="9"/>
            <color rgb="FF000000"/>
            <rFont val="Tahoma"/>
            <family val="2"/>
            <charset val="238"/>
          </rPr>
          <t xml:space="preserve">Ulice</t>
        </r>
      </text>
    </comment>
    <comment ref="I11" authorId="0">
      <text>
        <r>
          <rPr>
            <sz val="9"/>
            <color rgb="FF000000"/>
            <rFont val="Tahoma"/>
            <family val="2"/>
            <charset val="238"/>
          </rPr>
          <t xml:space="preserve">IČO</t>
        </r>
      </text>
    </comment>
    <comment ref="I12" authorId="0">
      <text>
        <r>
          <rPr>
            <sz val="9"/>
            <color rgb="FF000000"/>
            <rFont val="Tahoma"/>
            <family val="2"/>
            <charset val="238"/>
          </rPr>
          <t xml:space="preserve">DIČ</t>
        </r>
      </text>
    </comment>
  </commentList>
</comments>
</file>

<file path=xl/sharedStrings.xml><?xml version="1.0" encoding="utf-8"?>
<sst xmlns="http://schemas.openxmlformats.org/spreadsheetml/2006/main" count="3690" uniqueCount="765">
  <si>
    <t xml:space="preserve">Pokyny pro vyplnění</t>
  </si>
  <si>
    <t xml:space="preserve">Ve všech listech tohoto souboru můžete měnit pouze buňky s modrým pozadím. Jedná se o tyto údaje : 
- údaje o firmě
- jednotkové ceny položek zadané na maximálně dvě desetinná místa</t>
  </si>
  <si>
    <t xml:space="preserve">#RTSROZP#</t>
  </si>
  <si>
    <t xml:space="preserve">Soupis stavebních prací, dodávek a služeb</t>
  </si>
  <si>
    <t xml:space="preserve">Stavba:</t>
  </si>
  <si>
    <t xml:space="preserve">JG29</t>
  </si>
  <si>
    <t xml:space="preserve">Hrušovany nad Jevišovkou</t>
  </si>
  <si>
    <t xml:space="preserve">Zadavatel</t>
  </si>
  <si>
    <t xml:space="preserve">IČO:</t>
  </si>
  <si>
    <t xml:space="preserve">DIČ:</t>
  </si>
  <si>
    <t xml:space="preserve">Projektant:</t>
  </si>
  <si>
    <t xml:space="preserve">Zhotovitel:</t>
  </si>
  <si>
    <t xml:space="preserve">Vypracoval:</t>
  </si>
  <si>
    <t xml:space="preserve">Rozpis ceny</t>
  </si>
  <si>
    <t xml:space="preserve">Celkem</t>
  </si>
  <si>
    <t xml:space="preserve">HSV</t>
  </si>
  <si>
    <t xml:space="preserve">PSV</t>
  </si>
  <si>
    <t xml:space="preserve">MON</t>
  </si>
  <si>
    <t xml:space="preserve">VN</t>
  </si>
  <si>
    <t xml:space="preserve">Vedlejší náklady</t>
  </si>
  <si>
    <t xml:space="preserve">ON</t>
  </si>
  <si>
    <t xml:space="preserve">Ostatní náklady</t>
  </si>
  <si>
    <t xml:space="preserve">Rekapitulace daní</t>
  </si>
  <si>
    <t xml:space="preserve">Základ pro sníženou DPH</t>
  </si>
  <si>
    <t xml:space="preserve">%</t>
  </si>
  <si>
    <t xml:space="preserve">Snížená DPH </t>
  </si>
  <si>
    <t xml:space="preserve">Základ pro základní DPH</t>
  </si>
  <si>
    <t xml:space="preserve">Základní DPH </t>
  </si>
  <si>
    <t xml:space="preserve">Zaokrouhlení</t>
  </si>
  <si>
    <t xml:space="preserve">Cena celkem bez DPH</t>
  </si>
  <si>
    <t xml:space="preserve">Cena celkem s DPH</t>
  </si>
  <si>
    <t xml:space="preserve">CZK</t>
  </si>
  <si>
    <t xml:space="preserve">v</t>
  </si>
  <si>
    <t xml:space="preserve">dne</t>
  </si>
  <si>
    <t xml:space="preserve">Za zhotovitele</t>
  </si>
  <si>
    <t xml:space="preserve">Za objednatele</t>
  </si>
  <si>
    <t xml:space="preserve">Rekapitulace dílčích částí</t>
  </si>
  <si>
    <t xml:space="preserve">#CASTI&gt;&gt;</t>
  </si>
  <si>
    <t xml:space="preserve">Číslo</t>
  </si>
  <si>
    <t xml:space="preserve">Název</t>
  </si>
  <si>
    <t xml:space="preserve">DPH celkem</t>
  </si>
  <si>
    <t xml:space="preserve">Cena celkem</t>
  </si>
  <si>
    <t xml:space="preserve">Stavba</t>
  </si>
  <si>
    <t xml:space="preserve">00</t>
  </si>
  <si>
    <t xml:space="preserve">Vedlejší a ostatní náklady</t>
  </si>
  <si>
    <t xml:space="preserve">1</t>
  </si>
  <si>
    <t xml:space="preserve">VRN</t>
  </si>
  <si>
    <t xml:space="preserve">SO100</t>
  </si>
  <si>
    <t xml:space="preserve">Splašková kanalizace v ulici Luční</t>
  </si>
  <si>
    <t xml:space="preserve">SO101</t>
  </si>
  <si>
    <t xml:space="preserve">Čerpací stanice ČSOV1 v ulici Luční</t>
  </si>
  <si>
    <t xml:space="preserve">1Č1</t>
  </si>
  <si>
    <t xml:space="preserve">SO102</t>
  </si>
  <si>
    <t xml:space="preserve">NN přípojka pro ČSOV1</t>
  </si>
  <si>
    <t xml:space="preserve">SO200</t>
  </si>
  <si>
    <t xml:space="preserve">Splašková kanalizace v ulici Příkopy</t>
  </si>
  <si>
    <t xml:space="preserve">SO201</t>
  </si>
  <si>
    <t xml:space="preserve">Čerpací stanice ČSOV2 v ulici Příkopy</t>
  </si>
  <si>
    <t xml:space="preserve">Čerpací stanice pro ČSOV2 v ulici Příkopy</t>
  </si>
  <si>
    <t xml:space="preserve">SO202</t>
  </si>
  <si>
    <t xml:space="preserve">NN přípojka pro ČSOV2</t>
  </si>
  <si>
    <t xml:space="preserve">Celkem za stavbu</t>
  </si>
  <si>
    <t xml:space="preserve">Rekapitulace dílů</t>
  </si>
  <si>
    <t xml:space="preserve">Typ dílu</t>
  </si>
  <si>
    <t xml:space="preserve">Zemní práce</t>
  </si>
  <si>
    <t xml:space="preserve">4</t>
  </si>
  <si>
    <t xml:space="preserve">Vodorovné konstrukce</t>
  </si>
  <si>
    <t xml:space="preserve">5</t>
  </si>
  <si>
    <t xml:space="preserve">Komunikace</t>
  </si>
  <si>
    <t xml:space="preserve">8</t>
  </si>
  <si>
    <t xml:space="preserve">Trubní vedení</t>
  </si>
  <si>
    <t xml:space="preserve">91</t>
  </si>
  <si>
    <t xml:space="preserve">Doplňující práce na komunikaci</t>
  </si>
  <si>
    <t xml:space="preserve">99</t>
  </si>
  <si>
    <t xml:space="preserve">Staveništní přesun hmot</t>
  </si>
  <si>
    <t xml:space="preserve">M21</t>
  </si>
  <si>
    <t xml:space="preserve">Elektromontáže</t>
  </si>
  <si>
    <t xml:space="preserve">M46</t>
  </si>
  <si>
    <t xml:space="preserve">Zemní práce při montážích</t>
  </si>
  <si>
    <t xml:space="preserve">D96</t>
  </si>
  <si>
    <t xml:space="preserve">Přesuny suti a vybouraných hmot</t>
  </si>
  <si>
    <t xml:space="preserve">PSU</t>
  </si>
  <si>
    <t xml:space="preserve">Položkový rozpočet </t>
  </si>
  <si>
    <t xml:space="preserve">S:</t>
  </si>
  <si>
    <t xml:space="preserve">O:</t>
  </si>
  <si>
    <t xml:space="preserve">R:</t>
  </si>
  <si>
    <t xml:space="preserve">Soupis vedlejších a ostatních nákladů</t>
  </si>
  <si>
    <t xml:space="preserve">#TypZaznamu#</t>
  </si>
  <si>
    <t xml:space="preserve">STA</t>
  </si>
  <si>
    <t xml:space="preserve">NAK</t>
  </si>
  <si>
    <t xml:space="preserve">OBJ</t>
  </si>
  <si>
    <t xml:space="preserve">ROZ</t>
  </si>
  <si>
    <t xml:space="preserve">P.č.</t>
  </si>
  <si>
    <t xml:space="preserve">Číslo položky</t>
  </si>
  <si>
    <t xml:space="preserve">Název položky</t>
  </si>
  <si>
    <t xml:space="preserve">MJ</t>
  </si>
  <si>
    <t xml:space="preserve">množství</t>
  </si>
  <si>
    <t xml:space="preserve">cena / MJ</t>
  </si>
  <si>
    <t xml:space="preserve">Dodávka</t>
  </si>
  <si>
    <t xml:space="preserve">Dodávka celk.</t>
  </si>
  <si>
    <t xml:space="preserve">Montáž</t>
  </si>
  <si>
    <t xml:space="preserve">Montáž celk.</t>
  </si>
  <si>
    <t xml:space="preserve">DPH</t>
  </si>
  <si>
    <t xml:space="preserve">cena s DPH</t>
  </si>
  <si>
    <t xml:space="preserve">hmotnost / MJ</t>
  </si>
  <si>
    <t xml:space="preserve">hmotnost celk.(t)</t>
  </si>
  <si>
    <t xml:space="preserve">dem. hmotnost / MJ</t>
  </si>
  <si>
    <t xml:space="preserve">dem. hmotnost celk.(t)</t>
  </si>
  <si>
    <t xml:space="preserve">Ceník</t>
  </si>
  <si>
    <t xml:space="preserve">Cen. soustava / platnost</t>
  </si>
  <si>
    <t xml:space="preserve">Cenová úroveň</t>
  </si>
  <si>
    <t xml:space="preserve">Nhod / MJ</t>
  </si>
  <si>
    <t xml:space="preserve">Nhod celk.</t>
  </si>
  <si>
    <t xml:space="preserve">Dodavatel</t>
  </si>
  <si>
    <t xml:space="preserve">Díl:</t>
  </si>
  <si>
    <t xml:space="preserve">DIL</t>
  </si>
  <si>
    <t xml:space="preserve">VN01</t>
  </si>
  <si>
    <t xml:space="preserve">Příprav. a průzk. služby či práce-Náklady dodavatele vyplývající z povinností dodavatele stanovených, obch podm.před zahájením stav prací.Tato skupina zahrnuje zejména náklady na přípravné činnosti.</t>
  </si>
  <si>
    <t xml:space="preserve">Soubor</t>
  </si>
  <si>
    <t xml:space="preserve">Vlastní</t>
  </si>
  <si>
    <t xml:space="preserve">Indiv</t>
  </si>
  <si>
    <t xml:space="preserve">POL99_8</t>
  </si>
  <si>
    <t xml:space="preserve">Náklady dodavatele vyplývající z povinností dodavatele stanovených obchodními podmínkami před zahájením stavebních prací. Tato skupina zahrnuje zejména náklady na přípravné činnosti.</t>
  </si>
  <si>
    <t xml:space="preserve">POP</t>
  </si>
  <si>
    <t xml:space="preserve">VN-03</t>
  </si>
  <si>
    <t xml:space="preserve">Zařízení staveniště</t>
  </si>
  <si>
    <t xml:space="preserve">Veškeré náklady spojené s vybudováním, provozem a odstraněním zařízení staveniště.</t>
  </si>
  <si>
    <t xml:space="preserve">VN-04</t>
  </si>
  <si>
    <t xml:space="preserve">Provoz vlivy-Nákl na ztíž podm provádění tam, kde jsou stav práce zcela nebo zčásti omezov provozem, jin osob.Jde o zvýš nákl souvis s omez provoz v areálu objedn nebo o nákl v důsl respekt st dopravy</t>
  </si>
  <si>
    <t xml:space="preserve"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</si>
  <si>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 xml:space="preserve">VN-05</t>
  </si>
  <si>
    <t xml:space="preserve">Vytyčení stavby-náklady na vytyčení stavby a náklady na vytyčení podz vedení od správců sítí</t>
  </si>
  <si>
    <t xml:space="preserve">Geodetické zaměření rohů stavby, stabilizace bodů a sestavení laviček.</t>
  </si>
  <si>
    <t xml:space="preserve">Vyhotovení protokolu o vytyčení stavby se seznamem souřadnic vytyčených bodů a jejich polohopisnými (S-JTSK) a výškopisnými (Bpv) hodnotami.</t>
  </si>
  <si>
    <t xml:space="preserve">ON-01</t>
  </si>
  <si>
    <t xml:space="preserve">Dočasná dopravní opatření -nákl na vyhot návrhu dočas dopr znač,projednání s dotč orgány a organizac, dodání dopr znač,svět signal,rozmíst,přemíst,údržba v průb výst vč násled odstran po ukonč st prací</t>
  </si>
  <si>
    <t xml:space="preserve"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</si>
  <si>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 xml:space="preserve">ON-02</t>
  </si>
  <si>
    <t xml:space="preserve">Dokumentace skutečného provedení stavby, zpracování Kanal řádu,Provoz řádu kanalizace, dopracování,, výrobní a dodavatelské dokumentace,Havarijního a Povodnového plánu</t>
  </si>
  <si>
    <t xml:space="preserve">Náklady na vyhotovení dokumentace skutečného provedení stavby a její předání objednateli v požadované formě a požadovaném počtu.</t>
  </si>
  <si>
    <t xml:space="preserve">ON-03</t>
  </si>
  <si>
    <t xml:space="preserve">Geodetické zaměření skutečného provedení  a geom plány-nákl na zaměř sk prov st v rozsahu nezbytném, pro zápis změn do katastru nemovitostí geom plány objektů,věcných břemen vč výpočtu ploch</t>
  </si>
  <si>
    <t xml:space="preserve">Náklady na provedení skutečného zaměření stavby v rozsahu nezbytném pro zápis změny do katastru nemovitostí.</t>
  </si>
  <si>
    <t xml:space="preserve">SUM</t>
  </si>
  <si>
    <t xml:space="preserve">END</t>
  </si>
  <si>
    <t xml:space="preserve">Položkový soupis prací a dodávek</t>
  </si>
  <si>
    <t xml:space="preserve">113107623R00</t>
  </si>
  <si>
    <t xml:space="preserve">Odstranění podkladů nebo krytů z kameniva hrubého drceného, v ploše jednotlivě nad 50 m2, tloušťka vrstvy 230 mm</t>
  </si>
  <si>
    <t xml:space="preserve">m2</t>
  </si>
  <si>
    <t xml:space="preserve">822-1</t>
  </si>
  <si>
    <t xml:space="preserve">RTS 17/ II</t>
  </si>
  <si>
    <t xml:space="preserve">Kalkul</t>
  </si>
  <si>
    <t xml:space="preserve">POL1_</t>
  </si>
  <si>
    <t xml:space="preserve">asfalt komunikace : </t>
  </si>
  <si>
    <t xml:space="preserve">VV</t>
  </si>
  <si>
    <t xml:space="preserve">A : </t>
  </si>
  <si>
    <t xml:space="preserve">KM 0,037-0,1115 : 1,30*74,50+2,60*1,30*3</t>
  </si>
  <si>
    <t xml:space="preserve">KM 0,1353-0,1855 : 1,30*50,20+1,50*2,30*2</t>
  </si>
  <si>
    <t xml:space="preserve">A1 : </t>
  </si>
  <si>
    <t xml:space="preserve">KM 0,0355-0,0395 : 1,30*4,00</t>
  </si>
  <si>
    <t xml:space="preserve">V1-KM 0,0654-0,715 : 1,00*5,10</t>
  </si>
  <si>
    <t xml:space="preserve">přípojky : 1,00*30,60</t>
  </si>
  <si>
    <t xml:space="preserve">113108412R00</t>
  </si>
  <si>
    <t xml:space="preserve">Odstranění podkladů nebo krytů živičných, v ploše jednotlivě nad 50 m2, tloušťka vrstvy 120 mm</t>
  </si>
  <si>
    <t xml:space="preserve">113111215R00</t>
  </si>
  <si>
    <t xml:space="preserve">Odstranění podkladů nebo krytů z kameniva zpevněného cementem, v ploše jednotlivě nad 50 m2, tloušťka vrstvy 150 mm</t>
  </si>
  <si>
    <t xml:space="preserve">119001401R00</t>
  </si>
  <si>
    <t xml:space="preserve">Dočasné zajištění podzemního potrubí nebo vedení ocelového potrubí_x005F_x000D_
 DN  do 200 mm</t>
  </si>
  <si>
    <t xml:space="preserve">m</t>
  </si>
  <si>
    <t xml:space="preserve">800-1</t>
  </si>
  <si>
    <t xml:space="preserve">ve výkopišti ve stavu a poloze, ve kterých byla na začátku zemních prací, a to podepřením, vzepřením nebo vyvěšením, případně s ochranným bedněním, se zřízením a odstraněním zajišťovací konstrukce a včetně opotřebení použitých materiálů,</t>
  </si>
  <si>
    <t xml:space="preserve">SPI</t>
  </si>
  <si>
    <t xml:space="preserve">křížení : </t>
  </si>
  <si>
    <t xml:space="preserve">voda : 1,10*3</t>
  </si>
  <si>
    <t xml:space="preserve">plyn : 1,10*3</t>
  </si>
  <si>
    <t xml:space="preserve">119001412R00</t>
  </si>
  <si>
    <t xml:space="preserve">Dočasné zajištění podzemního potrubí nebo vedení betonového potrubí_x005F_x000D_
 DN  přes 200  do 500 mm</t>
  </si>
  <si>
    <t xml:space="preserve">kížení : </t>
  </si>
  <si>
    <t xml:space="preserve">kanalizace : 1,10*5</t>
  </si>
  <si>
    <t xml:space="preserve">119001421R00</t>
  </si>
  <si>
    <t xml:space="preserve">Dočasné zajištění podzemního potrubí nebo vedení kabelů do 3 kabelů</t>
  </si>
  <si>
    <t xml:space="preserve">křížení NN : 1,10*10</t>
  </si>
  <si>
    <t xml:space="preserve">120001101R00</t>
  </si>
  <si>
    <t xml:space="preserve">Ztížené vykopávky v horninách jakékoliv třídy</t>
  </si>
  <si>
    <t xml:space="preserve">m3</t>
  </si>
  <si>
    <t xml:space="preserve">příplatek k cenám vykopávek za ztížení vykopávky v blízkosti podzemního vedení nebo výbušnin v horninách jakékoliv třídy,</t>
  </si>
  <si>
    <t xml:space="preserve">u křížení : </t>
  </si>
  <si>
    <t xml:space="preserve">kanalizace : 1,10*2,50*1,10*5</t>
  </si>
  <si>
    <t xml:space="preserve">voda : 1,10*1,50*1,10*3</t>
  </si>
  <si>
    <t xml:space="preserve">plyn : 1,10*1,50*1,10*3</t>
  </si>
  <si>
    <t xml:space="preserve">NN : 1,10*1,00*1,10*10</t>
  </si>
  <si>
    <t xml:space="preserve">121101100R00</t>
  </si>
  <si>
    <t xml:space="preserve">Sejmutí ornice s přemístěním na vzdálenost do 50 m</t>
  </si>
  <si>
    <t xml:space="preserve">nebo lesní půdy, s vodorovným přemístěním na hromady v místě upotřebení nebo na dočasné či trvalé skládky se složením</t>
  </si>
  <si>
    <t xml:space="preserve">Začátek provozního součtu</t>
  </si>
  <si>
    <t xml:space="preserve">  ornice : </t>
  </si>
  <si>
    <t xml:space="preserve">  A : </t>
  </si>
  <si>
    <t xml:space="preserve">  km 0,00-0,017 : 1,30*17,00+1,30*2,60</t>
  </si>
  <si>
    <t xml:space="preserve">  km 0,1115-0,1353 : 1,30*23,80+2,60*1,30</t>
  </si>
  <si>
    <t xml:space="preserve">  A1 : </t>
  </si>
  <si>
    <t xml:space="preserve">  KM 0,00-0,0355 : 1,30*35,50+2,60*1,30</t>
  </si>
  <si>
    <t xml:space="preserve">  KM 0,0395-0,048 : 1,30*8,50+2,60*1,30</t>
  </si>
  <si>
    <t xml:space="preserve">  V1 : </t>
  </si>
  <si>
    <t xml:space="preserve">  KM 0,00-0,0654 : 1,00*65,40</t>
  </si>
  <si>
    <t xml:space="preserve">  přípojky : 1,00*39,40</t>
  </si>
  <si>
    <t xml:space="preserve">Konec provozního součtu</t>
  </si>
  <si>
    <t xml:space="preserve">228,56*0,30</t>
  </si>
  <si>
    <t xml:space="preserve">132101213R00</t>
  </si>
  <si>
    <t xml:space="preserve">Hloubení rýh šířky přes 60 do 200 cm do 10000 m3, v hornině 1-2, hloubení strojně </t>
  </si>
  <si>
    <t xml:space="preserve"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</si>
  <si>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 xml:space="preserve">  km 0,00-0,017 : 1,30*(4,04-0,30)*17,00+2,60*1,30*(3,69-0,30)</t>
  </si>
  <si>
    <t xml:space="preserve">  km 0,1115-0,1353 : 1,30*(2,62-0,30)*23,80+2,60*1,30*(3,13-0,30)</t>
  </si>
  <si>
    <t xml:space="preserve">  KM 0,00-0,0355 : 1,30*(3,67-0,30)*35,50+2,60*1,30*(2,95-0,30)</t>
  </si>
  <si>
    <t xml:space="preserve">  KM 0,0395-0,048 : 1,30*(2,48-0,30)*8,50+2,60*1,30*(2,45-0,30)</t>
  </si>
  <si>
    <t xml:space="preserve">  KM 0,00-0,0654 : 1,00*(1,94-0,30)*65,40</t>
  </si>
  <si>
    <t xml:space="preserve">  přípojky : 1,00*(1,80-0,30)*39,40</t>
  </si>
  <si>
    <t xml:space="preserve">  nezp terén : </t>
  </si>
  <si>
    <t xml:space="preserve">  KM 0,017-0,037 : 1,30*3,57*20,00+2,60*1,30*3,37</t>
  </si>
  <si>
    <t xml:space="preserve">  A2 : 1,30*3,02*12,00+2,60*1,30*2,35</t>
  </si>
  <si>
    <t xml:space="preserve">  asfalt komunikace : </t>
  </si>
  <si>
    <t xml:space="preserve">  KM 0,037-0,1115 : 1,30*(3,16-0,50)*74,50+2,60*1,30*(3,37-0,50+3,09-0,50+2,88-0,50)</t>
  </si>
  <si>
    <t xml:space="preserve">  KM 0,1353-0,1855 : 1,30*(2,22-0,50)*50,20+1,30*2,60*(1,91-0,50+2,15-0,50)</t>
  </si>
  <si>
    <t xml:space="preserve">  KM 0,0355-0,0395 : 1,30*(2,76-0,50)*4,00</t>
  </si>
  <si>
    <t xml:space="preserve">  V1-KM 0,0654-0,715 : 1,00*(1,24-0,50)*5,10</t>
  </si>
  <si>
    <t xml:space="preserve">  přípojky : 1,00*(1,80-0,50)*30,60</t>
  </si>
  <si>
    <t xml:space="preserve">v hor 2-30% : 1158,9347*0,3</t>
  </si>
  <si>
    <t xml:space="preserve">132201213R00</t>
  </si>
  <si>
    <t xml:space="preserve">Hloubení rýh šířky přes 60 do 200 cm do 10000 m3, v hornině 3, hloubení strojně </t>
  </si>
  <si>
    <t xml:space="preserve">v hor 3-35% : 1158,9347*0,35</t>
  </si>
  <si>
    <t xml:space="preserve">132301213R00</t>
  </si>
  <si>
    <t xml:space="preserve">Hloubení rýh šířky přes 60 do 200 cm do 10000 m3, v hornině 4, hloubení strojně </t>
  </si>
  <si>
    <t xml:space="preserve">v hor 4-35% : 1158,9347*0,35</t>
  </si>
  <si>
    <t xml:space="preserve">151101101R00</t>
  </si>
  <si>
    <t xml:space="preserve">Zřízení pažení a rozepření stěn rýh příložné  pro jakoukoliv mezerovitost, hloubky do 2 m</t>
  </si>
  <si>
    <t xml:space="preserve">pro podzemní vedení pro všechny šířky rýhy,</t>
  </si>
  <si>
    <t xml:space="preserve">ornice : </t>
  </si>
  <si>
    <t xml:space="preserve">V1 : </t>
  </si>
  <si>
    <t xml:space="preserve">KM 0,00-0,0654 : 1,94*2*65,40</t>
  </si>
  <si>
    <t xml:space="preserve">přípojky : 1,80*2*39,40</t>
  </si>
  <si>
    <t xml:space="preserve">V1-KM 0,0654-0,715 : 1,24*2*5,10</t>
  </si>
  <si>
    <t xml:space="preserve">přípojky : 1,80*2*30,60</t>
  </si>
  <si>
    <t xml:space="preserve">151101111R00</t>
  </si>
  <si>
    <t xml:space="preserve">Odstranění pažení a rozepření rýh příložné , hloubky do 2 m</t>
  </si>
  <si>
    <t xml:space="preserve">pro podzemní vedení s uložením materiálu na vzdálenost do 3 m od kraje výkopu,</t>
  </si>
  <si>
    <t xml:space="preserve">151101201R00</t>
  </si>
  <si>
    <t xml:space="preserve">Zřízení pažení stěn výkopu bez rozepření, vzepření příložné, hloubky do 4 m</t>
  </si>
  <si>
    <t xml:space="preserve">km 0,00-0,017 : 4,04*2*17,00+1,50*2*3,69</t>
  </si>
  <si>
    <t xml:space="preserve">km 0,1115-0,1353 : 2,62*2*23,80+1,50*2*3,13</t>
  </si>
  <si>
    <t xml:space="preserve">KM 0,00-0,0355 : 3,67*2*35,50+1,50*2*2,95</t>
  </si>
  <si>
    <t xml:space="preserve">KM 0,0395-0,048 : 2,48*2*8,50+1,50*2*2,45</t>
  </si>
  <si>
    <t xml:space="preserve">nezp terén : </t>
  </si>
  <si>
    <t xml:space="preserve">KM 0,017-0,037 : 3,57*2*20,00+1,50*2*3,37</t>
  </si>
  <si>
    <t xml:space="preserve">A2 : 3,02*2*12,00+1,50*2*2,35</t>
  </si>
  <si>
    <t xml:space="preserve">KM 0,037-0,1115 : 3,16*2*74,50+1,50*2*(3,37+3,09+2,88)</t>
  </si>
  <si>
    <t xml:space="preserve">KM 0,1353-0,1855 : 2,22*2*50,20+1,50*2*(1,91+2,15)</t>
  </si>
  <si>
    <t xml:space="preserve">KM 0,0355-0,0395 : 2,76*2*4,00</t>
  </si>
  <si>
    <t xml:space="preserve">151101211R00</t>
  </si>
  <si>
    <t xml:space="preserve">Odstranění pažení stěn výkopu příložné, hloubky do 4 m</t>
  </si>
  <si>
    <t xml:space="preserve">s uložením pažin na vzdálenost do 3 m od okraje výkopu,</t>
  </si>
  <si>
    <t xml:space="preserve">161101102R00</t>
  </si>
  <si>
    <t xml:space="preserve">Svislé přemístění výkopku z horniny 1 až 4, při hloubce výkopu přes 2,5 do 4 m</t>
  </si>
  <si>
    <t xml:space="preserve">bez naložení do dopravní nádoby, ale s vyprázdněním dopravní nádoby na hromadu nebo na dopravní prostředek,</t>
  </si>
  <si>
    <t xml:space="preserve">1158,9347*0,55</t>
  </si>
  <si>
    <t xml:space="preserve">162701105R00</t>
  </si>
  <si>
    <t xml:space="preserve">Vodorovné přemístění výkopku z horniny 1 až 4, na vzdálenost přes 9 000  do 10 000 m</t>
  </si>
  <si>
    <t xml:space="preserve">po suchu, bez naložení výkopku, avšak se složením bez rozhrnutí, zpáteční cesta vozidla.</t>
  </si>
  <si>
    <t xml:space="preserve">CELÝ VÝKOP : 1158,9347</t>
  </si>
  <si>
    <t xml:space="preserve">167101102R00</t>
  </si>
  <si>
    <t xml:space="preserve">Nakládání, skládání, překládání neulehlého výkopku nakládání výkopku_x005F_x000D_
 přes 100 m3, z horniny 1 až 4</t>
  </si>
  <si>
    <t xml:space="preserve">171201201R00</t>
  </si>
  <si>
    <t xml:space="preserve">Uložení sypaniny na dočasnou skládku tak, že na 1 m2 plochy připadá přes 2 m3 výkopku nebo ornice</t>
  </si>
  <si>
    <t xml:space="preserve">174101101R00</t>
  </si>
  <si>
    <t xml:space="preserve">Zásyp sypaninou se zhutněním jam, šachet, rýh nebo kolem objektů v těchto vykopávkách</t>
  </si>
  <si>
    <t xml:space="preserve">z jakékoliv horniny s uložením výkopku po vrstvách,</t>
  </si>
  <si>
    <t xml:space="preserve">výkop : 1158,9347</t>
  </si>
  <si>
    <t xml:space="preserve">odečte se vytlač kubatura : </t>
  </si>
  <si>
    <t xml:space="preserve">lože,potrubí DN 250,obsyp : -1,30*0,65*245,50</t>
  </si>
  <si>
    <t xml:space="preserve">lože,potrubí DN150,obsyp : -1,00*0,55*70,00</t>
  </si>
  <si>
    <t xml:space="preserve">lože,potrubí dn90,obsyp : -1,00*0,50*71,50</t>
  </si>
  <si>
    <t xml:space="preserve">šachty : -0,70*0,70*3,14*(3,74+3,39+2,32+2,83+3,37+2,65+2,18+2,15)</t>
  </si>
  <si>
    <t xml:space="preserve">175101101RT2</t>
  </si>
  <si>
    <t xml:space="preserve">Obsyp potrubí bez prohození sypaniny, s dodáním štěrkopísku frakce 0 - 22 mm</t>
  </si>
  <si>
    <t xml:space="preserve">sypaninou z vhodných hornin tř. 1 - 4 nebo materiálem připraveným podél výkopu ve vzdálenosti do 3 m od jeho kraje, pro jakoukoliv hloubku výkopu a jakoukoliv míru zhutnění,</t>
  </si>
  <si>
    <t xml:space="preserve">potrubí DN 250,obsyp : 1,30*0,55*245,50</t>
  </si>
  <si>
    <t xml:space="preserve">potrubí DN150,obsyp : 1,00*0,45*70,00</t>
  </si>
  <si>
    <t xml:space="preserve">potrubí dn90,obsyp : 1,00*0,40*71,50</t>
  </si>
  <si>
    <t xml:space="preserve">181301105R00</t>
  </si>
  <si>
    <t xml:space="preserve">Rozprostření a urovnání ornice v rovině v souvislé ploše do 500 m2, tloušťka vrstvy přes 250 do 300 mm</t>
  </si>
  <si>
    <t xml:space="preserve">s případným nutným přemístěním hromad nebo dočasných skládek na místo potřeby ze vzdálenosti do 30 m, v rovině nebo ve svahu do 1 : 5,</t>
  </si>
  <si>
    <t xml:space="preserve">km 0,00-0,017 : 1,30*17,00+1,30*2,60</t>
  </si>
  <si>
    <t xml:space="preserve">km 0,1115-0,1353 : 1,30*23,80+2,60*1,30</t>
  </si>
  <si>
    <t xml:space="preserve">KM 0,00-0,0355 : 1,30*35,50+2,60*1,30</t>
  </si>
  <si>
    <t xml:space="preserve">KM 0,0395-0,048 : 1,30*8,50+2,60*1,30</t>
  </si>
  <si>
    <t xml:space="preserve">KM 0,00-0,0654 : 1,00*65,40</t>
  </si>
  <si>
    <t xml:space="preserve">přípojky : 1,00*39,40</t>
  </si>
  <si>
    <t xml:space="preserve">199000005R00</t>
  </si>
  <si>
    <t xml:space="preserve">Poplatky za skládku zeminy 1- 4</t>
  </si>
  <si>
    <t xml:space="preserve">t</t>
  </si>
  <si>
    <t xml:space="preserve">1158,9347*1,8</t>
  </si>
  <si>
    <t xml:space="preserve">115101202R.1</t>
  </si>
  <si>
    <t xml:space="preserve">Čerpání vody do výšky -po dobu výstavby</t>
  </si>
  <si>
    <t xml:space="preserve">kompl</t>
  </si>
  <si>
    <t xml:space="preserve">180400020RA0</t>
  </si>
  <si>
    <t xml:space="preserve">Založení trávníku s dodáním osiva parkového, v rovině</t>
  </si>
  <si>
    <t xml:space="preserve">AP-HSV</t>
  </si>
  <si>
    <t xml:space="preserve">Součtová</t>
  </si>
  <si>
    <t xml:space="preserve">POL2_</t>
  </si>
  <si>
    <t xml:space="preserve">58337213R</t>
  </si>
  <si>
    <t xml:space="preserve">štěrkopísek frakce 0,0 až 32,0 mm; třída MN</t>
  </si>
  <si>
    <t xml:space="preserve">SPCM</t>
  </si>
  <si>
    <t xml:space="preserve">POL3_</t>
  </si>
  <si>
    <t xml:space="preserve">pro zásyp : 842,4186*1,1*1,03</t>
  </si>
  <si>
    <t xml:space="preserve">451572111R00</t>
  </si>
  <si>
    <t xml:space="preserve">Lože pod potrubí, stoky a drobné objekty z kameniva drobného těženého 0÷4 mm</t>
  </si>
  <si>
    <t xml:space="preserve">827-1</t>
  </si>
  <si>
    <t xml:space="preserve">v otevřeném výkopu,</t>
  </si>
  <si>
    <t xml:space="preserve">potrubí DN 250, : 1,30*0,10*245,50</t>
  </si>
  <si>
    <t xml:space="preserve">potrubí DN150 : 1,00*0,10*70,00</t>
  </si>
  <si>
    <t xml:space="preserve">potrubí dn90 : 1,00*0,10*71,50</t>
  </si>
  <si>
    <t xml:space="preserve">pod šachty : 2,60*2,60*0,15*12</t>
  </si>
  <si>
    <t xml:space="preserve">452311151RT1</t>
  </si>
  <si>
    <t xml:space="preserve">Podkladní a zajišťovací konstrukce z betonu desky pod potrubí, stoky a drobné objekty , z betonu prostého třídy C 20/25</t>
  </si>
  <si>
    <t xml:space="preserve">z cementu portlandského nebo struskoportlandského, v otevřeném výkopu,</t>
  </si>
  <si>
    <t xml:space="preserve">pod šachty : 0,8*0,80*3,14*0,10*12</t>
  </si>
  <si>
    <t xml:space="preserve">452351101R00</t>
  </si>
  <si>
    <t xml:space="preserve">Bednění podkladních a zajišťovacích konstrukcí desek nebo sedlových loží pod potrubí, stoky a drobné objekty</t>
  </si>
  <si>
    <t xml:space="preserve">pod šachty : 0,80*2*3,14*0,10*12</t>
  </si>
  <si>
    <t xml:space="preserve">564861114RT3</t>
  </si>
  <si>
    <t xml:space="preserve">Podklad ze štěrkodrti s rozprostřením a zhutněním frakce 0-45 mm, tloušťka po zhutnění 230 mm</t>
  </si>
  <si>
    <t xml:space="preserve">KM 0,1353-0,1855 : 1,30*50,20+1,30*2,60*2</t>
  </si>
  <si>
    <t xml:space="preserve">567122114R00</t>
  </si>
  <si>
    <t xml:space="preserve">Podklad z kameniva zpevněného cementem KZC 1, tloušťka po zhutnění 150 mm</t>
  </si>
  <si>
    <t xml:space="preserve">bez dilatačních spár, s rozprostřením a zhutněním, ošetřením povrchu podkladu vodou</t>
  </si>
  <si>
    <t xml:space="preserve">573111111R00</t>
  </si>
  <si>
    <t xml:space="preserve">Postřik živičný infiltrační s posypem kamenivem v množství 0,6 kg/m2</t>
  </si>
  <si>
    <t xml:space="preserve">z asfaltu silničního</t>
  </si>
  <si>
    <t xml:space="preserve">573211112R00</t>
  </si>
  <si>
    <t xml:space="preserve">Postřik živičný spojovací bez posypu kamenivem z asfaltu silničního, v množství 0,2 kg/m2</t>
  </si>
  <si>
    <t xml:space="preserve">577131111R00</t>
  </si>
  <si>
    <t xml:space="preserve">Beton asfaltový s rozprostřením a zhutněním v pruhu šířky do 3 m, ACO 11+, tloušťky 40 mm, plochy přes 1000 m2</t>
  </si>
  <si>
    <t xml:space="preserve">577171125R00</t>
  </si>
  <si>
    <t xml:space="preserve">Beton asfaltový s rozprostřením a zhutněním v pruhu šířky do 3 m, ACL 16+, tloušťky 80 mm, plochy přes 1000 m2</t>
  </si>
  <si>
    <t xml:space="preserve">871241121R00</t>
  </si>
  <si>
    <t xml:space="preserve">Montáž potrubí z plastických hmot z tlakových trubek polyetylenových, vnějšího průměru 90 mm</t>
  </si>
  <si>
    <t xml:space="preserve">871353121R00</t>
  </si>
  <si>
    <t xml:space="preserve">Montáž potrubí z trub z plastů těsněných gumovým kroužkem  DN 200 mm</t>
  </si>
  <si>
    <t xml:space="preserve">v otevřeném výkopu ve sklonu do 20 %,</t>
  </si>
  <si>
    <t xml:space="preserve">DN150 : 70,00</t>
  </si>
  <si>
    <t xml:space="preserve">DN200 : 1,50</t>
  </si>
  <si>
    <t xml:space="preserve">871373121R00</t>
  </si>
  <si>
    <t xml:space="preserve">Montáž potrubí z trub z plastů těsněných gumovým kroužkem  DN 300 mm</t>
  </si>
  <si>
    <t xml:space="preserve">DN250 : 184,00+48,00+12,00</t>
  </si>
  <si>
    <t xml:space="preserve">877242121R00</t>
  </si>
  <si>
    <t xml:space="preserve">Montáž elektrotvarovek Přirážka za 1 spoj elektrotvarovky, vnějšího průměru 90 mm</t>
  </si>
  <si>
    <t xml:space="preserve">kus</t>
  </si>
  <si>
    <t xml:space="preserve">K45/90 : 2</t>
  </si>
  <si>
    <t xml:space="preserve">877363121R00</t>
  </si>
  <si>
    <t xml:space="preserve">Montáž tvarovek na potrubí z trub z plastů těsněných gumovým kroužkem odbočných DN 250 mm</t>
  </si>
  <si>
    <t xml:space="preserve">250/150 : 16</t>
  </si>
  <si>
    <t xml:space="preserve">877313126R00</t>
  </si>
  <si>
    <t xml:space="preserve">Montáž tvarovek na potrubí z trub z plastů těsněných gumovým kroužkem víček, zátek DN 150</t>
  </si>
  <si>
    <t xml:space="preserve">892241111R00</t>
  </si>
  <si>
    <t xml:space="preserve">Tlakové zkoušky vodovodního potrubí DN do 80 mm</t>
  </si>
  <si>
    <t xml:space="preserve">přísun, montáže, demontáže a odsunu zkoušecího čerpadla, napuštění tlakovou vodou a dodání vody pro tlakovou zkoušku,</t>
  </si>
  <si>
    <t xml:space="preserve">892273111R00</t>
  </si>
  <si>
    <t xml:space="preserve">Proplach a desinfekce vodovodního potrubí DN od 80 do 125 mm</t>
  </si>
  <si>
    <t xml:space="preserve">napuštění a vypuštění vody, dodání vody a desinfekčního prostředku, náklady na bakteriologický rozbor vody,</t>
  </si>
  <si>
    <t xml:space="preserve">892571111R00</t>
  </si>
  <si>
    <t xml:space="preserve">Zkoušky těsnosti kanalizačního potrubí zkouška těsnosti kanalizačního potrubí vodou_x005F_x000D_
 do DN 200 mm</t>
  </si>
  <si>
    <t xml:space="preserve">vodou nebo vzduchem,</t>
  </si>
  <si>
    <t xml:space="preserve">70,00+1,50</t>
  </si>
  <si>
    <t xml:space="preserve">892581111R00</t>
  </si>
  <si>
    <t xml:space="preserve">Zkoušky těsnosti kanalizačního potrubí zkouška těsnosti kanalizačního potrubí vodou_x005F_x000D_
 do DN 300 mm</t>
  </si>
  <si>
    <t xml:space="preserve">892573111R00</t>
  </si>
  <si>
    <t xml:space="preserve">Zkoušky těsnosti kanalizačního potrubí zabezpečení konců kanalizačního potrubí při tlakových zkouškách vodou_x005F_x000D_
 do DN 200 mm</t>
  </si>
  <si>
    <t xml:space="preserve">úsek</t>
  </si>
  <si>
    <t xml:space="preserve">892583111R00</t>
  </si>
  <si>
    <t xml:space="preserve">Zkoušky těsnosti kanalizačního potrubí zabezpečení konců kanalizačního potrubí při tlakových zkouškách vodou_x005F_x000D_
 do DN 300 mm</t>
  </si>
  <si>
    <t xml:space="preserve">892855114R00</t>
  </si>
  <si>
    <t xml:space="preserve">Kamerové prohlídky potrubí do 200 m</t>
  </si>
  <si>
    <t xml:space="preserve">894411121R00</t>
  </si>
  <si>
    <t xml:space="preserve">Zřízení šachet kanalizačních z betonových dílců na potrubí s obložením dna betonem C 25/30 z cementu portlandského nebo struskoportlandského, na potrubí DN přes 200 do 300 mm</t>
  </si>
  <si>
    <t xml:space="preserve">výšky vstupu do 1,5 m, podkladní deska z betonu B5, montáž a dodávka stupadel,</t>
  </si>
  <si>
    <t xml:space="preserve">899711121R00</t>
  </si>
  <si>
    <t xml:space="preserve">Výstražné fólie výstražná fólie pro kanalizaci, šířka 22 cm</t>
  </si>
  <si>
    <t xml:space="preserve">899731113R00</t>
  </si>
  <si>
    <t xml:space="preserve">Signalizační vodič CYY, 4 mm2</t>
  </si>
  <si>
    <t xml:space="preserve">8-01</t>
  </si>
  <si>
    <t xml:space="preserve">Napojení V1 do stáv  šachty</t>
  </si>
  <si>
    <t xml:space="preserve">8-02</t>
  </si>
  <si>
    <t xml:space="preserve">Přeložka vodovodu plast DN90</t>
  </si>
  <si>
    <t xml:space="preserve">m     </t>
  </si>
  <si>
    <t xml:space="preserve">899103111RT3</t>
  </si>
  <si>
    <t xml:space="preserve">Osazení poklopu s rámem do 150 kg,vč dodavky poklopu D400 REXEL CDRE 60AU-bez ventilace</t>
  </si>
  <si>
    <t xml:space="preserve">28613765R</t>
  </si>
  <si>
    <t xml:space="preserve">trubka plastová vodovodní hladká; HDPE (PE 100); SDR 17,0; PN 10; D = 90,0 mm; s = 5,40 mm; l = 12 000,0 mm</t>
  </si>
  <si>
    <t xml:space="preserve">V1 : 71,50*1,015</t>
  </si>
  <si>
    <t xml:space="preserve">28614520,0</t>
  </si>
  <si>
    <t xml:space="preserve">Trubka kanalizační PP SN 12  DN 150</t>
  </si>
  <si>
    <t xml:space="preserve">70,00*1,015</t>
  </si>
  <si>
    <t xml:space="preserve">28614523,2</t>
  </si>
  <si>
    <t xml:space="preserve">Trubka kanalizační PP  SN 12  DN 200</t>
  </si>
  <si>
    <t xml:space="preserve">1,50*1,015</t>
  </si>
  <si>
    <t xml:space="preserve">28614526,3</t>
  </si>
  <si>
    <t xml:space="preserve">Trubka kanalizační PP SN 12  DN 250</t>
  </si>
  <si>
    <t xml:space="preserve">244,0*1,015</t>
  </si>
  <si>
    <t xml:space="preserve">28651832.AR</t>
  </si>
  <si>
    <t xml:space="preserve">zátka hrdlová DN 150,0 mm</t>
  </si>
  <si>
    <t xml:space="preserve">28653335.AR</t>
  </si>
  <si>
    <t xml:space="preserve">koleno PE 100; 45,0 °; SDR 11,0; D = 90,0 mm; hladké; spoj elektrosvařovaný</t>
  </si>
  <si>
    <t xml:space="preserve">28654570R</t>
  </si>
  <si>
    <t xml:space="preserve">odbočka PP; 45,0 °; d1 = 250 mm; d2 = 160 mm; hladká, hrdlovaná; spoj násuvný; DN 250,0 mm; DN2 150 mm</t>
  </si>
  <si>
    <t xml:space="preserve">59224150R</t>
  </si>
  <si>
    <t xml:space="preserve">skruž železobetonová TBS; DN = 1 000,0 mm; h = 250,0 mm; s = 120,00 mm; počet stupadel 1; ocelové s PE povlakem</t>
  </si>
  <si>
    <t xml:space="preserve">59224152R</t>
  </si>
  <si>
    <t xml:space="preserve">skruž železobetonová TBS; DN = 1 000,0 mm; h = 500,0 mm; s = 120,00 mm; počet stupadel 1; ocelové s PE povlakem</t>
  </si>
  <si>
    <t xml:space="preserve">59224154R</t>
  </si>
  <si>
    <t xml:space="preserve">skruž železobetonová TBS; DN = 1 000,0 mm; h = 1 000,0 mm; s = 120,00 mm; počet stupadel 1; ocelové s PE povlakem</t>
  </si>
  <si>
    <t xml:space="preserve">59224175R</t>
  </si>
  <si>
    <t xml:space="preserve">prstenec betonový; DN = 625,0 mm; h = 60,0 mm; s = 120,00 mm</t>
  </si>
  <si>
    <t xml:space="preserve">59224176R</t>
  </si>
  <si>
    <t xml:space="preserve">prstenec betonový; DN = 625,0 mm; h = 80,0 mm; s = 120,00 mm</t>
  </si>
  <si>
    <t xml:space="preserve">59224177.AR</t>
  </si>
  <si>
    <t xml:space="preserve">prstenec betonový; DN = 625,0 mm; h = 120,0 mm; s = 120,00 mm</t>
  </si>
  <si>
    <t xml:space="preserve">59224177R</t>
  </si>
  <si>
    <t xml:space="preserve">prstenec betonový; DN = 625,0 mm; h = 100,0 mm; s = 120,00 mm</t>
  </si>
  <si>
    <t xml:space="preserve">59224353.AR</t>
  </si>
  <si>
    <t xml:space="preserve">konus šachetní; železobetonový; TBR; d = 1 240,0 mm; DN = 1 000,0 mm; DN 2 = 625 mm; h = 580 mm; počet stupadel 2; ocelové s PE povlakem, kapsové</t>
  </si>
  <si>
    <t xml:space="preserve">592243541R</t>
  </si>
  <si>
    <t xml:space="preserve">deska zákrytová šachetní železobetonová; TZK; D1 = 1 200 mm; D = 1 470 mm; D vnitřní 625 mm; h = 165 mm</t>
  </si>
  <si>
    <t xml:space="preserve">59224354R</t>
  </si>
  <si>
    <t xml:space="preserve">deska zákrytová šachetní železobetonová; TZK; D1 = 1 000 mm; D = 1 240 mm; D vnitřní 625 mm; h = 165 mm</t>
  </si>
  <si>
    <t xml:space="preserve">592243652R</t>
  </si>
  <si>
    <t xml:space="preserve">skruž železobetonová TBS; DN = 1 200,0 mm; h = 500,0 mm; s = 135,00 mm; počet stupadel 2; ocelové s PE povlakem; beton C 40/50</t>
  </si>
  <si>
    <t xml:space="preserve">592243654R</t>
  </si>
  <si>
    <t xml:space="preserve">skruž železobetonová TBS; DN = 1 200,0 mm; h = 1 000,0 mm; s = 135,00 mm; počet stupadel 4; ocelové s PE povlakem; beton C 40/50</t>
  </si>
  <si>
    <t xml:space="preserve">59224366.AR</t>
  </si>
  <si>
    <t xml:space="preserve">dno šachetní přímé; železobeton; TBZ; DN = 1 000,0 mm; D odtoku do 400 mm; h = 600 mm; t = 150 mm; beton C 40/50</t>
  </si>
  <si>
    <t xml:space="preserve">59224368.AR</t>
  </si>
  <si>
    <t xml:space="preserve">dno šachetní přímé; železobeton; TBZ; DN = 1 000,0 mm; D odtoku do 600 mm; h = 1 000 mm; t = 150 mm; beton C 40/50</t>
  </si>
  <si>
    <t xml:space="preserve">59224369.AR</t>
  </si>
  <si>
    <t xml:space="preserve">dno šachetní přímé; železobeton; TZB; DN = 1 200,0 mm; D odtoku do 800 mm; h = 1 200 mm; t = 150 mm; beton C 40/50</t>
  </si>
  <si>
    <t xml:space="preserve">59224373.AR</t>
  </si>
  <si>
    <t xml:space="preserve">profil těsnicí elastomerní; pro spojení betonových šachetních dílů; tvar kruh; d = 1 000,0 mm</t>
  </si>
  <si>
    <t xml:space="preserve">592243732R</t>
  </si>
  <si>
    <t xml:space="preserve">profil těsnicí elastomerní; pro spojení betonových šachetních dílů; tvar kruh; d = 1 200,0 mm</t>
  </si>
  <si>
    <t xml:space="preserve">919735113R00</t>
  </si>
  <si>
    <t xml:space="preserve">Řezání stávajících krytů nebo podkladů živičných, hloubky přes 100 do 150 mm</t>
  </si>
  <si>
    <t xml:space="preserve">včetně spotřeby vody</t>
  </si>
  <si>
    <t xml:space="preserve">KM 0,037-0,1115 : 74,50*2+1,50*2*3</t>
  </si>
  <si>
    <t xml:space="preserve">KM 0,1353-0,1855 : 50,20*2+1,50*2*2</t>
  </si>
  <si>
    <t xml:space="preserve">KM 0,0355-0,0395 : 4,00*2</t>
  </si>
  <si>
    <t xml:space="preserve">V1-KM 0,0654-0,715 : 5,10*2</t>
  </si>
  <si>
    <t xml:space="preserve">přípojky : 30,60*2</t>
  </si>
  <si>
    <t xml:space="preserve">919794441R00</t>
  </si>
  <si>
    <t xml:space="preserve">Úprava ploch kolem hydrantů, poklopů apod. v půdorysné ploše do 2 m2</t>
  </si>
  <si>
    <t xml:space="preserve">(šoupat, mříží, sloupů apod.) v živičných krytech jakékoliv tloušťky</t>
  </si>
  <si>
    <t xml:space="preserve">998276101R00</t>
  </si>
  <si>
    <t xml:space="preserve">Přesun hmot pro trubní vedení z trub plastových nebo sklolaminátových v otevřeném výkopu</t>
  </si>
  <si>
    <t xml:space="preserve">POL7_</t>
  </si>
  <si>
    <t xml:space="preserve">vodovodu nebo kanalizace ražené nebo hloubené (827 1.1, 827 1.9, 827 2.1, 827 2.9), drobných objektů</t>
  </si>
  <si>
    <t xml:space="preserve">Hmotnosti z položek s pořadovými čísly: : </t>
  </si>
  <si>
    <t xml:space="preserve">4,5,6,12,14,21,24,26,27,28,29,30,31,32,33,34,35,37,38,40,41,46,47,49,51,54,55,56,57,58,59,60,61,62, : </t>
  </si>
  <si>
    <t xml:space="preserve">63,64,65,66,67,68,69,70,71,72,73,74,75,76,77,78,80, : </t>
  </si>
  <si>
    <t xml:space="preserve">Součet: : 2466,51916</t>
  </si>
  <si>
    <t xml:space="preserve">979082213R00</t>
  </si>
  <si>
    <t xml:space="preserve">Vodorovná doprava suti po suchu bez naložení, ale se složením a hrubým urovnáním na vzdálenost do 1 km</t>
  </si>
  <si>
    <t xml:space="preserve">POL8_</t>
  </si>
  <si>
    <t xml:space="preserve">Demontážní hmotnosti z položek s pořadovými čísly: : </t>
  </si>
  <si>
    <t xml:space="preserve">1,2,3, : </t>
  </si>
  <si>
    <t xml:space="preserve">Součet: : 253,74846</t>
  </si>
  <si>
    <t xml:space="preserve">979082219R00</t>
  </si>
  <si>
    <t xml:space="preserve">Vodorovná doprava suti po suchu příplatek k ceně za každý další i započatý 1 km přes 1 km</t>
  </si>
  <si>
    <t xml:space="preserve">Součet: : 2283,73611</t>
  </si>
  <si>
    <t xml:space="preserve">979087112R00</t>
  </si>
  <si>
    <t xml:space="preserve">Vodorovná doprava suti a vybouraných hmot nakládání suti na dopravní prostředky,  </t>
  </si>
  <si>
    <t xml:space="preserve">821-1</t>
  </si>
  <si>
    <t xml:space="preserve">se složením a hrubým urovnáním nebo s přeložením na jiný dopravní prostředek kromě lodi, vč. příplatku za každých dalších i započatých 1000 m přes 1000 m,</t>
  </si>
  <si>
    <t xml:space="preserve">979990001R00</t>
  </si>
  <si>
    <t xml:space="preserve">Poplatek za skládku stavební suti</t>
  </si>
  <si>
    <t xml:space="preserve">801-3</t>
  </si>
  <si>
    <t xml:space="preserve">4,00*4,04*0,30</t>
  </si>
  <si>
    <t xml:space="preserve">131101201R00</t>
  </si>
  <si>
    <t xml:space="preserve">Hloubení zapažených jam a zářezů do 100 m3, v hornině 1-2 , hloubení ručně a strojně</t>
  </si>
  <si>
    <t xml:space="preserve">s urovnáním dna do předepsaného profilu a spádu, s případně nutným přemístěním výkopku ve výkopišti a dále buď s přemístěním výkopku na přilehlém terénu na vzdálenost do 3 m od kraje jámy nebo s naložením na dopravní prostředek</t>
  </si>
  <si>
    <t xml:space="preserve">  pro ČSOV- : 4,00*4,04*(5,32-0,30)</t>
  </si>
  <si>
    <t xml:space="preserve">uvažuje se 30% : 81,123*0,3</t>
  </si>
  <si>
    <t xml:space="preserve">131201201R00</t>
  </si>
  <si>
    <t xml:space="preserve">Hloubení zapažených jam a zářezů do 100 m3, v hornině 3, hloubení ručně a strojně</t>
  </si>
  <si>
    <t xml:space="preserve">uvažuje se 35% : 81,123*0,35</t>
  </si>
  <si>
    <t xml:space="preserve">131301201R00</t>
  </si>
  <si>
    <t xml:space="preserve">Hloubení zapažených jam a zářezů do 100 m3, v hornině 4, hloubení ručně a strojně</t>
  </si>
  <si>
    <t xml:space="preserve">151401202R00</t>
  </si>
  <si>
    <t xml:space="preserve">Zřízení pažení stěn výkopu bez rozepření, vzepření ze štětovnic, hnané, hloubky do 8 m</t>
  </si>
  <si>
    <t xml:space="preserve">(4,00+4,04)*2*8,00</t>
  </si>
  <si>
    <t xml:space="preserve">151201212R00</t>
  </si>
  <si>
    <t xml:space="preserve">Odstranění pažení stěn výkopu zátažné, hloubky do 8 m</t>
  </si>
  <si>
    <t xml:space="preserve">151201302R00</t>
  </si>
  <si>
    <t xml:space="preserve">Zřízení rozepření zapažených stěn výkopů při roubení zátažném, hloubky do 8 m</t>
  </si>
  <si>
    <t xml:space="preserve">s potřebným přepažováním,</t>
  </si>
  <si>
    <t xml:space="preserve">pro ČSOV- : 4,00*4,04*(5,32-0,30)</t>
  </si>
  <si>
    <t xml:space="preserve">151201312R00</t>
  </si>
  <si>
    <t xml:space="preserve">Odstranění rozepření stěn výkopů při roubení zátažném, hloubky do 8 m</t>
  </si>
  <si>
    <t xml:space="preserve">s uložením materiálu na vzdálenost do 3 m od okraje výkopu,</t>
  </si>
  <si>
    <t xml:space="preserve">161101103R00</t>
  </si>
  <si>
    <t xml:space="preserve">Svislé přemístění výkopku z horniny 1 až 4, při hloubce výkopu přes 4 do 6 m</t>
  </si>
  <si>
    <t xml:space="preserve">167101101R00</t>
  </si>
  <si>
    <t xml:space="preserve">Nakládání, skládání, překládání neulehlého výkopku nakládání výkopku_x005F_x000D_
 do 100 m3, z horniny 1 až 4</t>
  </si>
  <si>
    <t xml:space="preserve">81,123</t>
  </si>
  <si>
    <t xml:space="preserve">výkop : 81,123</t>
  </si>
  <si>
    <t xml:space="preserve">odčte se vytl kubatura : </t>
  </si>
  <si>
    <t xml:space="preserve">ŠP podsyp : -3,24*3,24*0,15</t>
  </si>
  <si>
    <t xml:space="preserve">deska : -2,80*2,80*0,15</t>
  </si>
  <si>
    <t xml:space="preserve">šachta : -1,30*1,30*3,14*0,15</t>
  </si>
  <si>
    <t xml:space="preserve">-1,15*1,15*3,14*(4,87-0,30)</t>
  </si>
  <si>
    <t xml:space="preserve">4,00*4,04-1,30*1,30</t>
  </si>
  <si>
    <t xml:space="preserve">81,123*1,8</t>
  </si>
  <si>
    <t xml:space="preserve">pro zásyp : 58,60*1,1*1,03</t>
  </si>
  <si>
    <t xml:space="preserve">273361921RT4</t>
  </si>
  <si>
    <t xml:space="preserve">Výztuž základových desek ze svařovaných sítí průměr drátu 6 mm, velikost oka 100/100 mm</t>
  </si>
  <si>
    <t xml:space="preserve">801-1</t>
  </si>
  <si>
    <t xml:space="preserve">včetně distančních prvků</t>
  </si>
  <si>
    <t xml:space="preserve">deska pod ČSOV : 2,80*2,80*5,50*0,001</t>
  </si>
  <si>
    <t xml:space="preserve">451573111R00</t>
  </si>
  <si>
    <t xml:space="preserve">Lože pod potrubí, stoky a drobné objekty z písku a štěrkopísku  do 65 mm</t>
  </si>
  <si>
    <t xml:space="preserve">pod ČSOV : 3,24*3,24*0,15</t>
  </si>
  <si>
    <t xml:space="preserve">452311141R00</t>
  </si>
  <si>
    <t xml:space="preserve">Podkladní a zajišťovací konstrukce z betonu desky pod potrubí, stoky a drobné objekty , z betonu prostého třídy C 16/20</t>
  </si>
  <si>
    <t xml:space="preserve">POD čsov : 2,80*2,80*0,15</t>
  </si>
  <si>
    <t xml:space="preserve">POD čsov : 2,80*0,15*4</t>
  </si>
  <si>
    <t xml:space="preserve">894201121R00</t>
  </si>
  <si>
    <t xml:space="preserve">Ostatní konstrukce na trubním vedení z betonu prostého dno šachet tloušťky přes 200 mm _x005F_x000D_
 z betonu třídy C 25/30</t>
  </si>
  <si>
    <t xml:space="preserve">z cementu portlandského nebo struskoportlandského,</t>
  </si>
  <si>
    <t xml:space="preserve">vybetonování bloku na dně ČSOV : 1,05*1,05*3,14*0,25</t>
  </si>
  <si>
    <t xml:space="preserve">894201221R00</t>
  </si>
  <si>
    <t xml:space="preserve">Ostatní konstrukce na trubním vedení z betonu prostého stěny šachet tloušťky přes 200 mm _x005F_x000D_
 z betonu třídy C 25/30</t>
  </si>
  <si>
    <t xml:space="preserve">kolem vstupu do ČSOV : (1,30+0,80)*2*0,25*0,30</t>
  </si>
  <si>
    <t xml:space="preserve">894502201R00</t>
  </si>
  <si>
    <t xml:space="preserve">Bednění konstrukcí na trubním vedení stěn šachet_x005F_x000D_
 prvoúhlých, oboustranné</t>
  </si>
  <si>
    <t xml:space="preserve">kolem vstupu do ČSOV : 1,30*0,30*4</t>
  </si>
  <si>
    <t xml:space="preserve">0,80*4*0,30</t>
  </si>
  <si>
    <t xml:space="preserve">D+M ČSOV STRATE  AWALIFT-74/2U-230/400V-50Hz-1,5kW-1500ot/min-IP67,vč želb šachty DN2100, (BN9),vč ovládání,rozvaděč,přenosů poruch dat na ČOV s GPRS modemem</t>
  </si>
  <si>
    <t xml:space="preserve">5,7,16,18,19,20,21,22,23,24,25, : </t>
  </si>
  <si>
    <t xml:space="preserve">Součet: : 120,15391</t>
  </si>
  <si>
    <t xml:space="preserve">M21-01</t>
  </si>
  <si>
    <t xml:space="preserve">Elektroměrový rozvaděč v plastovém pilíři, volně stojící, typ ER 112 NKP7P EON</t>
  </si>
  <si>
    <t xml:space="preserve">ks    </t>
  </si>
  <si>
    <t xml:space="preserve">M21-02</t>
  </si>
  <si>
    <t xml:space="preserve">LTN-25B-3 Jistič</t>
  </si>
  <si>
    <t xml:space="preserve">M21-03</t>
  </si>
  <si>
    <t xml:space="preserve">CYKY-J 4x10 , pevně</t>
  </si>
  <si>
    <t xml:space="preserve">M21-04</t>
  </si>
  <si>
    <t xml:space="preserve">PHNA000 32A gG Pojistková vložka</t>
  </si>
  <si>
    <t xml:space="preserve">M21-05</t>
  </si>
  <si>
    <t xml:space="preserve">Ukončení kabelů 4x10 mm2</t>
  </si>
  <si>
    <t xml:space="preserve">M21-06</t>
  </si>
  <si>
    <t xml:space="preserve">6036 ZN TRUBKA OCELOVÁ ZÁVITOVÁ</t>
  </si>
  <si>
    <t xml:space="preserve">M21-07</t>
  </si>
  <si>
    <t xml:space="preserve">KF 09110 TRUBKA DVOUPL. KOPOFLEX</t>
  </si>
  <si>
    <t xml:space="preserve">M21-08</t>
  </si>
  <si>
    <t xml:space="preserve">Páska 30x4 páska 30x4 (0,95 kg/m), pevně</t>
  </si>
  <si>
    <t xml:space="preserve">M21-09</t>
  </si>
  <si>
    <t xml:space="preserve">Podružný materiál</t>
  </si>
  <si>
    <t xml:space="preserve">KOMPL</t>
  </si>
  <si>
    <t xml:space="preserve">M21-10</t>
  </si>
  <si>
    <t xml:space="preserve">PPV 6,00% z montáže: materiál + práce</t>
  </si>
  <si>
    <t xml:space="preserve">M46-01</t>
  </si>
  <si>
    <t xml:space="preserve">HLOUBENÍ KABELOVÉ RÝHY-Zemina třídy 3, šíře 350mm,hloubka 600mm</t>
  </si>
  <si>
    <t xml:space="preserve">M46-02</t>
  </si>
  <si>
    <t xml:space="preserve">ZŘÍZENÍ KABELOVÉHO LOŽE- Z kopaného písku, bez zakrytí, šíře do 65cm,tloušťka 10cm</t>
  </si>
  <si>
    <t xml:space="preserve">M46-03</t>
  </si>
  <si>
    <t xml:space="preserve">ZÁHOZ KABELOVÉ RÝHY- Zemina třídy 3, šíře 350mm,hloubka 600mm</t>
  </si>
  <si>
    <t xml:space="preserve">M46-04</t>
  </si>
  <si>
    <t xml:space="preserve">FOLIE VÝSTRAŽNÁ Z PVC- Do šířky 20cm</t>
  </si>
  <si>
    <t xml:space="preserve">M46-05</t>
  </si>
  <si>
    <t xml:space="preserve">VÝKOP JÁMY PRO ELEKTROMĚROVÝ ROZVADĚČ- Zemina třídy 3-4,ručně</t>
  </si>
  <si>
    <t xml:space="preserve">m3    </t>
  </si>
  <si>
    <t xml:space="preserve">M46-06</t>
  </si>
  <si>
    <t xml:space="preserve">ZÁKLAD Z PROSTÉHO BETONU- Do rostlé zeminy bez bednění</t>
  </si>
  <si>
    <t xml:space="preserve">113107523R00</t>
  </si>
  <si>
    <t xml:space="preserve">Odstranění podkladů nebo krytů z kameniva hrubého drceného, v ploše jednotlivě do 50 m2, tloušťka vrstvy 230 mm</t>
  </si>
  <si>
    <t xml:space="preserve">asf komunikace : </t>
  </si>
  <si>
    <t xml:space="preserve">km 0,0305-0,033 : 1,00*2,50</t>
  </si>
  <si>
    <t xml:space="preserve">113107620R00</t>
  </si>
  <si>
    <t xml:space="preserve">Odstranění podkladů nebo krytů z kameniva hrubého drceného, v ploše jednotlivě nad 50 m2, tloušťka vrstvy 200 mm</t>
  </si>
  <si>
    <t xml:space="preserve">  štěrkový povrch : </t>
  </si>
  <si>
    <t xml:space="preserve">  B : </t>
  </si>
  <si>
    <t xml:space="preserve">  km 0,004-0,0157 : 1,30*11,70</t>
  </si>
  <si>
    <t xml:space="preserve">  km 0,0277-0,056 : 1,30*28,30+2,60*1,30</t>
  </si>
  <si>
    <t xml:space="preserve">  km 0,0637-0,0705 : 1,30*6,80</t>
  </si>
  <si>
    <t xml:space="preserve">  km 0,0821-0,0978 : 1,30*15,70</t>
  </si>
  <si>
    <t xml:space="preserve">  km 0,0978-0,1048 : 1,30*7,00</t>
  </si>
  <si>
    <t xml:space="preserve">  km 0,1074-0,14 : 1,30*32,60+2,60*1,30</t>
  </si>
  <si>
    <t xml:space="preserve">  B1 : </t>
  </si>
  <si>
    <t xml:space="preserve">  km 0,00-0,0416 : 1,30*41,60+2,60*1,30*2</t>
  </si>
  <si>
    <t xml:space="preserve">  km 0,0465-0,0835 : 1,30*37,00+2,60*1,30*3</t>
  </si>
  <si>
    <t xml:space="preserve">258,57*2</t>
  </si>
  <si>
    <t xml:space="preserve">113108312R00</t>
  </si>
  <si>
    <t xml:space="preserve">Odstranění podkladů nebo krytů živičných, v ploše jednotlivě do 50 m2, tloušťka vrstvy 120 mm</t>
  </si>
  <si>
    <t xml:space="preserve">113111115R00</t>
  </si>
  <si>
    <t xml:space="preserve">Odstranění podkladů nebo krytů z kameniva zpevněného cementem, v ploše jednotlivě do 50 m2, tloušťka vrstvy 150 mm</t>
  </si>
  <si>
    <t xml:space="preserve">voda : 1,10*4</t>
  </si>
  <si>
    <t xml:space="preserve">plyn : 1,10*1</t>
  </si>
  <si>
    <t xml:space="preserve">NN : 1,10*9</t>
  </si>
  <si>
    <t xml:space="preserve">voda : 1,10*1,50*1,10*4</t>
  </si>
  <si>
    <t xml:space="preserve">plyn : 1,10*1,50*1,10*1</t>
  </si>
  <si>
    <t xml:space="preserve">NN : 1,10*1,00*1,10*9</t>
  </si>
  <si>
    <t xml:space="preserve">  km 0,00-0,004 : 1,30*4,00+2,60*1,30</t>
  </si>
  <si>
    <t xml:space="preserve">  km 0,0157-0,0277 : 1,30*12,00</t>
  </si>
  <si>
    <t xml:space="preserve">  km 0,056-0,0637 : 1,30*7,70</t>
  </si>
  <si>
    <t xml:space="preserve">  km 0,0705-0,0821 : 1,30*11,60+2,60*1,30</t>
  </si>
  <si>
    <t xml:space="preserve">  km 0,1048-0,1074 : 1,30*2,60+2,60*1,30</t>
  </si>
  <si>
    <t xml:space="preserve">  km 0,0416-0,0465 : 1,30*4,90</t>
  </si>
  <si>
    <t xml:space="preserve">  km 0,00-0,0175 : 1,00*17,50</t>
  </si>
  <si>
    <t xml:space="preserve">  km 0,0175-0,0305 : 1,00*13,00</t>
  </si>
  <si>
    <t xml:space="preserve">  přípojky : 1,00*72,50</t>
  </si>
  <si>
    <t xml:space="preserve">168,78*0,3</t>
  </si>
  <si>
    <t xml:space="preserve">132101212R00</t>
  </si>
  <si>
    <t xml:space="preserve">Hloubení rýh šířky přes 60 do 200 cm do 1000 m3, v hornině 1-2, hloubení strojně </t>
  </si>
  <si>
    <t xml:space="preserve">  km 0,00-0,004 : 1,30*(3,22-0,30)*4,00+2,60*1,30*(2,88-0,30)</t>
  </si>
  <si>
    <t xml:space="preserve">  km 0,0157-0,0277 : 1,30*(2,10-0,30)*12,00</t>
  </si>
  <si>
    <t xml:space="preserve">  km 0,056-0,0637 : 1,30*(2,00-0,30)*7,70</t>
  </si>
  <si>
    <t xml:space="preserve">  km 0,0705-0,0821 : 1,30*(2,00-0,30)*11,60+2,60*1,30*(2,15-0,30)</t>
  </si>
  <si>
    <t xml:space="preserve">  km 0,1048-0,1074 : 1,30*(2,07-0,30)*2,60+2,60*1,30*(2,80-0,30)</t>
  </si>
  <si>
    <t xml:space="preserve">  km 0,0416-0,0465 : 1,30*(2,42-0,30)*4,90</t>
  </si>
  <si>
    <t xml:space="preserve">  km 0,00-0,0175 : 1,00*(1,56-0,30)*17,50</t>
  </si>
  <si>
    <t xml:space="preserve">  km 0,0175-0,0305 : 1,00*(1,25-0,30)*13,00</t>
  </si>
  <si>
    <t xml:space="preserve">  přípojky : 1,00*(1,80-0,30)*72,50</t>
  </si>
  <si>
    <t xml:space="preserve">  km 0,004-0,0157 : 1,30*(2,21-0,40)*11,70</t>
  </si>
  <si>
    <t xml:space="preserve">  km 0,0277-0,056 : 1,30*(2,02-0,40)*28,30+2,60*1,30*(1,94-0,40)</t>
  </si>
  <si>
    <t xml:space="preserve">  km 0,0637-0,0705 : 1,30*(2,07-0,40)*6,80</t>
  </si>
  <si>
    <t xml:space="preserve">  km 0,0821-0,0978 : 1,30*(1,23-0,40)*15,70</t>
  </si>
  <si>
    <t xml:space="preserve">  km 0,0978-0,1048 : 1,30*(1,69-0,40)*7,00</t>
  </si>
  <si>
    <t xml:space="preserve">  km 0,1074-0,14 : 1,30*(1,97-0,40)*32,60+2,60*1,30*(1,95-0,40)</t>
  </si>
  <si>
    <t xml:space="preserve">  km 0,00-0,0416 : 1,30*(2,66-0,40)*41,60+2,60*1,30*(2,33-0,40+2,48-0,40)</t>
  </si>
  <si>
    <t xml:space="preserve">  km 0,0465-0,0835 : 1,30*(2,35-0,40)*37,00+2,60*1,30*(2,36-0,40+2,22-0,40+2,30-0,40)</t>
  </si>
  <si>
    <t xml:space="preserve">  asf komunikace : </t>
  </si>
  <si>
    <t xml:space="preserve">  km 0,0305-0,033 : 1,00*(0,90-0,50)*2,50</t>
  </si>
  <si>
    <t xml:space="preserve">v hor 2 se uvažuje 25% : 729,2982*0,25</t>
  </si>
  <si>
    <t xml:space="preserve">132201212R00</t>
  </si>
  <si>
    <t xml:space="preserve">Hloubení rýh šířky přes 60 do 200 cm do 1000 m3, v hornině 3, hloubení strojně </t>
  </si>
  <si>
    <t xml:space="preserve">v hor 3 se uvažuje 30% : 729,2982*0,3</t>
  </si>
  <si>
    <t xml:space="preserve">132301212R00</t>
  </si>
  <si>
    <t xml:space="preserve">Hloubení rýh šířky přes 60 do 200 cm do 1000 m3, v hornině 4, hloubení strojně </t>
  </si>
  <si>
    <t xml:space="preserve">v hor 4 se uvažuje 20% : 729,2982*0,2</t>
  </si>
  <si>
    <t xml:space="preserve">132401211R00</t>
  </si>
  <si>
    <t xml:space="preserve">Hloubení rýh šířky přes 60 do 200 cm jakékoliv množství, v hornině 5, hloubení strojně </t>
  </si>
  <si>
    <t xml:space="preserve">v hor 5 se uvažuje 10% : 729,2982*0,1</t>
  </si>
  <si>
    <t xml:space="preserve">132501211R00</t>
  </si>
  <si>
    <t xml:space="preserve">Hloubení rýh šířky přes 60 do 200 cm jakékoliv množství, v hornině 6, skalní frézou</t>
  </si>
  <si>
    <t xml:space="preserve">v hor 6 se uvažuje5% : 729,2982*0,05</t>
  </si>
  <si>
    <t xml:space="preserve">B : </t>
  </si>
  <si>
    <t xml:space="preserve">km 0,056-0,0637 : 2,00*2*7,70</t>
  </si>
  <si>
    <t xml:space="preserve">km 0,0705-0,0821 : 2,00*2*11,60+1,50*2*2,15</t>
  </si>
  <si>
    <t xml:space="preserve">B1 : </t>
  </si>
  <si>
    <t xml:space="preserve">km 0,00-0,0175 : 1,56*2*17,50</t>
  </si>
  <si>
    <t xml:space="preserve">km 0,0175-0,0305 : 1,25*2*13,00</t>
  </si>
  <si>
    <t xml:space="preserve">přípojky : 1,80*2*72,50</t>
  </si>
  <si>
    <t xml:space="preserve">štěrkový povrch : </t>
  </si>
  <si>
    <t xml:space="preserve">km 0,0821-0,0978 : 1,23*2*15,70</t>
  </si>
  <si>
    <t xml:space="preserve">km 0,0978-0,1048 : 1,69*2*7,00</t>
  </si>
  <si>
    <t xml:space="preserve">km 0,1074-0,14 : 1,97*2*32,60+1,50*2*1,95</t>
  </si>
  <si>
    <t xml:space="preserve">km 0,00-0,004 : 3,22*2*4,00+1,50*2*2,88</t>
  </si>
  <si>
    <t xml:space="preserve">km 0,0157-0,0277 : 2,10*2*12,00</t>
  </si>
  <si>
    <t xml:space="preserve">km 0,1048-0,1074 : 2,07*2*2,60+1,50*2*2,80</t>
  </si>
  <si>
    <t xml:space="preserve">km 0,0416-0,0465 : 2,42*2*4,90</t>
  </si>
  <si>
    <t xml:space="preserve">km 0,004-0,0157 : 2,21*2*11,70</t>
  </si>
  <si>
    <t xml:space="preserve">km 0,0277-0,056 : 2,02*2*28,30+1,50*2*1,94</t>
  </si>
  <si>
    <t xml:space="preserve">km 0,0637-0,0705 : 2,07*2*6,80</t>
  </si>
  <si>
    <t xml:space="preserve">km 0,00-0,0416 : 2,66*2*41,60+1,50*2*(2,33+2,48)</t>
  </si>
  <si>
    <t xml:space="preserve">km 0,0465-0,0835 : 2,35*2*37,00+1,50*2*(2,36+2,22+2,30)</t>
  </si>
  <si>
    <t xml:space="preserve">729,2982*0,85*0,55</t>
  </si>
  <si>
    <t xml:space="preserve">161101152R00</t>
  </si>
  <si>
    <t xml:space="preserve">Svislé přemístění výkopku z horniny 5 až 7, při hloubce výkopu přes 2,5 do 4 m</t>
  </si>
  <si>
    <t xml:space="preserve">729,2982*0,15*0,55</t>
  </si>
  <si>
    <t xml:space="preserve">celý výkop : 729,2982*0,85</t>
  </si>
  <si>
    <t xml:space="preserve">162701155R00</t>
  </si>
  <si>
    <t xml:space="preserve">Vodorovné přemístění výkopku z horniny 5 až 7, na vzdálenost přes 9 000  do 10 000 m</t>
  </si>
  <si>
    <t xml:space="preserve">celý výkop : 729,2982*0,15</t>
  </si>
  <si>
    <t xml:space="preserve">167101152R00</t>
  </si>
  <si>
    <t xml:space="preserve">Nakládání, skládání, překládání neulehlého výkopku nakládání výkopku_x005F_x000D_
 přes 100 m3, z horniny 5 až 7</t>
  </si>
  <si>
    <t xml:space="preserve">výkop : 729,2982</t>
  </si>
  <si>
    <t xml:space="preserve">odečte se vytl kubatura : </t>
  </si>
  <si>
    <t xml:space="preserve">lože,potrubí DN150 obsyp : -1,00*0,55*72,50</t>
  </si>
  <si>
    <t xml:space="preserve">lože,potrubí DN250,obsyp : -1,30*0,65*223,50</t>
  </si>
  <si>
    <t xml:space="preserve">lože,potrubí dn90,obsyp : -1,00*0,50*33,00</t>
  </si>
  <si>
    <t xml:space="preserve">šachty : -0,70*0,70*3,14*(2,53+1,95+2,50+1,54+1,55+1,93+2,08+1,96+1,82+1,90)</t>
  </si>
  <si>
    <t xml:space="preserve">DN150 : 1,00*0,45*72,50</t>
  </si>
  <si>
    <t xml:space="preserve">DN250 : 1,30*0,65*223,50</t>
  </si>
  <si>
    <t xml:space="preserve">DN90 : 1,00*0,50*33,00</t>
  </si>
  <si>
    <t xml:space="preserve">168,78</t>
  </si>
  <si>
    <t xml:space="preserve">729,2982*1,8</t>
  </si>
  <si>
    <t xml:space="preserve">pro zásyp : 453,66*1,1*1,03</t>
  </si>
  <si>
    <t xml:space="preserve">DN150 : 1,00*0,10*72,50</t>
  </si>
  <si>
    <t xml:space="preserve">DN250 : 1,30*0,10*223,50</t>
  </si>
  <si>
    <t xml:space="preserve">DN90 : 1,00*0,10*33,00</t>
  </si>
  <si>
    <t xml:space="preserve">Pod šachty : 2,60*2,60*0,10*10</t>
  </si>
  <si>
    <t xml:space="preserve">452311121R00</t>
  </si>
  <si>
    <t xml:space="preserve">Podkladní a zajišťovací konstrukce z betonu desky pod potrubí, stoky a drobné objekty , z betonu prostého třídy C 8/10</t>
  </si>
  <si>
    <t xml:space="preserve">pod šachty : 0,80*0,80*3,14*0,10*10</t>
  </si>
  <si>
    <t xml:space="preserve">pod šachty : 2*0,80*3,14*0,10*10</t>
  </si>
  <si>
    <t xml:space="preserve">564861111RT2</t>
  </si>
  <si>
    <t xml:space="preserve">Podklad ze štěrkodrti s rozprostřením a zhutněním frakce 0-32 mm, tloušťka po zhutnění 200 mm</t>
  </si>
  <si>
    <t xml:space="preserve">km 0,004-0,0157 : 1,30*11,70</t>
  </si>
  <si>
    <t xml:space="preserve">km 0,0277-0,056 : 1,30*28,30+2,60*1,30</t>
  </si>
  <si>
    <t xml:space="preserve">km 0,0637-0,0705 : 1,30*6,80</t>
  </si>
  <si>
    <t xml:space="preserve">km 0,0821-0,0978 : 1,30*15,70</t>
  </si>
  <si>
    <t xml:space="preserve">km 0,0978-0,1048 : 1,30*7,00</t>
  </si>
  <si>
    <t xml:space="preserve">km 0,1074-0,14 : 1,30*32,60+2,60*1,30</t>
  </si>
  <si>
    <t xml:space="preserve">km 0,00-0,0416 : 1,30*41,60+2,60*1,30*2</t>
  </si>
  <si>
    <t xml:space="preserve">km 0,0465-0,0835 : 1,30*37,00+2,60*1,30*3</t>
  </si>
  <si>
    <t xml:space="preserve">564861111RT4</t>
  </si>
  <si>
    <t xml:space="preserve">Podklad ze štěrkodrti s rozprostřením a zhutněním frakce 0-63 mm, tloušťka po zhutnění 200 mm</t>
  </si>
  <si>
    <t xml:space="preserve">DN150 : 72,50</t>
  </si>
  <si>
    <t xml:space="preserve">DN250 : 223,50</t>
  </si>
  <si>
    <t xml:space="preserve">koleno 90/45 : 2</t>
  </si>
  <si>
    <t xml:space="preserve">koleno 90/30 : 6</t>
  </si>
  <si>
    <t xml:space="preserve">250/150 : 34</t>
  </si>
  <si>
    <t xml:space="preserve">zátky : 34</t>
  </si>
  <si>
    <t xml:space="preserve">896211111R00</t>
  </si>
  <si>
    <t xml:space="preserve">Spadiště kanalizační z prostého betonu jednoduché_x005F_x000D_
 se dnem z betonu C 25/30, s horním potrubím DN 250 nebo 300 mm</t>
  </si>
  <si>
    <t xml:space="preserve">z cementu portlandského nebo struskoportlandského výšky vstupu do 0,90 m a základní výšky spadiště 0,60m,</t>
  </si>
  <si>
    <t xml:space="preserve">Napojení V2 do stáv  šachty</t>
  </si>
  <si>
    <t xml:space="preserve">33,00*1,015</t>
  </si>
  <si>
    <t xml:space="preserve">72,50*1,015</t>
  </si>
  <si>
    <t xml:space="preserve">223,50*1,015</t>
  </si>
  <si>
    <t xml:space="preserve">28653326.AR.1</t>
  </si>
  <si>
    <t xml:space="preserve">Koleno 30° elektrosvařovací ELGEF Plus d 90 mm</t>
  </si>
  <si>
    <t xml:space="preserve">59224174.AR</t>
  </si>
  <si>
    <t xml:space="preserve">prstenec betonový; DN = 625,0 mm; h = 40,0 mm; s = 120,00 mm</t>
  </si>
  <si>
    <t xml:space="preserve">km 0,0305-0,033 : 2,50*2</t>
  </si>
  <si>
    <t xml:space="preserve">5,6,14,16,26,29,31,32,33,34,35,36,37,38,39,40,41,42,44,45,47,48,53,54,56,57,59,62,63,64,65,66,67,68, : </t>
  </si>
  <si>
    <t xml:space="preserve">69,70,71,72,73,74,75,76,77,78,79,80,81,82,83,84,85,86,88, : </t>
  </si>
  <si>
    <t xml:space="preserve">Součet: : 1653,89729</t>
  </si>
  <si>
    <t xml:space="preserve">1,2,3,4, : </t>
  </si>
  <si>
    <t xml:space="preserve">Součet: : 230,42445</t>
  </si>
  <si>
    <t xml:space="preserve">Součet: : 2073,82005</t>
  </si>
  <si>
    <t xml:space="preserve">  pro ČSOV- : 4,00*4,04*(4,40-0,30)</t>
  </si>
  <si>
    <t xml:space="preserve">uvažuje se 30% : 66,256*0,25</t>
  </si>
  <si>
    <t xml:space="preserve">uvažuje se 30% : 66,256*0,3</t>
  </si>
  <si>
    <t xml:space="preserve">uvažuje se 20% : 66,256*0,20</t>
  </si>
  <si>
    <t xml:space="preserve">131401201R00</t>
  </si>
  <si>
    <t xml:space="preserve">Hloubení zapažených jam a zářezů do 100 m3, v hornině 5, hloubení ručně a strojně</t>
  </si>
  <si>
    <t xml:space="preserve">uvažuje se 10% : 66,256*0,1</t>
  </si>
  <si>
    <t xml:space="preserve">131501201R00</t>
  </si>
  <si>
    <t xml:space="preserve">Hloubení zapažených jam a zářezů do 100 m3, v hornině 6, hloubení ručně a strojně</t>
  </si>
  <si>
    <t xml:space="preserve">uvažuje se 5% : 66,256*0,05</t>
  </si>
  <si>
    <t xml:space="preserve">(4,00+4,04)*2*6,75</t>
  </si>
  <si>
    <t xml:space="preserve">pro ČSOV- : 4,00*4,04*(4,40-0,30)</t>
  </si>
  <si>
    <t xml:space="preserve">pro ČSOV- : 4,00*4,04*(4,40-0,30)*0,85</t>
  </si>
  <si>
    <t xml:space="preserve">161101153R00</t>
  </si>
  <si>
    <t xml:space="preserve">Svislé přemístění výkopku z horniny 5 až 7, při hloubce výkopu přes 4 do 6 m</t>
  </si>
  <si>
    <t xml:space="preserve">pro ČSOV- : 4,00*4,04*(4,40-0,30)*0,15</t>
  </si>
  <si>
    <t xml:space="preserve">167101151R00</t>
  </si>
  <si>
    <t xml:space="preserve">Nakládání, skládání, překládání neulehlého výkopku nakládání výkopku_x005F_x000D_
 do 100 m3, z horniny 5 až 7</t>
  </si>
  <si>
    <t xml:space="preserve">výkop : 66,256</t>
  </si>
  <si>
    <t xml:space="preserve">-1,15*1,15*3,14*(3,95-0,30)</t>
  </si>
  <si>
    <t xml:space="preserve">66,256*1,8</t>
  </si>
  <si>
    <t xml:space="preserve">pro zásyp : 47,552*1,1*1,03</t>
  </si>
  <si>
    <t xml:space="preserve">5,6,7,9,21,23,24,25,26,27,28,29,30, : </t>
  </si>
  <si>
    <t xml:space="preserve">Součet: : 99,27984</t>
  </si>
  <si>
    <t xml:space="preserve">Elektroměrový rozvaděč v plastovém pilíři, volně stojící, typ ER 112 NKP7P EON-D+M</t>
  </si>
  <si>
    <t xml:space="preserve">CYKY-J 4x10 , pevně-D+M</t>
  </si>
  <si>
    <t xml:space="preserve">PHNA000 32A gG Pojistková vložka-D+M</t>
  </si>
  <si>
    <t xml:space="preserve">Páska 30x4 páska 30x4 (0,95 kg/m), pevně D+M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</si>
</sst>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/m/yyyy"/>
    <numFmt numFmtId="167" formatCode="0"/>
    <numFmt numFmtId="168" formatCode="#,##0.00"/>
    <numFmt numFmtId="169" formatCode="0.00"/>
    <numFmt numFmtId="170" formatCode="#,##0"/>
    <numFmt numFmtId="171" formatCode="#,##0.00000"/>
    <numFmt numFmtId="172" formatCode="General"/>
  </numFmts>
  <fonts count="24">
    <font>
      <sz val="10"/>
      <name val="Arial CE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 CE"/>
      <family val="2"/>
      <charset val="238"/>
    </font>
    <font>
      <b val="true"/>
      <sz val="10"/>
      <name val="Arial CE"/>
      <family val="0"/>
      <charset val="238"/>
    </font>
    <font>
      <sz val="9"/>
      <name val="Arial CE"/>
      <family val="2"/>
      <charset val="238"/>
    </font>
    <font>
      <b val="true"/>
      <sz val="14"/>
      <name val="Arial CE"/>
      <family val="2"/>
      <charset val="238"/>
    </font>
    <font>
      <sz val="12"/>
      <name val="Arial CE"/>
      <family val="0"/>
      <charset val="238"/>
    </font>
    <font>
      <b val="true"/>
      <sz val="12"/>
      <name val="Arial CE"/>
      <family val="0"/>
      <charset val="238"/>
    </font>
    <font>
      <sz val="11"/>
      <name val="Arial CE"/>
      <family val="0"/>
      <charset val="238"/>
    </font>
    <font>
      <b val="true"/>
      <sz val="11"/>
      <name val="Arial CE"/>
      <family val="0"/>
      <charset val="238"/>
    </font>
    <font>
      <b val="true"/>
      <sz val="12"/>
      <name val="Arial CE"/>
      <family val="2"/>
      <charset val="238"/>
    </font>
    <font>
      <b val="true"/>
      <sz val="10"/>
      <name val="Arial CE"/>
      <family val="2"/>
      <charset val="238"/>
    </font>
    <font>
      <b val="true"/>
      <sz val="13"/>
      <name val="Arial CE"/>
      <family val="0"/>
      <charset val="238"/>
    </font>
    <font>
      <sz val="9"/>
      <name val="Arial CE"/>
      <family val="0"/>
      <charset val="238"/>
    </font>
    <font>
      <sz val="7"/>
      <name val="Arial CE"/>
      <family val="0"/>
      <charset val="238"/>
    </font>
    <font>
      <b val="true"/>
      <sz val="9"/>
      <name val="Arial CE"/>
      <family val="0"/>
      <charset val="238"/>
    </font>
    <font>
      <sz val="9"/>
      <color rgb="FF000000"/>
      <name val="Tahoma"/>
      <family val="2"/>
      <charset val="238"/>
    </font>
    <font>
      <sz val="8"/>
      <name val="Arial CE"/>
      <family val="0"/>
      <charset val="238"/>
    </font>
    <font>
      <sz val="8"/>
      <color rgb="FF008000"/>
      <name val="Arial CE"/>
      <family val="0"/>
      <charset val="238"/>
    </font>
    <font>
      <sz val="8"/>
      <color rgb="FFFFFFFF"/>
      <name val="Arial CE"/>
      <family val="0"/>
      <charset val="238"/>
    </font>
    <font>
      <sz val="8"/>
      <color rgb="FF0000FF"/>
      <name val="Arial CE"/>
      <family val="0"/>
      <charset val="238"/>
    </font>
    <font>
      <sz val="8"/>
      <color rgb="FF008080"/>
      <name val="Arial CE"/>
      <family val="0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6E1EE"/>
        <bgColor rgb="FFDBDBDB"/>
      </patternFill>
    </fill>
    <fill>
      <patternFill patternType="solid">
        <fgColor rgb="FF99CCFF"/>
        <bgColor rgb="FFD6E1EE"/>
      </patternFill>
    </fill>
    <fill>
      <patternFill patternType="solid">
        <fgColor rgb="FFDBDBDB"/>
        <bgColor rgb="FFD6E1EE"/>
      </patternFill>
    </fill>
  </fills>
  <borders count="34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>
        <color rgb="FF808080"/>
      </right>
      <top style="thin"/>
      <bottom style="thin"/>
      <diagonal/>
    </border>
    <border diagonalUp="false" diagonalDown="false">
      <left style="thin">
        <color rgb="FF808080"/>
      </left>
      <right style="thin">
        <color rgb="FF808080"/>
      </right>
      <top style="thin"/>
      <bottom style="thin"/>
      <diagonal/>
    </border>
    <border diagonalUp="false" diagonalDown="false">
      <left style="thin">
        <color rgb="FF808080"/>
      </left>
      <right style="thin"/>
      <top style="thin"/>
      <bottom style="thin"/>
      <diagonal/>
    </border>
    <border diagonalUp="false" diagonalDown="false">
      <left style="thin"/>
      <right style="thin">
        <color rgb="FF808080"/>
      </right>
      <top style="thin"/>
      <bottom/>
      <diagonal/>
    </border>
    <border diagonalUp="false" diagonalDown="false">
      <left style="thin">
        <color rgb="FF808080"/>
      </left>
      <right style="thin">
        <color rgb="FF808080"/>
      </right>
      <top style="thin"/>
      <bottom/>
      <diagonal/>
    </border>
    <border diagonalUp="false" diagonalDown="false">
      <left style="thin">
        <color rgb="FF808080"/>
      </left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9" fillId="3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5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3" borderId="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5" fillId="0" borderId="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5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left" vertical="bottom" textRotation="0" wrapText="false" indent="1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4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4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4" borderId="7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5" fillId="4" borderId="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7" xfId="0" applyFont="true" applyBorder="true" applyAlignment="true" applyProtection="false">
      <alignment horizontal="right" vertical="bottom" textRotation="0" wrapText="false" indent="1" shrinkToFit="false"/>
      <protection locked="true" hidden="false"/>
    </xf>
    <xf numFmtId="164" fontId="0" fillId="0" borderId="7" xfId="0" applyFont="true" applyBorder="true" applyAlignment="true" applyProtection="false">
      <alignment horizontal="right" vertical="bottom" textRotation="0" wrapText="false" indent="1" shrinkToFit="false"/>
      <protection locked="true" hidden="false"/>
    </xf>
    <xf numFmtId="164" fontId="0" fillId="0" borderId="8" xfId="0" applyFont="true" applyBorder="true" applyAlignment="true" applyProtection="false">
      <alignment horizontal="right" vertical="bottom" textRotation="0" wrapText="false" indent="1" shrinkToFit="false"/>
      <protection locked="true" hidden="false"/>
    </xf>
    <xf numFmtId="16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0" borderId="12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13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8" fontId="10" fillId="0" borderId="1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5" fillId="0" borderId="1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5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13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8" fontId="11" fillId="0" borderId="1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0" fillId="0" borderId="11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7" fontId="5" fillId="0" borderId="1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left" vertical="center" textRotation="0" wrapText="false" indent="1" shrinkToFit="false"/>
      <protection locked="true" hidden="false"/>
    </xf>
    <xf numFmtId="164" fontId="5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1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1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0" borderId="7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8" fontId="11" fillId="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0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1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0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3" borderId="18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3" fillId="3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3" borderId="19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2" fillId="3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14" fillId="3" borderId="1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0" fillId="3" borderId="2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3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4" fillId="3" borderId="1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5" fillId="3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false" indent="0" shrinkToFit="true"/>
      <protection locked="true" hidden="false"/>
    </xf>
    <xf numFmtId="170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5" fillId="5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5" fillId="5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5" fillId="5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0" fontId="16" fillId="5" borderId="13" xfId="0" applyFont="true" applyBorder="true" applyAlignment="true" applyProtection="false">
      <alignment horizontal="center" vertical="center" textRotation="0" wrapText="true" indent="0" shrinkToFit="true"/>
      <protection locked="true" hidden="false"/>
    </xf>
    <xf numFmtId="170" fontId="15" fillId="5" borderId="13" xfId="0" applyFont="true" applyBorder="true" applyAlignment="true" applyProtection="false">
      <alignment horizontal="center" vertical="center" textRotation="0" wrapText="true" indent="0" shrinkToFit="true"/>
      <protection locked="true" hidden="false"/>
    </xf>
    <xf numFmtId="170" fontId="15" fillId="5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0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12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6" fillId="0" borderId="13" xfId="0" applyFont="true" applyBorder="true" applyAlignment="true" applyProtection="false">
      <alignment horizontal="right" vertical="center" textRotation="0" wrapText="true" indent="0" shrinkToFit="true"/>
      <protection locked="true" hidden="false"/>
    </xf>
    <xf numFmtId="170" fontId="6" fillId="0" borderId="13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70" fontId="0" fillId="0" borderId="13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0" fillId="0" borderId="13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5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5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5" fillId="0" borderId="13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70" fontId="5" fillId="0" borderId="13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5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0" fillId="0" borderId="13" xfId="0" applyFont="false" applyBorder="true" applyAlignment="true" applyProtection="false">
      <alignment horizontal="general" vertical="center" textRotation="0" wrapText="true" indent="0" shrinkToFit="true"/>
      <protection locked="true" hidden="false"/>
    </xf>
    <xf numFmtId="170" fontId="0" fillId="3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3" borderId="13" xfId="0" applyFont="false" applyBorder="true" applyAlignment="true" applyProtection="false">
      <alignment horizontal="general" vertical="center" textRotation="0" wrapText="true" indent="0" shrinkToFit="true"/>
      <protection locked="true" hidden="false"/>
    </xf>
    <xf numFmtId="170" fontId="0" fillId="3" borderId="13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0" fillId="3" borderId="13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5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5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5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2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1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1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5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5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3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3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5" fillId="3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5" fillId="3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5" fillId="3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12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25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3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3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3" borderId="2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1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3" borderId="2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5" fillId="3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5" fillId="3" borderId="9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3" borderId="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71" fontId="5" fillId="3" borderId="9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8" fontId="5" fillId="3" borderId="9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8" fontId="5" fillId="3" borderId="27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8" fontId="5" fillId="3" borderId="0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4" fontId="19" fillId="0" borderId="2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19" fillId="0" borderId="2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19" fillId="0" borderId="29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9" fillId="0" borderId="2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71" fontId="19" fillId="0" borderId="29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8" fontId="19" fillId="4" borderId="29" xfId="0" applyFont="true" applyBorder="true" applyAlignment="true" applyProtection="true">
      <alignment horizontal="general" vertical="top" textRotation="0" wrapText="false" indent="0" shrinkToFit="true"/>
      <protection locked="false" hidden="false"/>
    </xf>
    <xf numFmtId="168" fontId="19" fillId="0" borderId="29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8" fontId="19" fillId="0" borderId="30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8" fontId="19" fillId="0" borderId="0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1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0" fillId="0" borderId="9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2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top" textRotation="0" wrapText="true" indent="0" shrinkToFit="false"/>
      <protection locked="true" hidden="false"/>
    </xf>
    <xf numFmtId="164" fontId="5" fillId="3" borderId="1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5" fillId="3" borderId="1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5" fillId="3" borderId="1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3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3" borderId="1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5" fillId="3" borderId="2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bottom" textRotation="0" wrapText="true" indent="0" shrinkToFit="false"/>
      <protection locked="true" hidden="false"/>
    </xf>
    <xf numFmtId="164" fontId="22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top" textRotation="0" wrapText="true" indent="0" shrinkToFit="true"/>
      <protection locked="true" hidden="false"/>
    </xf>
    <xf numFmtId="164" fontId="22" fillId="0" borderId="0" xfId="0" applyFont="true" applyBorder="true" applyAlignment="true" applyProtection="false">
      <alignment horizontal="general" vertical="top" textRotation="0" wrapText="true" indent="0" shrinkToFit="true"/>
      <protection locked="true" hidden="false"/>
    </xf>
    <xf numFmtId="164" fontId="19" fillId="0" borderId="9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top" textRotation="0" wrapText="true" indent="0" shrinkToFit="true"/>
      <protection locked="true" hidden="false"/>
    </xf>
    <xf numFmtId="164" fontId="23" fillId="0" borderId="0" xfId="0" applyFont="true" applyBorder="true" applyAlignment="true" applyProtection="false">
      <alignment horizontal="general" vertical="top" textRotation="0" wrapText="true" indent="0" shrinkToFit="true"/>
      <protection locked="true" hidden="false"/>
    </xf>
    <xf numFmtId="164" fontId="19" fillId="0" borderId="3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19" fillId="0" borderId="3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19" fillId="0" borderId="3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9" fillId="0" borderId="32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71" fontId="19" fillId="0" borderId="32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8" fontId="19" fillId="4" borderId="32" xfId="0" applyFont="true" applyBorder="true" applyAlignment="true" applyProtection="true">
      <alignment horizontal="general" vertical="top" textRotation="0" wrapText="false" indent="0" shrinkToFit="true"/>
      <protection locked="false" hidden="false"/>
    </xf>
    <xf numFmtId="168" fontId="19" fillId="0" borderId="32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8" fontId="19" fillId="0" borderId="33" xfId="0" applyFont="true" applyBorder="true" applyAlignment="true" applyProtection="false">
      <alignment horizontal="general" vertical="top" textRotation="0" wrapText="false" indent="0" shrinkToFit="tru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ální 2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BDBDB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6E1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externalLink" Target="externalLinks/externalLink1.xml"/><Relationship Id="rId13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BUILDpowerS/Templates/Rozpocty/Sablona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/>
      <sheetData sheetId="2"/>
    </sheetDataSet>
  </externalBook>
</externalLink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D9" activeCellId="0" sqref="D9"/>
    </sheetView>
  </sheetViews>
  <sheetFormatPr defaultColWidth="8.5703125" defaultRowHeight="13.2" zeroHeight="false" outlineLevelRow="0" outlineLevelCol="0"/>
  <sheetData>
    <row r="1" customFormat="false" ht="13.2" hidden="false" customHeight="false" outlineLevel="0" collapsed="false">
      <c r="A1" s="1" t="s">
        <v>0</v>
      </c>
    </row>
    <row r="2" customFormat="false" ht="57.75" hidden="false" customHeight="true" outlineLevel="0" collapsed="false">
      <c r="A2" s="2" t="s">
        <v>1</v>
      </c>
      <c r="B2" s="2"/>
      <c r="C2" s="2"/>
      <c r="D2" s="2"/>
      <c r="E2" s="2"/>
      <c r="F2" s="2"/>
      <c r="G2" s="2"/>
    </row>
  </sheetData>
  <sheetProtection sheet="true" password="dc0d"/>
  <mergeCells count="1">
    <mergeCell ref="A2:G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BH1027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pane xSplit="0" ySplit="7" topLeftCell="A8" activePane="bottomLeft" state="frozen"/>
      <selection pane="topLeft" activeCell="A1" activeCellId="0" sqref="A1"/>
      <selection pane="bottomLeft" activeCell="A1" activeCellId="0" sqref="A1"/>
    </sheetView>
  </sheetViews>
  <sheetFormatPr defaultColWidth="8.5703125" defaultRowHeight="13.2" zeroHeight="false" outlineLevelRow="1" outlineLevelCol="0"/>
  <cols>
    <col collapsed="false" customWidth="true" hidden="false" outlineLevel="0" max="1" min="1" style="0" width="3.45"/>
    <col collapsed="false" customWidth="true" hidden="false" outlineLevel="0" max="2" min="2" style="164" width="12.56"/>
    <col collapsed="false" customWidth="true" hidden="false" outlineLevel="0" max="3" min="3" style="164" width="63.33"/>
    <col collapsed="false" customWidth="true" hidden="false" outlineLevel="0" max="4" min="4" style="0" width="4.89"/>
    <col collapsed="false" customWidth="true" hidden="false" outlineLevel="0" max="5" min="5" style="0" width="10.58"/>
    <col collapsed="false" customWidth="true" hidden="false" outlineLevel="0" max="6" min="6" style="0" width="9.89"/>
    <col collapsed="false" customWidth="true" hidden="false" outlineLevel="0" max="7" min="7" style="0" width="12.66"/>
    <col collapsed="false" customWidth="true" hidden="true" outlineLevel="0" max="13" min="8" style="0" width="11.52"/>
    <col collapsed="false" customWidth="true" hidden="true" outlineLevel="0" max="17" min="16" style="0" width="11.52"/>
    <col collapsed="false" customWidth="true" hidden="false" outlineLevel="0" max="18" min="18" style="0" width="6.88"/>
    <col collapsed="false" customWidth="true" hidden="false" outlineLevel="0" max="20" min="20" style="0" width="8.44"/>
    <col collapsed="false" customWidth="true" hidden="true" outlineLevel="0" max="23" min="21" style="0" width="11.52"/>
    <col collapsed="false" customWidth="true" hidden="true" outlineLevel="0" max="29" min="29" style="0" width="11.52"/>
    <col collapsed="false" customWidth="true" hidden="true" outlineLevel="0" max="41" min="31" style="0" width="11.52"/>
  </cols>
  <sheetData>
    <row r="1" customFormat="false" ht="15.75" hidden="false" customHeight="true" outlineLevel="0" collapsed="false">
      <c r="A1" s="165" t="s">
        <v>145</v>
      </c>
      <c r="B1" s="165"/>
      <c r="C1" s="165"/>
      <c r="D1" s="165"/>
      <c r="E1" s="165"/>
      <c r="F1" s="165"/>
      <c r="G1" s="165"/>
      <c r="AG1" s="0" t="s">
        <v>87</v>
      </c>
    </row>
    <row r="2" customFormat="false" ht="24.9" hidden="false" customHeight="true" outlineLevel="0" collapsed="false">
      <c r="A2" s="158" t="s">
        <v>83</v>
      </c>
      <c r="B2" s="159" t="s">
        <v>5</v>
      </c>
      <c r="C2" s="166" t="s">
        <v>6</v>
      </c>
      <c r="D2" s="166"/>
      <c r="E2" s="166"/>
      <c r="F2" s="166"/>
      <c r="G2" s="166"/>
      <c r="AG2" s="0" t="s">
        <v>88</v>
      </c>
    </row>
    <row r="3" customFormat="false" ht="24.9" hidden="false" customHeight="true" outlineLevel="0" collapsed="false">
      <c r="A3" s="158" t="s">
        <v>84</v>
      </c>
      <c r="B3" s="159" t="s">
        <v>59</v>
      </c>
      <c r="C3" s="166" t="s">
        <v>60</v>
      </c>
      <c r="D3" s="166"/>
      <c r="E3" s="166"/>
      <c r="F3" s="166"/>
      <c r="G3" s="166"/>
      <c r="AC3" s="164" t="s">
        <v>88</v>
      </c>
      <c r="AG3" s="0" t="s">
        <v>90</v>
      </c>
    </row>
    <row r="4" customFormat="false" ht="24.9" hidden="false" customHeight="true" outlineLevel="0" collapsed="false">
      <c r="A4" s="167" t="s">
        <v>85</v>
      </c>
      <c r="B4" s="168" t="s">
        <v>45</v>
      </c>
      <c r="C4" s="169" t="s">
        <v>60</v>
      </c>
      <c r="D4" s="169"/>
      <c r="E4" s="169"/>
      <c r="F4" s="169"/>
      <c r="G4" s="169"/>
      <c r="AG4" s="0" t="s">
        <v>91</v>
      </c>
    </row>
    <row r="5" customFormat="false" ht="13.2" hidden="false" customHeight="false" outlineLevel="0" collapsed="false">
      <c r="D5" s="170"/>
    </row>
    <row r="6" customFormat="false" ht="39.6" hidden="false" customHeight="false" outlineLevel="0" collapsed="false">
      <c r="A6" s="171" t="s">
        <v>92</v>
      </c>
      <c r="B6" s="172" t="s">
        <v>93</v>
      </c>
      <c r="C6" s="172" t="s">
        <v>94</v>
      </c>
      <c r="D6" s="173" t="s">
        <v>95</v>
      </c>
      <c r="E6" s="171" t="s">
        <v>96</v>
      </c>
      <c r="F6" s="174" t="s">
        <v>97</v>
      </c>
      <c r="G6" s="171" t="s">
        <v>14</v>
      </c>
      <c r="H6" s="175" t="s">
        <v>98</v>
      </c>
      <c r="I6" s="175" t="s">
        <v>99</v>
      </c>
      <c r="J6" s="175" t="s">
        <v>100</v>
      </c>
      <c r="K6" s="175" t="s">
        <v>101</v>
      </c>
      <c r="L6" s="175" t="s">
        <v>102</v>
      </c>
      <c r="M6" s="175" t="s">
        <v>103</v>
      </c>
      <c r="N6" s="175" t="s">
        <v>104</v>
      </c>
      <c r="O6" s="175" t="s">
        <v>105</v>
      </c>
      <c r="P6" s="175" t="s">
        <v>106</v>
      </c>
      <c r="Q6" s="175" t="s">
        <v>107</v>
      </c>
      <c r="R6" s="175" t="s">
        <v>108</v>
      </c>
      <c r="S6" s="175" t="s">
        <v>109</v>
      </c>
      <c r="T6" s="175" t="s">
        <v>110</v>
      </c>
      <c r="U6" s="175" t="s">
        <v>111</v>
      </c>
      <c r="V6" s="175" t="s">
        <v>112</v>
      </c>
      <c r="W6" s="175" t="s">
        <v>113</v>
      </c>
    </row>
    <row r="7" customFormat="false" ht="13.2" hidden="true" customHeight="false" outlineLevel="0" collapsed="false">
      <c r="A7" s="155"/>
      <c r="B7" s="161"/>
      <c r="C7" s="161"/>
      <c r="D7" s="163"/>
      <c r="E7" s="176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</row>
    <row r="8" customFormat="false" ht="13.2" hidden="false" customHeight="false" outlineLevel="0" collapsed="false">
      <c r="A8" s="178" t="s">
        <v>114</v>
      </c>
      <c r="B8" s="179" t="s">
        <v>75</v>
      </c>
      <c r="C8" s="180" t="s">
        <v>76</v>
      </c>
      <c r="D8" s="181"/>
      <c r="E8" s="182"/>
      <c r="F8" s="183"/>
      <c r="G8" s="183" t="n">
        <f aca="false">SUMIF(AG9:AG17,"&lt;&gt;NOR",G9:G17)</f>
        <v>0</v>
      </c>
      <c r="H8" s="183"/>
      <c r="I8" s="183" t="n">
        <f aca="false">SUM(I9:I17)</f>
        <v>0</v>
      </c>
      <c r="J8" s="183"/>
      <c r="K8" s="183" t="n">
        <f aca="false">SUM(K9:K17)</f>
        <v>0</v>
      </c>
      <c r="L8" s="183"/>
      <c r="M8" s="183" t="n">
        <f aca="false">SUM(M9:M17)</f>
        <v>0</v>
      </c>
      <c r="N8" s="183"/>
      <c r="O8" s="183" t="n">
        <f aca="false">SUM(O9:O17)</f>
        <v>0</v>
      </c>
      <c r="P8" s="183"/>
      <c r="Q8" s="183" t="n">
        <f aca="false">SUM(Q9:Q17)</f>
        <v>0</v>
      </c>
      <c r="R8" s="183"/>
      <c r="S8" s="183"/>
      <c r="T8" s="184"/>
      <c r="U8" s="185"/>
      <c r="V8" s="185" t="n">
        <f aca="false">SUM(V9:V17)</f>
        <v>0</v>
      </c>
      <c r="W8" s="185"/>
      <c r="AG8" s="0" t="s">
        <v>115</v>
      </c>
    </row>
    <row r="9" customFormat="false" ht="13.2" hidden="false" customHeight="false" outlineLevel="1" collapsed="false">
      <c r="A9" s="216" t="n">
        <v>1</v>
      </c>
      <c r="B9" s="217" t="s">
        <v>544</v>
      </c>
      <c r="C9" s="218" t="s">
        <v>761</v>
      </c>
      <c r="D9" s="219" t="s">
        <v>546</v>
      </c>
      <c r="E9" s="220" t="n">
        <v>1</v>
      </c>
      <c r="F9" s="221"/>
      <c r="G9" s="222" t="n">
        <f aca="false">ROUND(E9*F9,2)</f>
        <v>0</v>
      </c>
      <c r="H9" s="221"/>
      <c r="I9" s="222" t="n">
        <f aca="false">ROUND(E9*H9,2)</f>
        <v>0</v>
      </c>
      <c r="J9" s="221"/>
      <c r="K9" s="222" t="n">
        <f aca="false">ROUND(E9*J9,2)</f>
        <v>0</v>
      </c>
      <c r="L9" s="222" t="n">
        <v>21</v>
      </c>
      <c r="M9" s="222" t="n">
        <f aca="false">G9*(1+L9/100)</f>
        <v>0</v>
      </c>
      <c r="N9" s="222" t="n">
        <v>0</v>
      </c>
      <c r="O9" s="222" t="n">
        <f aca="false">ROUND(E9*N9,2)</f>
        <v>0</v>
      </c>
      <c r="P9" s="222" t="n">
        <v>0</v>
      </c>
      <c r="Q9" s="222" t="n">
        <f aca="false">ROUND(E9*P9,2)</f>
        <v>0</v>
      </c>
      <c r="R9" s="222"/>
      <c r="S9" s="222" t="s">
        <v>119</v>
      </c>
      <c r="T9" s="223" t="s">
        <v>120</v>
      </c>
      <c r="U9" s="194" t="n">
        <v>0</v>
      </c>
      <c r="V9" s="194" t="n">
        <f aca="false">ROUND(E9*U9,2)</f>
        <v>0</v>
      </c>
      <c r="W9" s="194"/>
      <c r="X9" s="195"/>
      <c r="Y9" s="195"/>
      <c r="Z9" s="195"/>
      <c r="AA9" s="195"/>
      <c r="AB9" s="195"/>
      <c r="AC9" s="195"/>
      <c r="AD9" s="195"/>
      <c r="AE9" s="195"/>
      <c r="AF9" s="195"/>
      <c r="AG9" s="195" t="s">
        <v>152</v>
      </c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</row>
    <row r="10" customFormat="false" ht="13.2" hidden="false" customHeight="false" outlineLevel="1" collapsed="false">
      <c r="A10" s="216" t="n">
        <v>2</v>
      </c>
      <c r="B10" s="217" t="s">
        <v>547</v>
      </c>
      <c r="C10" s="218" t="s">
        <v>548</v>
      </c>
      <c r="D10" s="219" t="s">
        <v>546</v>
      </c>
      <c r="E10" s="220" t="n">
        <v>1</v>
      </c>
      <c r="F10" s="221"/>
      <c r="G10" s="222" t="n">
        <f aca="false">ROUND(E10*F10,2)</f>
        <v>0</v>
      </c>
      <c r="H10" s="221"/>
      <c r="I10" s="222" t="n">
        <f aca="false">ROUND(E10*H10,2)</f>
        <v>0</v>
      </c>
      <c r="J10" s="221"/>
      <c r="K10" s="222" t="n">
        <f aca="false">ROUND(E10*J10,2)</f>
        <v>0</v>
      </c>
      <c r="L10" s="222" t="n">
        <v>21</v>
      </c>
      <c r="M10" s="222" t="n">
        <f aca="false">G10*(1+L10/100)</f>
        <v>0</v>
      </c>
      <c r="N10" s="222" t="n">
        <v>0</v>
      </c>
      <c r="O10" s="222" t="n">
        <f aca="false">ROUND(E10*N10,2)</f>
        <v>0</v>
      </c>
      <c r="P10" s="222" t="n">
        <v>0</v>
      </c>
      <c r="Q10" s="222" t="n">
        <f aca="false">ROUND(E10*P10,2)</f>
        <v>0</v>
      </c>
      <c r="R10" s="222"/>
      <c r="S10" s="222" t="s">
        <v>119</v>
      </c>
      <c r="T10" s="223" t="s">
        <v>120</v>
      </c>
      <c r="U10" s="194" t="n">
        <v>0</v>
      </c>
      <c r="V10" s="194" t="n">
        <f aca="false">ROUND(E10*U10,2)</f>
        <v>0</v>
      </c>
      <c r="W10" s="194"/>
      <c r="X10" s="195"/>
      <c r="Y10" s="195"/>
      <c r="Z10" s="195"/>
      <c r="AA10" s="195"/>
      <c r="AB10" s="195"/>
      <c r="AC10" s="195"/>
      <c r="AD10" s="195"/>
      <c r="AE10" s="195"/>
      <c r="AF10" s="195"/>
      <c r="AG10" s="195" t="s">
        <v>152</v>
      </c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</row>
    <row r="11" customFormat="false" ht="13.2" hidden="false" customHeight="false" outlineLevel="1" collapsed="false">
      <c r="A11" s="216" t="n">
        <v>3</v>
      </c>
      <c r="B11" s="217" t="s">
        <v>549</v>
      </c>
      <c r="C11" s="218" t="s">
        <v>762</v>
      </c>
      <c r="D11" s="219" t="s">
        <v>391</v>
      </c>
      <c r="E11" s="220" t="n">
        <v>25</v>
      </c>
      <c r="F11" s="221"/>
      <c r="G11" s="222" t="n">
        <f aca="false">ROUND(E11*F11,2)</f>
        <v>0</v>
      </c>
      <c r="H11" s="221"/>
      <c r="I11" s="222" t="n">
        <f aca="false">ROUND(E11*H11,2)</f>
        <v>0</v>
      </c>
      <c r="J11" s="221"/>
      <c r="K11" s="222" t="n">
        <f aca="false">ROUND(E11*J11,2)</f>
        <v>0</v>
      </c>
      <c r="L11" s="222" t="n">
        <v>21</v>
      </c>
      <c r="M11" s="222" t="n">
        <f aca="false">G11*(1+L11/100)</f>
        <v>0</v>
      </c>
      <c r="N11" s="222" t="n">
        <v>0</v>
      </c>
      <c r="O11" s="222" t="n">
        <f aca="false">ROUND(E11*N11,2)</f>
        <v>0</v>
      </c>
      <c r="P11" s="222" t="n">
        <v>0</v>
      </c>
      <c r="Q11" s="222" t="n">
        <f aca="false">ROUND(E11*P11,2)</f>
        <v>0</v>
      </c>
      <c r="R11" s="222"/>
      <c r="S11" s="222" t="s">
        <v>119</v>
      </c>
      <c r="T11" s="223" t="s">
        <v>120</v>
      </c>
      <c r="U11" s="194" t="n">
        <v>0</v>
      </c>
      <c r="V11" s="194" t="n">
        <f aca="false">ROUND(E11*U11,2)</f>
        <v>0</v>
      </c>
      <c r="W11" s="194"/>
      <c r="X11" s="195"/>
      <c r="Y11" s="195"/>
      <c r="Z11" s="195"/>
      <c r="AA11" s="195"/>
      <c r="AB11" s="195"/>
      <c r="AC11" s="195"/>
      <c r="AD11" s="195"/>
      <c r="AE11" s="195"/>
      <c r="AF11" s="195"/>
      <c r="AG11" s="195" t="s">
        <v>152</v>
      </c>
      <c r="AH11" s="195"/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</row>
    <row r="12" customFormat="false" ht="13.2" hidden="false" customHeight="false" outlineLevel="1" collapsed="false">
      <c r="A12" s="216" t="n">
        <v>4</v>
      </c>
      <c r="B12" s="217" t="s">
        <v>551</v>
      </c>
      <c r="C12" s="218" t="s">
        <v>763</v>
      </c>
      <c r="D12" s="219" t="s">
        <v>546</v>
      </c>
      <c r="E12" s="220" t="n">
        <v>3</v>
      </c>
      <c r="F12" s="221"/>
      <c r="G12" s="222" t="n">
        <f aca="false">ROUND(E12*F12,2)</f>
        <v>0</v>
      </c>
      <c r="H12" s="221"/>
      <c r="I12" s="222" t="n">
        <f aca="false">ROUND(E12*H12,2)</f>
        <v>0</v>
      </c>
      <c r="J12" s="221"/>
      <c r="K12" s="222" t="n">
        <f aca="false">ROUND(E12*J12,2)</f>
        <v>0</v>
      </c>
      <c r="L12" s="222" t="n">
        <v>21</v>
      </c>
      <c r="M12" s="222" t="n">
        <f aca="false">G12*(1+L12/100)</f>
        <v>0</v>
      </c>
      <c r="N12" s="222" t="n">
        <v>0</v>
      </c>
      <c r="O12" s="222" t="n">
        <f aca="false">ROUND(E12*N12,2)</f>
        <v>0</v>
      </c>
      <c r="P12" s="222" t="n">
        <v>0</v>
      </c>
      <c r="Q12" s="222" t="n">
        <f aca="false">ROUND(E12*P12,2)</f>
        <v>0</v>
      </c>
      <c r="R12" s="222"/>
      <c r="S12" s="222" t="s">
        <v>119</v>
      </c>
      <c r="T12" s="223" t="s">
        <v>120</v>
      </c>
      <c r="U12" s="194" t="n">
        <v>0</v>
      </c>
      <c r="V12" s="194" t="n">
        <f aca="false">ROUND(E12*U12,2)</f>
        <v>0</v>
      </c>
      <c r="W12" s="194"/>
      <c r="X12" s="195"/>
      <c r="Y12" s="195"/>
      <c r="Z12" s="195"/>
      <c r="AA12" s="195"/>
      <c r="AB12" s="195"/>
      <c r="AC12" s="195"/>
      <c r="AD12" s="195"/>
      <c r="AE12" s="195"/>
      <c r="AF12" s="195"/>
      <c r="AG12" s="195" t="s">
        <v>152</v>
      </c>
      <c r="AH12" s="195"/>
      <c r="AI12" s="195"/>
      <c r="AJ12" s="195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</row>
    <row r="13" customFormat="false" ht="13.2" hidden="false" customHeight="false" outlineLevel="1" collapsed="false">
      <c r="A13" s="216" t="n">
        <v>5</v>
      </c>
      <c r="B13" s="217" t="s">
        <v>553</v>
      </c>
      <c r="C13" s="218" t="s">
        <v>554</v>
      </c>
      <c r="D13" s="219" t="s">
        <v>546</v>
      </c>
      <c r="E13" s="220" t="n">
        <v>4</v>
      </c>
      <c r="F13" s="221"/>
      <c r="G13" s="222" t="n">
        <f aca="false">ROUND(E13*F13,2)</f>
        <v>0</v>
      </c>
      <c r="H13" s="221"/>
      <c r="I13" s="222" t="n">
        <f aca="false">ROUND(E13*H13,2)</f>
        <v>0</v>
      </c>
      <c r="J13" s="221"/>
      <c r="K13" s="222" t="n">
        <f aca="false">ROUND(E13*J13,2)</f>
        <v>0</v>
      </c>
      <c r="L13" s="222" t="n">
        <v>21</v>
      </c>
      <c r="M13" s="222" t="n">
        <f aca="false">G13*(1+L13/100)</f>
        <v>0</v>
      </c>
      <c r="N13" s="222" t="n">
        <v>0</v>
      </c>
      <c r="O13" s="222" t="n">
        <f aca="false">ROUND(E13*N13,2)</f>
        <v>0</v>
      </c>
      <c r="P13" s="222" t="n">
        <v>0</v>
      </c>
      <c r="Q13" s="222" t="n">
        <f aca="false">ROUND(E13*P13,2)</f>
        <v>0</v>
      </c>
      <c r="R13" s="222"/>
      <c r="S13" s="222" t="s">
        <v>119</v>
      </c>
      <c r="T13" s="223" t="s">
        <v>120</v>
      </c>
      <c r="U13" s="194" t="n">
        <v>0</v>
      </c>
      <c r="V13" s="194" t="n">
        <f aca="false">ROUND(E13*U13,2)</f>
        <v>0</v>
      </c>
      <c r="W13" s="194"/>
      <c r="X13" s="195"/>
      <c r="Y13" s="195"/>
      <c r="Z13" s="195"/>
      <c r="AA13" s="195"/>
      <c r="AB13" s="195"/>
      <c r="AC13" s="195"/>
      <c r="AD13" s="195"/>
      <c r="AE13" s="195"/>
      <c r="AF13" s="195"/>
      <c r="AG13" s="195" t="s">
        <v>152</v>
      </c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195"/>
      <c r="BD13" s="195"/>
      <c r="BE13" s="195"/>
      <c r="BF13" s="195"/>
      <c r="BG13" s="195"/>
      <c r="BH13" s="195"/>
    </row>
    <row r="14" customFormat="false" ht="13.2" hidden="false" customHeight="false" outlineLevel="1" collapsed="false">
      <c r="A14" s="216" t="n">
        <v>6</v>
      </c>
      <c r="B14" s="217" t="s">
        <v>555</v>
      </c>
      <c r="C14" s="218" t="s">
        <v>558</v>
      </c>
      <c r="D14" s="219" t="s">
        <v>391</v>
      </c>
      <c r="E14" s="220" t="n">
        <v>20</v>
      </c>
      <c r="F14" s="221"/>
      <c r="G14" s="222" t="n">
        <f aca="false">ROUND(E14*F14,2)</f>
        <v>0</v>
      </c>
      <c r="H14" s="221"/>
      <c r="I14" s="222" t="n">
        <f aca="false">ROUND(E14*H14,2)</f>
        <v>0</v>
      </c>
      <c r="J14" s="221"/>
      <c r="K14" s="222" t="n">
        <f aca="false">ROUND(E14*J14,2)</f>
        <v>0</v>
      </c>
      <c r="L14" s="222" t="n">
        <v>21</v>
      </c>
      <c r="M14" s="222" t="n">
        <f aca="false">G14*(1+L14/100)</f>
        <v>0</v>
      </c>
      <c r="N14" s="222" t="n">
        <v>0</v>
      </c>
      <c r="O14" s="222" t="n">
        <f aca="false">ROUND(E14*N14,2)</f>
        <v>0</v>
      </c>
      <c r="P14" s="222" t="n">
        <v>0</v>
      </c>
      <c r="Q14" s="222" t="n">
        <f aca="false">ROUND(E14*P14,2)</f>
        <v>0</v>
      </c>
      <c r="R14" s="222"/>
      <c r="S14" s="222" t="s">
        <v>119</v>
      </c>
      <c r="T14" s="223" t="s">
        <v>120</v>
      </c>
      <c r="U14" s="194" t="n">
        <v>0</v>
      </c>
      <c r="V14" s="194" t="n">
        <f aca="false">ROUND(E14*U14,2)</f>
        <v>0</v>
      </c>
      <c r="W14" s="194"/>
      <c r="X14" s="195"/>
      <c r="Y14" s="195"/>
      <c r="Z14" s="195"/>
      <c r="AA14" s="195"/>
      <c r="AB14" s="195"/>
      <c r="AC14" s="195"/>
      <c r="AD14" s="195"/>
      <c r="AE14" s="195"/>
      <c r="AF14" s="195"/>
      <c r="AG14" s="195" t="s">
        <v>152</v>
      </c>
      <c r="AH14" s="195"/>
      <c r="AI14" s="195"/>
      <c r="AJ14" s="195"/>
      <c r="AK14" s="195"/>
      <c r="AL14" s="195"/>
      <c r="AM14" s="195"/>
      <c r="AN14" s="195"/>
      <c r="AO14" s="195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5"/>
      <c r="BB14" s="195"/>
      <c r="BC14" s="195"/>
      <c r="BD14" s="195"/>
      <c r="BE14" s="195"/>
      <c r="BF14" s="195"/>
      <c r="BG14" s="195"/>
      <c r="BH14" s="195"/>
    </row>
    <row r="15" customFormat="false" ht="13.2" hidden="false" customHeight="false" outlineLevel="1" collapsed="false">
      <c r="A15" s="216" t="n">
        <v>7</v>
      </c>
      <c r="B15" s="217" t="s">
        <v>559</v>
      </c>
      <c r="C15" s="218" t="s">
        <v>764</v>
      </c>
      <c r="D15" s="219" t="s">
        <v>391</v>
      </c>
      <c r="E15" s="220" t="n">
        <v>20</v>
      </c>
      <c r="F15" s="221"/>
      <c r="G15" s="222" t="n">
        <f aca="false">ROUND(E15*F15,2)</f>
        <v>0</v>
      </c>
      <c r="H15" s="221"/>
      <c r="I15" s="222" t="n">
        <f aca="false">ROUND(E15*H15,2)</f>
        <v>0</v>
      </c>
      <c r="J15" s="221"/>
      <c r="K15" s="222" t="n">
        <f aca="false">ROUND(E15*J15,2)</f>
        <v>0</v>
      </c>
      <c r="L15" s="222" t="n">
        <v>21</v>
      </c>
      <c r="M15" s="222" t="n">
        <f aca="false">G15*(1+L15/100)</f>
        <v>0</v>
      </c>
      <c r="N15" s="222" t="n">
        <v>0</v>
      </c>
      <c r="O15" s="222" t="n">
        <f aca="false">ROUND(E15*N15,2)</f>
        <v>0</v>
      </c>
      <c r="P15" s="222" t="n">
        <v>0</v>
      </c>
      <c r="Q15" s="222" t="n">
        <f aca="false">ROUND(E15*P15,2)</f>
        <v>0</v>
      </c>
      <c r="R15" s="222"/>
      <c r="S15" s="222" t="s">
        <v>119</v>
      </c>
      <c r="T15" s="223" t="s">
        <v>120</v>
      </c>
      <c r="U15" s="194" t="n">
        <v>0</v>
      </c>
      <c r="V15" s="194" t="n">
        <f aca="false">ROUND(E15*U15,2)</f>
        <v>0</v>
      </c>
      <c r="W15" s="194"/>
      <c r="X15" s="195"/>
      <c r="Y15" s="195"/>
      <c r="Z15" s="195"/>
      <c r="AA15" s="195"/>
      <c r="AB15" s="195"/>
      <c r="AC15" s="195"/>
      <c r="AD15" s="195"/>
      <c r="AE15" s="195"/>
      <c r="AF15" s="195"/>
      <c r="AG15" s="195" t="s">
        <v>152</v>
      </c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</row>
    <row r="16" customFormat="false" ht="13.2" hidden="false" customHeight="false" outlineLevel="1" collapsed="false">
      <c r="A16" s="216" t="n">
        <v>8</v>
      </c>
      <c r="B16" s="217" t="s">
        <v>561</v>
      </c>
      <c r="C16" s="218" t="s">
        <v>562</v>
      </c>
      <c r="D16" s="219" t="s">
        <v>563</v>
      </c>
      <c r="E16" s="220" t="n">
        <v>1</v>
      </c>
      <c r="F16" s="221"/>
      <c r="G16" s="222" t="n">
        <f aca="false">ROUND(E16*F16,2)</f>
        <v>0</v>
      </c>
      <c r="H16" s="221"/>
      <c r="I16" s="222" t="n">
        <f aca="false">ROUND(E16*H16,2)</f>
        <v>0</v>
      </c>
      <c r="J16" s="221"/>
      <c r="K16" s="222" t="n">
        <f aca="false">ROUND(E16*J16,2)</f>
        <v>0</v>
      </c>
      <c r="L16" s="222" t="n">
        <v>21</v>
      </c>
      <c r="M16" s="222" t="n">
        <f aca="false">G16*(1+L16/100)</f>
        <v>0</v>
      </c>
      <c r="N16" s="222" t="n">
        <v>0</v>
      </c>
      <c r="O16" s="222" t="n">
        <f aca="false">ROUND(E16*N16,2)</f>
        <v>0</v>
      </c>
      <c r="P16" s="222" t="n">
        <v>0</v>
      </c>
      <c r="Q16" s="222" t="n">
        <f aca="false">ROUND(E16*P16,2)</f>
        <v>0</v>
      </c>
      <c r="R16" s="222"/>
      <c r="S16" s="222" t="s">
        <v>119</v>
      </c>
      <c r="T16" s="223" t="s">
        <v>120</v>
      </c>
      <c r="U16" s="194" t="n">
        <v>0</v>
      </c>
      <c r="V16" s="194" t="n">
        <f aca="false">ROUND(E16*U16,2)</f>
        <v>0</v>
      </c>
      <c r="W16" s="194"/>
      <c r="X16" s="195"/>
      <c r="Y16" s="195"/>
      <c r="Z16" s="195"/>
      <c r="AA16" s="195"/>
      <c r="AB16" s="195"/>
      <c r="AC16" s="195"/>
      <c r="AD16" s="195"/>
      <c r="AE16" s="195"/>
      <c r="AF16" s="195"/>
      <c r="AG16" s="195" t="s">
        <v>152</v>
      </c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</row>
    <row r="17" customFormat="false" ht="13.2" hidden="false" customHeight="false" outlineLevel="1" collapsed="false">
      <c r="A17" s="216" t="n">
        <v>9</v>
      </c>
      <c r="B17" s="217" t="s">
        <v>564</v>
      </c>
      <c r="C17" s="218" t="s">
        <v>565</v>
      </c>
      <c r="D17" s="219" t="n">
        <v>1</v>
      </c>
      <c r="E17" s="220" t="n">
        <v>1</v>
      </c>
      <c r="F17" s="221"/>
      <c r="G17" s="222" t="n">
        <f aca="false">ROUND(E17*F17,2)</f>
        <v>0</v>
      </c>
      <c r="H17" s="221"/>
      <c r="I17" s="222" t="n">
        <f aca="false">ROUND(E17*H17,2)</f>
        <v>0</v>
      </c>
      <c r="J17" s="221"/>
      <c r="K17" s="222" t="n">
        <f aca="false">ROUND(E17*J17,2)</f>
        <v>0</v>
      </c>
      <c r="L17" s="222" t="n">
        <v>21</v>
      </c>
      <c r="M17" s="222" t="n">
        <f aca="false">G17*(1+L17/100)</f>
        <v>0</v>
      </c>
      <c r="N17" s="222" t="n">
        <v>0</v>
      </c>
      <c r="O17" s="222" t="n">
        <f aca="false">ROUND(E17*N17,2)</f>
        <v>0</v>
      </c>
      <c r="P17" s="222" t="n">
        <v>0</v>
      </c>
      <c r="Q17" s="222" t="n">
        <f aca="false">ROUND(E17*P17,2)</f>
        <v>0</v>
      </c>
      <c r="R17" s="222"/>
      <c r="S17" s="222" t="s">
        <v>119</v>
      </c>
      <c r="T17" s="223" t="s">
        <v>120</v>
      </c>
      <c r="U17" s="194" t="n">
        <v>0</v>
      </c>
      <c r="V17" s="194" t="n">
        <f aca="false">ROUND(E17*U17,2)</f>
        <v>0</v>
      </c>
      <c r="W17" s="194"/>
      <c r="X17" s="195"/>
      <c r="Y17" s="195"/>
      <c r="Z17" s="195"/>
      <c r="AA17" s="195"/>
      <c r="AB17" s="195"/>
      <c r="AC17" s="195"/>
      <c r="AD17" s="195"/>
      <c r="AE17" s="195"/>
      <c r="AF17" s="195"/>
      <c r="AG17" s="195" t="s">
        <v>152</v>
      </c>
      <c r="AH17" s="195"/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</row>
    <row r="18" customFormat="false" ht="13.2" hidden="false" customHeight="false" outlineLevel="0" collapsed="false">
      <c r="A18" s="178" t="s">
        <v>114</v>
      </c>
      <c r="B18" s="179" t="s">
        <v>77</v>
      </c>
      <c r="C18" s="180" t="s">
        <v>78</v>
      </c>
      <c r="D18" s="181"/>
      <c r="E18" s="182"/>
      <c r="F18" s="183"/>
      <c r="G18" s="183" t="n">
        <f aca="false">SUMIF(AG19:AG24,"&lt;&gt;NOR",G19:G24)</f>
        <v>0</v>
      </c>
      <c r="H18" s="183"/>
      <c r="I18" s="183" t="n">
        <f aca="false">SUM(I19:I24)</f>
        <v>0</v>
      </c>
      <c r="J18" s="183"/>
      <c r="K18" s="183" t="n">
        <f aca="false">SUM(K19:K24)</f>
        <v>0</v>
      </c>
      <c r="L18" s="183"/>
      <c r="M18" s="183" t="n">
        <f aca="false">SUM(M19:M24)</f>
        <v>0</v>
      </c>
      <c r="N18" s="183"/>
      <c r="O18" s="183" t="n">
        <f aca="false">SUM(O19:O24)</f>
        <v>0</v>
      </c>
      <c r="P18" s="183"/>
      <c r="Q18" s="183" t="n">
        <f aca="false">SUM(Q19:Q24)</f>
        <v>0</v>
      </c>
      <c r="R18" s="183"/>
      <c r="S18" s="183"/>
      <c r="T18" s="184"/>
      <c r="U18" s="185"/>
      <c r="V18" s="185" t="n">
        <f aca="false">SUM(V19:V24)</f>
        <v>0</v>
      </c>
      <c r="W18" s="185"/>
      <c r="AG18" s="0" t="s">
        <v>115</v>
      </c>
    </row>
    <row r="19" customFormat="false" ht="13.2" hidden="false" customHeight="false" outlineLevel="1" collapsed="false">
      <c r="A19" s="216" t="n">
        <v>10</v>
      </c>
      <c r="B19" s="217" t="s">
        <v>566</v>
      </c>
      <c r="C19" s="218" t="s">
        <v>567</v>
      </c>
      <c r="D19" s="219" t="s">
        <v>391</v>
      </c>
      <c r="E19" s="220" t="n">
        <v>20</v>
      </c>
      <c r="F19" s="221"/>
      <c r="G19" s="222" t="n">
        <f aca="false">ROUND(E19*F19,2)</f>
        <v>0</v>
      </c>
      <c r="H19" s="221"/>
      <c r="I19" s="222" t="n">
        <f aca="false">ROUND(E19*H19,2)</f>
        <v>0</v>
      </c>
      <c r="J19" s="221"/>
      <c r="K19" s="222" t="n">
        <f aca="false">ROUND(E19*J19,2)</f>
        <v>0</v>
      </c>
      <c r="L19" s="222" t="n">
        <v>21</v>
      </c>
      <c r="M19" s="222" t="n">
        <f aca="false">G19*(1+L19/100)</f>
        <v>0</v>
      </c>
      <c r="N19" s="222" t="n">
        <v>0</v>
      </c>
      <c r="O19" s="222" t="n">
        <f aca="false">ROUND(E19*N19,2)</f>
        <v>0</v>
      </c>
      <c r="P19" s="222" t="n">
        <v>0</v>
      </c>
      <c r="Q19" s="222" t="n">
        <f aca="false">ROUND(E19*P19,2)</f>
        <v>0</v>
      </c>
      <c r="R19" s="222"/>
      <c r="S19" s="222" t="s">
        <v>119</v>
      </c>
      <c r="T19" s="223" t="s">
        <v>120</v>
      </c>
      <c r="U19" s="194" t="n">
        <v>0</v>
      </c>
      <c r="V19" s="194" t="n">
        <f aca="false">ROUND(E19*U19,2)</f>
        <v>0</v>
      </c>
      <c r="W19" s="194"/>
      <c r="X19" s="195"/>
      <c r="Y19" s="195"/>
      <c r="Z19" s="195"/>
      <c r="AA19" s="195"/>
      <c r="AB19" s="195"/>
      <c r="AC19" s="195"/>
      <c r="AD19" s="195"/>
      <c r="AE19" s="195"/>
      <c r="AF19" s="195"/>
      <c r="AG19" s="195" t="s">
        <v>152</v>
      </c>
      <c r="AH19" s="195"/>
      <c r="AI19" s="195"/>
      <c r="AJ19" s="195"/>
      <c r="AK19" s="195"/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</row>
    <row r="20" customFormat="false" ht="13.2" hidden="false" customHeight="false" outlineLevel="1" collapsed="false">
      <c r="A20" s="216" t="n">
        <v>11</v>
      </c>
      <c r="B20" s="217" t="s">
        <v>568</v>
      </c>
      <c r="C20" s="218" t="s">
        <v>569</v>
      </c>
      <c r="D20" s="219" t="s">
        <v>391</v>
      </c>
      <c r="E20" s="220" t="n">
        <v>20</v>
      </c>
      <c r="F20" s="221"/>
      <c r="G20" s="222" t="n">
        <f aca="false">ROUND(E20*F20,2)</f>
        <v>0</v>
      </c>
      <c r="H20" s="221"/>
      <c r="I20" s="222" t="n">
        <f aca="false">ROUND(E20*H20,2)</f>
        <v>0</v>
      </c>
      <c r="J20" s="221"/>
      <c r="K20" s="222" t="n">
        <f aca="false">ROUND(E20*J20,2)</f>
        <v>0</v>
      </c>
      <c r="L20" s="222" t="n">
        <v>21</v>
      </c>
      <c r="M20" s="222" t="n">
        <f aca="false">G20*(1+L20/100)</f>
        <v>0</v>
      </c>
      <c r="N20" s="222" t="n">
        <v>0</v>
      </c>
      <c r="O20" s="222" t="n">
        <f aca="false">ROUND(E20*N20,2)</f>
        <v>0</v>
      </c>
      <c r="P20" s="222" t="n">
        <v>0</v>
      </c>
      <c r="Q20" s="222" t="n">
        <f aca="false">ROUND(E20*P20,2)</f>
        <v>0</v>
      </c>
      <c r="R20" s="222"/>
      <c r="S20" s="222" t="s">
        <v>119</v>
      </c>
      <c r="T20" s="223" t="s">
        <v>120</v>
      </c>
      <c r="U20" s="194" t="n">
        <v>0</v>
      </c>
      <c r="V20" s="194" t="n">
        <f aca="false">ROUND(E20*U20,2)</f>
        <v>0</v>
      </c>
      <c r="W20" s="194"/>
      <c r="X20" s="195"/>
      <c r="Y20" s="195"/>
      <c r="Z20" s="195"/>
      <c r="AA20" s="195"/>
      <c r="AB20" s="195"/>
      <c r="AC20" s="195"/>
      <c r="AD20" s="195"/>
      <c r="AE20" s="195"/>
      <c r="AF20" s="195"/>
      <c r="AG20" s="195" t="s">
        <v>152</v>
      </c>
      <c r="AH20" s="195"/>
      <c r="AI20" s="195"/>
      <c r="AJ20" s="195"/>
      <c r="AK20" s="195"/>
      <c r="AL20" s="195"/>
      <c r="AM20" s="195"/>
      <c r="AN20" s="195"/>
      <c r="AO20" s="195"/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5"/>
      <c r="BH20" s="195"/>
    </row>
    <row r="21" customFormat="false" ht="13.2" hidden="false" customHeight="false" outlineLevel="1" collapsed="false">
      <c r="A21" s="216" t="n">
        <v>12</v>
      </c>
      <c r="B21" s="217" t="s">
        <v>570</v>
      </c>
      <c r="C21" s="218" t="s">
        <v>571</v>
      </c>
      <c r="D21" s="219" t="s">
        <v>391</v>
      </c>
      <c r="E21" s="220" t="n">
        <v>20</v>
      </c>
      <c r="F21" s="221"/>
      <c r="G21" s="222" t="n">
        <f aca="false">ROUND(E21*F21,2)</f>
        <v>0</v>
      </c>
      <c r="H21" s="221"/>
      <c r="I21" s="222" t="n">
        <f aca="false">ROUND(E21*H21,2)</f>
        <v>0</v>
      </c>
      <c r="J21" s="221"/>
      <c r="K21" s="222" t="n">
        <f aca="false">ROUND(E21*J21,2)</f>
        <v>0</v>
      </c>
      <c r="L21" s="222" t="n">
        <v>21</v>
      </c>
      <c r="M21" s="222" t="n">
        <f aca="false">G21*(1+L21/100)</f>
        <v>0</v>
      </c>
      <c r="N21" s="222" t="n">
        <v>0</v>
      </c>
      <c r="O21" s="222" t="n">
        <f aca="false">ROUND(E21*N21,2)</f>
        <v>0</v>
      </c>
      <c r="P21" s="222" t="n">
        <v>0</v>
      </c>
      <c r="Q21" s="222" t="n">
        <f aca="false">ROUND(E21*P21,2)</f>
        <v>0</v>
      </c>
      <c r="R21" s="222"/>
      <c r="S21" s="222" t="s">
        <v>119</v>
      </c>
      <c r="T21" s="223" t="s">
        <v>120</v>
      </c>
      <c r="U21" s="194" t="n">
        <v>0</v>
      </c>
      <c r="V21" s="194" t="n">
        <f aca="false">ROUND(E21*U21,2)</f>
        <v>0</v>
      </c>
      <c r="W21" s="194"/>
      <c r="X21" s="195"/>
      <c r="Y21" s="195"/>
      <c r="Z21" s="195"/>
      <c r="AA21" s="195"/>
      <c r="AB21" s="195"/>
      <c r="AC21" s="195"/>
      <c r="AD21" s="195"/>
      <c r="AE21" s="195"/>
      <c r="AF21" s="195"/>
      <c r="AG21" s="195" t="s">
        <v>152</v>
      </c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</row>
    <row r="22" customFormat="false" ht="13.2" hidden="false" customHeight="false" outlineLevel="1" collapsed="false">
      <c r="A22" s="216" t="n">
        <v>13</v>
      </c>
      <c r="B22" s="217" t="s">
        <v>572</v>
      </c>
      <c r="C22" s="218" t="s">
        <v>573</v>
      </c>
      <c r="D22" s="219" t="s">
        <v>391</v>
      </c>
      <c r="E22" s="220" t="n">
        <v>20</v>
      </c>
      <c r="F22" s="221"/>
      <c r="G22" s="222" t="n">
        <f aca="false">ROUND(E22*F22,2)</f>
        <v>0</v>
      </c>
      <c r="H22" s="221"/>
      <c r="I22" s="222" t="n">
        <f aca="false">ROUND(E22*H22,2)</f>
        <v>0</v>
      </c>
      <c r="J22" s="221"/>
      <c r="K22" s="222" t="n">
        <f aca="false">ROUND(E22*J22,2)</f>
        <v>0</v>
      </c>
      <c r="L22" s="222" t="n">
        <v>21</v>
      </c>
      <c r="M22" s="222" t="n">
        <f aca="false">G22*(1+L22/100)</f>
        <v>0</v>
      </c>
      <c r="N22" s="222" t="n">
        <v>0</v>
      </c>
      <c r="O22" s="222" t="n">
        <f aca="false">ROUND(E22*N22,2)</f>
        <v>0</v>
      </c>
      <c r="P22" s="222" t="n">
        <v>0</v>
      </c>
      <c r="Q22" s="222" t="n">
        <f aca="false">ROUND(E22*P22,2)</f>
        <v>0</v>
      </c>
      <c r="R22" s="222"/>
      <c r="S22" s="222" t="s">
        <v>119</v>
      </c>
      <c r="T22" s="223" t="s">
        <v>120</v>
      </c>
      <c r="U22" s="194" t="n">
        <v>0</v>
      </c>
      <c r="V22" s="194" t="n">
        <f aca="false">ROUND(E22*U22,2)</f>
        <v>0</v>
      </c>
      <c r="W22" s="194"/>
      <c r="X22" s="195"/>
      <c r="Y22" s="195"/>
      <c r="Z22" s="195"/>
      <c r="AA22" s="195"/>
      <c r="AB22" s="195"/>
      <c r="AC22" s="195"/>
      <c r="AD22" s="195"/>
      <c r="AE22" s="195"/>
      <c r="AF22" s="195"/>
      <c r="AG22" s="195" t="s">
        <v>152</v>
      </c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</row>
    <row r="23" customFormat="false" ht="13.2" hidden="false" customHeight="false" outlineLevel="1" collapsed="false">
      <c r="A23" s="216" t="n">
        <v>14</v>
      </c>
      <c r="B23" s="217" t="s">
        <v>574</v>
      </c>
      <c r="C23" s="218" t="s">
        <v>575</v>
      </c>
      <c r="D23" s="219" t="s">
        <v>576</v>
      </c>
      <c r="E23" s="220" t="n">
        <v>0.25</v>
      </c>
      <c r="F23" s="221"/>
      <c r="G23" s="222" t="n">
        <f aca="false">ROUND(E23*F23,2)</f>
        <v>0</v>
      </c>
      <c r="H23" s="221"/>
      <c r="I23" s="222" t="n">
        <f aca="false">ROUND(E23*H23,2)</f>
        <v>0</v>
      </c>
      <c r="J23" s="221"/>
      <c r="K23" s="222" t="n">
        <f aca="false">ROUND(E23*J23,2)</f>
        <v>0</v>
      </c>
      <c r="L23" s="222" t="n">
        <v>21</v>
      </c>
      <c r="M23" s="222" t="n">
        <f aca="false">G23*(1+L23/100)</f>
        <v>0</v>
      </c>
      <c r="N23" s="222" t="n">
        <v>0</v>
      </c>
      <c r="O23" s="222" t="n">
        <f aca="false">ROUND(E23*N23,2)</f>
        <v>0</v>
      </c>
      <c r="P23" s="222" t="n">
        <v>0</v>
      </c>
      <c r="Q23" s="222" t="n">
        <f aca="false">ROUND(E23*P23,2)</f>
        <v>0</v>
      </c>
      <c r="R23" s="222"/>
      <c r="S23" s="222" t="s">
        <v>119</v>
      </c>
      <c r="T23" s="223" t="s">
        <v>120</v>
      </c>
      <c r="U23" s="194" t="n">
        <v>0</v>
      </c>
      <c r="V23" s="194" t="n">
        <f aca="false">ROUND(E23*U23,2)</f>
        <v>0</v>
      </c>
      <c r="W23" s="194"/>
      <c r="X23" s="195"/>
      <c r="Y23" s="195"/>
      <c r="Z23" s="195"/>
      <c r="AA23" s="195"/>
      <c r="AB23" s="195"/>
      <c r="AC23" s="195"/>
      <c r="AD23" s="195"/>
      <c r="AE23" s="195"/>
      <c r="AF23" s="195"/>
      <c r="AG23" s="195" t="s">
        <v>152</v>
      </c>
      <c r="AH23" s="195"/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</row>
    <row r="24" customFormat="false" ht="13.2" hidden="false" customHeight="false" outlineLevel="1" collapsed="false">
      <c r="A24" s="186" t="n">
        <v>15</v>
      </c>
      <c r="B24" s="187" t="s">
        <v>577</v>
      </c>
      <c r="C24" s="188" t="s">
        <v>578</v>
      </c>
      <c r="D24" s="189" t="s">
        <v>576</v>
      </c>
      <c r="E24" s="190" t="n">
        <v>0.15</v>
      </c>
      <c r="F24" s="191"/>
      <c r="G24" s="192" t="n">
        <f aca="false">ROUND(E24*F24,2)</f>
        <v>0</v>
      </c>
      <c r="H24" s="191"/>
      <c r="I24" s="192" t="n">
        <f aca="false">ROUND(E24*H24,2)</f>
        <v>0</v>
      </c>
      <c r="J24" s="191"/>
      <c r="K24" s="192" t="n">
        <f aca="false">ROUND(E24*J24,2)</f>
        <v>0</v>
      </c>
      <c r="L24" s="192" t="n">
        <v>21</v>
      </c>
      <c r="M24" s="192" t="n">
        <f aca="false">G24*(1+L24/100)</f>
        <v>0</v>
      </c>
      <c r="N24" s="192" t="n">
        <v>0</v>
      </c>
      <c r="O24" s="192" t="n">
        <f aca="false">ROUND(E24*N24,2)</f>
        <v>0</v>
      </c>
      <c r="P24" s="192" t="n">
        <v>0</v>
      </c>
      <c r="Q24" s="192" t="n">
        <f aca="false">ROUND(E24*P24,2)</f>
        <v>0</v>
      </c>
      <c r="R24" s="192"/>
      <c r="S24" s="192" t="s">
        <v>119</v>
      </c>
      <c r="T24" s="193" t="s">
        <v>120</v>
      </c>
      <c r="U24" s="194" t="n">
        <v>0</v>
      </c>
      <c r="V24" s="194" t="n">
        <f aca="false">ROUND(E24*U24,2)</f>
        <v>0</v>
      </c>
      <c r="W24" s="194"/>
      <c r="X24" s="195"/>
      <c r="Y24" s="195"/>
      <c r="Z24" s="195"/>
      <c r="AA24" s="195"/>
      <c r="AB24" s="195"/>
      <c r="AC24" s="195"/>
      <c r="AD24" s="195"/>
      <c r="AE24" s="195"/>
      <c r="AF24" s="195"/>
      <c r="AG24" s="195" t="s">
        <v>152</v>
      </c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</row>
    <row r="25" customFormat="false" ht="13.2" hidden="false" customHeight="false" outlineLevel="0" collapsed="false">
      <c r="A25" s="155"/>
      <c r="B25" s="161"/>
      <c r="C25" s="201"/>
      <c r="D25" s="163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AE25" s="0" t="n">
        <v>15</v>
      </c>
      <c r="AF25" s="0" t="n">
        <v>21</v>
      </c>
    </row>
    <row r="26" customFormat="false" ht="13.2" hidden="false" customHeight="false" outlineLevel="0" collapsed="false">
      <c r="A26" s="202"/>
      <c r="B26" s="203" t="s">
        <v>14</v>
      </c>
      <c r="C26" s="204"/>
      <c r="D26" s="205"/>
      <c r="E26" s="206"/>
      <c r="F26" s="206"/>
      <c r="G26" s="207" t="n">
        <f aca="false">G8+G18</f>
        <v>0</v>
      </c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AE26" s="0" t="n">
        <f aca="false">SUMIF(L7:L24,AE25,G7:G24)</f>
        <v>0</v>
      </c>
      <c r="AF26" s="0" t="n">
        <f aca="false">SUMIF(L7:L24,AF25,G7:G24)</f>
        <v>0</v>
      </c>
      <c r="AG26" s="0" t="s">
        <v>143</v>
      </c>
    </row>
    <row r="27" customFormat="false" ht="13.2" hidden="false" customHeight="false" outlineLevel="0" collapsed="false">
      <c r="C27" s="208"/>
      <c r="D27" s="170"/>
      <c r="AG27" s="0" t="s">
        <v>144</v>
      </c>
    </row>
    <row r="28" customFormat="false" ht="13.2" hidden="false" customHeight="false" outlineLevel="0" collapsed="false">
      <c r="D28" s="170"/>
    </row>
    <row r="29" customFormat="false" ht="13.2" hidden="false" customHeight="false" outlineLevel="0" collapsed="false">
      <c r="D29" s="170"/>
    </row>
    <row r="30" customFormat="false" ht="13.2" hidden="false" customHeight="false" outlineLevel="0" collapsed="false">
      <c r="D30" s="170"/>
    </row>
    <row r="31" customFormat="false" ht="13.2" hidden="false" customHeight="false" outlineLevel="0" collapsed="false">
      <c r="D31" s="170"/>
    </row>
    <row r="32" customFormat="false" ht="13.2" hidden="false" customHeight="false" outlineLevel="0" collapsed="false">
      <c r="D32" s="170"/>
    </row>
    <row r="33" customFormat="false" ht="13.2" hidden="false" customHeight="false" outlineLevel="0" collapsed="false">
      <c r="D33" s="170"/>
    </row>
    <row r="34" customFormat="false" ht="13.2" hidden="false" customHeight="false" outlineLevel="0" collapsed="false">
      <c r="D34" s="170"/>
    </row>
    <row r="35" customFormat="false" ht="13.2" hidden="false" customHeight="false" outlineLevel="0" collapsed="false">
      <c r="D35" s="170"/>
    </row>
    <row r="36" customFormat="false" ht="13.2" hidden="false" customHeight="false" outlineLevel="0" collapsed="false">
      <c r="D36" s="170"/>
    </row>
    <row r="37" customFormat="false" ht="13.2" hidden="false" customHeight="false" outlineLevel="0" collapsed="false">
      <c r="D37" s="170"/>
    </row>
    <row r="38" customFormat="false" ht="13.2" hidden="false" customHeight="false" outlineLevel="0" collapsed="false">
      <c r="D38" s="170"/>
    </row>
    <row r="39" customFormat="false" ht="13.2" hidden="false" customHeight="false" outlineLevel="0" collapsed="false">
      <c r="D39" s="170"/>
    </row>
    <row r="40" customFormat="false" ht="13.2" hidden="false" customHeight="false" outlineLevel="0" collapsed="false">
      <c r="D40" s="170"/>
    </row>
    <row r="41" customFormat="false" ht="13.2" hidden="false" customHeight="false" outlineLevel="0" collapsed="false">
      <c r="D41" s="170"/>
    </row>
    <row r="42" customFormat="false" ht="13.2" hidden="false" customHeight="false" outlineLevel="0" collapsed="false">
      <c r="D42" s="170"/>
    </row>
    <row r="43" customFormat="false" ht="13.2" hidden="false" customHeight="false" outlineLevel="0" collapsed="false">
      <c r="D43" s="170"/>
    </row>
    <row r="44" customFormat="false" ht="13.2" hidden="false" customHeight="false" outlineLevel="0" collapsed="false">
      <c r="D44" s="170"/>
    </row>
    <row r="45" customFormat="false" ht="13.2" hidden="false" customHeight="false" outlineLevel="0" collapsed="false">
      <c r="D45" s="170"/>
    </row>
    <row r="46" customFormat="false" ht="13.2" hidden="false" customHeight="false" outlineLevel="0" collapsed="false">
      <c r="D46" s="170"/>
    </row>
    <row r="47" customFormat="false" ht="13.2" hidden="false" customHeight="false" outlineLevel="0" collapsed="false">
      <c r="D47" s="170"/>
    </row>
    <row r="48" customFormat="false" ht="13.2" hidden="false" customHeight="false" outlineLevel="0" collapsed="false">
      <c r="D48" s="170"/>
    </row>
    <row r="49" customFormat="false" ht="13.2" hidden="false" customHeight="false" outlineLevel="0" collapsed="false">
      <c r="D49" s="170"/>
    </row>
    <row r="50" customFormat="false" ht="13.2" hidden="false" customHeight="false" outlineLevel="0" collapsed="false">
      <c r="D50" s="170"/>
    </row>
    <row r="51" customFormat="false" ht="13.2" hidden="false" customHeight="false" outlineLevel="0" collapsed="false">
      <c r="D51" s="170"/>
    </row>
    <row r="52" customFormat="false" ht="13.2" hidden="false" customHeight="false" outlineLevel="0" collapsed="false">
      <c r="D52" s="170"/>
    </row>
    <row r="53" customFormat="false" ht="13.2" hidden="false" customHeight="false" outlineLevel="0" collapsed="false">
      <c r="D53" s="170"/>
    </row>
    <row r="54" customFormat="false" ht="13.2" hidden="false" customHeight="false" outlineLevel="0" collapsed="false">
      <c r="D54" s="170"/>
    </row>
    <row r="55" customFormat="false" ht="13.2" hidden="false" customHeight="false" outlineLevel="0" collapsed="false">
      <c r="D55" s="170"/>
    </row>
    <row r="56" customFormat="false" ht="13.2" hidden="false" customHeight="false" outlineLevel="0" collapsed="false">
      <c r="D56" s="170"/>
    </row>
    <row r="57" customFormat="false" ht="13.2" hidden="false" customHeight="false" outlineLevel="0" collapsed="false">
      <c r="D57" s="170"/>
    </row>
    <row r="58" customFormat="false" ht="13.2" hidden="false" customHeight="false" outlineLevel="0" collapsed="false">
      <c r="D58" s="170"/>
    </row>
    <row r="59" customFormat="false" ht="13.2" hidden="false" customHeight="false" outlineLevel="0" collapsed="false">
      <c r="D59" s="170"/>
    </row>
    <row r="60" customFormat="false" ht="13.2" hidden="false" customHeight="false" outlineLevel="0" collapsed="false">
      <c r="D60" s="170"/>
    </row>
    <row r="61" customFormat="false" ht="13.2" hidden="false" customHeight="false" outlineLevel="0" collapsed="false">
      <c r="D61" s="170"/>
    </row>
    <row r="62" customFormat="false" ht="13.2" hidden="false" customHeight="false" outlineLevel="0" collapsed="false">
      <c r="D62" s="170"/>
    </row>
    <row r="63" customFormat="false" ht="13.2" hidden="false" customHeight="false" outlineLevel="0" collapsed="false">
      <c r="D63" s="170"/>
    </row>
    <row r="64" customFormat="false" ht="13.2" hidden="false" customHeight="false" outlineLevel="0" collapsed="false">
      <c r="D64" s="170"/>
    </row>
    <row r="65" customFormat="false" ht="13.2" hidden="false" customHeight="false" outlineLevel="0" collapsed="false">
      <c r="D65" s="170"/>
    </row>
    <row r="66" customFormat="false" ht="13.2" hidden="false" customHeight="false" outlineLevel="0" collapsed="false">
      <c r="D66" s="170"/>
    </row>
    <row r="67" customFormat="false" ht="13.2" hidden="false" customHeight="false" outlineLevel="0" collapsed="false">
      <c r="D67" s="170"/>
    </row>
    <row r="68" customFormat="false" ht="13.2" hidden="false" customHeight="false" outlineLevel="0" collapsed="false">
      <c r="D68" s="170"/>
    </row>
    <row r="69" customFormat="false" ht="13.2" hidden="false" customHeight="false" outlineLevel="0" collapsed="false">
      <c r="D69" s="170"/>
    </row>
    <row r="70" customFormat="false" ht="13.2" hidden="false" customHeight="false" outlineLevel="0" collapsed="false">
      <c r="D70" s="170"/>
    </row>
    <row r="71" customFormat="false" ht="13.2" hidden="false" customHeight="false" outlineLevel="0" collapsed="false">
      <c r="D71" s="170"/>
    </row>
    <row r="72" customFormat="false" ht="13.2" hidden="false" customHeight="false" outlineLevel="0" collapsed="false">
      <c r="D72" s="170"/>
    </row>
    <row r="73" customFormat="false" ht="13.2" hidden="false" customHeight="false" outlineLevel="0" collapsed="false">
      <c r="D73" s="170"/>
    </row>
    <row r="74" customFormat="false" ht="13.2" hidden="false" customHeight="false" outlineLevel="0" collapsed="false">
      <c r="D74" s="170"/>
    </row>
    <row r="75" customFormat="false" ht="13.2" hidden="false" customHeight="false" outlineLevel="0" collapsed="false">
      <c r="D75" s="170"/>
    </row>
    <row r="76" customFormat="false" ht="13.2" hidden="false" customHeight="false" outlineLevel="0" collapsed="false">
      <c r="D76" s="170"/>
    </row>
    <row r="77" customFormat="false" ht="13.2" hidden="false" customHeight="false" outlineLevel="0" collapsed="false">
      <c r="D77" s="170"/>
    </row>
    <row r="78" customFormat="false" ht="13.2" hidden="false" customHeight="false" outlineLevel="0" collapsed="false">
      <c r="D78" s="170"/>
    </row>
    <row r="79" customFormat="false" ht="13.2" hidden="false" customHeight="false" outlineLevel="0" collapsed="false">
      <c r="D79" s="170"/>
    </row>
    <row r="80" customFormat="false" ht="13.2" hidden="false" customHeight="false" outlineLevel="0" collapsed="false">
      <c r="D80" s="170"/>
    </row>
    <row r="81" customFormat="false" ht="13.2" hidden="false" customHeight="false" outlineLevel="0" collapsed="false">
      <c r="D81" s="170"/>
    </row>
    <row r="82" customFormat="false" ht="13.2" hidden="false" customHeight="false" outlineLevel="0" collapsed="false">
      <c r="D82" s="170"/>
    </row>
    <row r="83" customFormat="false" ht="13.2" hidden="false" customHeight="false" outlineLevel="0" collapsed="false">
      <c r="D83" s="170"/>
    </row>
    <row r="84" customFormat="false" ht="13.2" hidden="false" customHeight="false" outlineLevel="0" collapsed="false">
      <c r="D84" s="170"/>
    </row>
    <row r="85" customFormat="false" ht="13.2" hidden="false" customHeight="false" outlineLevel="0" collapsed="false">
      <c r="D85" s="170"/>
    </row>
    <row r="86" customFormat="false" ht="13.2" hidden="false" customHeight="false" outlineLevel="0" collapsed="false">
      <c r="D86" s="170"/>
    </row>
    <row r="87" customFormat="false" ht="13.2" hidden="false" customHeight="false" outlineLevel="0" collapsed="false">
      <c r="D87" s="170"/>
    </row>
    <row r="88" customFormat="false" ht="13.2" hidden="false" customHeight="false" outlineLevel="0" collapsed="false">
      <c r="D88" s="170"/>
    </row>
    <row r="89" customFormat="false" ht="13.2" hidden="false" customHeight="false" outlineLevel="0" collapsed="false">
      <c r="D89" s="170"/>
    </row>
    <row r="90" customFormat="false" ht="13.2" hidden="false" customHeight="false" outlineLevel="0" collapsed="false">
      <c r="D90" s="170"/>
    </row>
    <row r="91" customFormat="false" ht="13.2" hidden="false" customHeight="false" outlineLevel="0" collapsed="false">
      <c r="D91" s="170"/>
    </row>
    <row r="92" customFormat="false" ht="13.2" hidden="false" customHeight="false" outlineLevel="0" collapsed="false">
      <c r="D92" s="170"/>
    </row>
    <row r="93" customFormat="false" ht="13.2" hidden="false" customHeight="false" outlineLevel="0" collapsed="false">
      <c r="D93" s="170"/>
    </row>
    <row r="94" customFormat="false" ht="13.2" hidden="false" customHeight="false" outlineLevel="0" collapsed="false">
      <c r="D94" s="170"/>
    </row>
    <row r="95" customFormat="false" ht="13.2" hidden="false" customHeight="false" outlineLevel="0" collapsed="false">
      <c r="D95" s="170"/>
    </row>
    <row r="96" customFormat="false" ht="13.2" hidden="false" customHeight="false" outlineLevel="0" collapsed="false">
      <c r="D96" s="170"/>
    </row>
    <row r="97" customFormat="false" ht="13.2" hidden="false" customHeight="false" outlineLevel="0" collapsed="false">
      <c r="D97" s="170"/>
    </row>
    <row r="98" customFormat="false" ht="13.2" hidden="false" customHeight="false" outlineLevel="0" collapsed="false">
      <c r="D98" s="170"/>
    </row>
    <row r="99" customFormat="false" ht="13.2" hidden="false" customHeight="false" outlineLevel="0" collapsed="false">
      <c r="D99" s="170"/>
    </row>
    <row r="100" customFormat="false" ht="13.2" hidden="false" customHeight="false" outlineLevel="0" collapsed="false">
      <c r="D100" s="170"/>
    </row>
    <row r="101" customFormat="false" ht="13.2" hidden="false" customHeight="false" outlineLevel="0" collapsed="false">
      <c r="D101" s="170"/>
    </row>
    <row r="102" customFormat="false" ht="13.2" hidden="false" customHeight="false" outlineLevel="0" collapsed="false">
      <c r="D102" s="170"/>
    </row>
    <row r="103" customFormat="false" ht="13.2" hidden="false" customHeight="false" outlineLevel="0" collapsed="false">
      <c r="D103" s="170"/>
    </row>
    <row r="104" customFormat="false" ht="13.2" hidden="false" customHeight="false" outlineLevel="0" collapsed="false">
      <c r="D104" s="170"/>
    </row>
    <row r="105" customFormat="false" ht="13.2" hidden="false" customHeight="false" outlineLevel="0" collapsed="false">
      <c r="D105" s="170"/>
    </row>
    <row r="106" customFormat="false" ht="13.2" hidden="false" customHeight="false" outlineLevel="0" collapsed="false">
      <c r="D106" s="170"/>
    </row>
    <row r="107" customFormat="false" ht="13.2" hidden="false" customHeight="false" outlineLevel="0" collapsed="false">
      <c r="D107" s="170"/>
    </row>
    <row r="108" customFormat="false" ht="13.2" hidden="false" customHeight="false" outlineLevel="0" collapsed="false">
      <c r="D108" s="170"/>
    </row>
    <row r="109" customFormat="false" ht="13.2" hidden="false" customHeight="false" outlineLevel="0" collapsed="false">
      <c r="D109" s="170"/>
    </row>
    <row r="110" customFormat="false" ht="13.2" hidden="false" customHeight="false" outlineLevel="0" collapsed="false">
      <c r="D110" s="170"/>
    </row>
    <row r="111" customFormat="false" ht="13.2" hidden="false" customHeight="false" outlineLevel="0" collapsed="false">
      <c r="D111" s="170"/>
    </row>
    <row r="112" customFormat="false" ht="13.2" hidden="false" customHeight="false" outlineLevel="0" collapsed="false">
      <c r="D112" s="170"/>
    </row>
    <row r="113" customFormat="false" ht="13.2" hidden="false" customHeight="false" outlineLevel="0" collapsed="false">
      <c r="D113" s="170"/>
    </row>
    <row r="114" customFormat="false" ht="13.2" hidden="false" customHeight="false" outlineLevel="0" collapsed="false">
      <c r="D114" s="170"/>
    </row>
    <row r="115" customFormat="false" ht="13.2" hidden="false" customHeight="false" outlineLevel="0" collapsed="false">
      <c r="D115" s="170"/>
    </row>
    <row r="116" customFormat="false" ht="13.2" hidden="false" customHeight="false" outlineLevel="0" collapsed="false">
      <c r="D116" s="170"/>
    </row>
    <row r="117" customFormat="false" ht="13.2" hidden="false" customHeight="false" outlineLevel="0" collapsed="false">
      <c r="D117" s="170"/>
    </row>
    <row r="118" customFormat="false" ht="13.2" hidden="false" customHeight="false" outlineLevel="0" collapsed="false">
      <c r="D118" s="170"/>
    </row>
    <row r="119" customFormat="false" ht="13.2" hidden="false" customHeight="false" outlineLevel="0" collapsed="false">
      <c r="D119" s="170"/>
    </row>
    <row r="120" customFormat="false" ht="13.2" hidden="false" customHeight="false" outlineLevel="0" collapsed="false">
      <c r="D120" s="170"/>
    </row>
    <row r="121" customFormat="false" ht="13.2" hidden="false" customHeight="false" outlineLevel="0" collapsed="false">
      <c r="D121" s="170"/>
    </row>
    <row r="122" customFormat="false" ht="13.2" hidden="false" customHeight="false" outlineLevel="0" collapsed="false">
      <c r="D122" s="170"/>
    </row>
    <row r="123" customFormat="false" ht="13.2" hidden="false" customHeight="false" outlineLevel="0" collapsed="false">
      <c r="D123" s="170"/>
    </row>
    <row r="124" customFormat="false" ht="13.2" hidden="false" customHeight="false" outlineLevel="0" collapsed="false">
      <c r="D124" s="170"/>
    </row>
    <row r="125" customFormat="false" ht="13.2" hidden="false" customHeight="false" outlineLevel="0" collapsed="false">
      <c r="D125" s="170"/>
    </row>
    <row r="126" customFormat="false" ht="13.2" hidden="false" customHeight="false" outlineLevel="0" collapsed="false">
      <c r="D126" s="170"/>
    </row>
    <row r="127" customFormat="false" ht="13.2" hidden="false" customHeight="false" outlineLevel="0" collapsed="false">
      <c r="D127" s="170"/>
    </row>
    <row r="128" customFormat="false" ht="13.2" hidden="false" customHeight="false" outlineLevel="0" collapsed="false">
      <c r="D128" s="170"/>
    </row>
    <row r="129" customFormat="false" ht="13.2" hidden="false" customHeight="false" outlineLevel="0" collapsed="false">
      <c r="D129" s="170"/>
    </row>
    <row r="130" customFormat="false" ht="13.2" hidden="false" customHeight="false" outlineLevel="0" collapsed="false">
      <c r="D130" s="170"/>
    </row>
    <row r="131" customFormat="false" ht="13.2" hidden="false" customHeight="false" outlineLevel="0" collapsed="false">
      <c r="D131" s="170"/>
    </row>
    <row r="132" customFormat="false" ht="13.2" hidden="false" customHeight="false" outlineLevel="0" collapsed="false">
      <c r="D132" s="170"/>
    </row>
    <row r="133" customFormat="false" ht="13.2" hidden="false" customHeight="false" outlineLevel="0" collapsed="false">
      <c r="D133" s="170"/>
    </row>
    <row r="134" customFormat="false" ht="13.2" hidden="false" customHeight="false" outlineLevel="0" collapsed="false">
      <c r="D134" s="170"/>
    </row>
    <row r="135" customFormat="false" ht="13.2" hidden="false" customHeight="false" outlineLevel="0" collapsed="false">
      <c r="D135" s="170"/>
    </row>
    <row r="136" customFormat="false" ht="13.2" hidden="false" customHeight="false" outlineLevel="0" collapsed="false">
      <c r="D136" s="170"/>
    </row>
    <row r="137" customFormat="false" ht="13.2" hidden="false" customHeight="false" outlineLevel="0" collapsed="false">
      <c r="D137" s="170"/>
    </row>
    <row r="138" customFormat="false" ht="13.2" hidden="false" customHeight="false" outlineLevel="0" collapsed="false">
      <c r="D138" s="170"/>
    </row>
    <row r="139" customFormat="false" ht="13.2" hidden="false" customHeight="false" outlineLevel="0" collapsed="false">
      <c r="D139" s="170"/>
    </row>
    <row r="140" customFormat="false" ht="13.2" hidden="false" customHeight="false" outlineLevel="0" collapsed="false">
      <c r="D140" s="170"/>
    </row>
    <row r="141" customFormat="false" ht="13.2" hidden="false" customHeight="false" outlineLevel="0" collapsed="false">
      <c r="D141" s="170"/>
    </row>
    <row r="142" customFormat="false" ht="13.2" hidden="false" customHeight="false" outlineLevel="0" collapsed="false">
      <c r="D142" s="170"/>
    </row>
    <row r="143" customFormat="false" ht="13.2" hidden="false" customHeight="false" outlineLevel="0" collapsed="false">
      <c r="D143" s="170"/>
    </row>
    <row r="144" customFormat="false" ht="13.2" hidden="false" customHeight="false" outlineLevel="0" collapsed="false">
      <c r="D144" s="170"/>
    </row>
    <row r="145" customFormat="false" ht="13.2" hidden="false" customHeight="false" outlineLevel="0" collapsed="false">
      <c r="D145" s="170"/>
    </row>
    <row r="146" customFormat="false" ht="13.2" hidden="false" customHeight="false" outlineLevel="0" collapsed="false">
      <c r="D146" s="170"/>
    </row>
    <row r="147" customFormat="false" ht="13.2" hidden="false" customHeight="false" outlineLevel="0" collapsed="false">
      <c r="D147" s="170"/>
    </row>
    <row r="148" customFormat="false" ht="13.2" hidden="false" customHeight="false" outlineLevel="0" collapsed="false">
      <c r="D148" s="170"/>
    </row>
    <row r="149" customFormat="false" ht="13.2" hidden="false" customHeight="false" outlineLevel="0" collapsed="false">
      <c r="D149" s="170"/>
    </row>
    <row r="150" customFormat="false" ht="13.2" hidden="false" customHeight="false" outlineLevel="0" collapsed="false">
      <c r="D150" s="170"/>
    </row>
    <row r="151" customFormat="false" ht="13.2" hidden="false" customHeight="false" outlineLevel="0" collapsed="false">
      <c r="D151" s="170"/>
    </row>
    <row r="152" customFormat="false" ht="13.2" hidden="false" customHeight="false" outlineLevel="0" collapsed="false">
      <c r="D152" s="170"/>
    </row>
    <row r="153" customFormat="false" ht="13.2" hidden="false" customHeight="false" outlineLevel="0" collapsed="false">
      <c r="D153" s="170"/>
    </row>
    <row r="154" customFormat="false" ht="13.2" hidden="false" customHeight="false" outlineLevel="0" collapsed="false">
      <c r="D154" s="170"/>
    </row>
    <row r="155" customFormat="false" ht="13.2" hidden="false" customHeight="false" outlineLevel="0" collapsed="false">
      <c r="D155" s="170"/>
    </row>
    <row r="156" customFormat="false" ht="13.2" hidden="false" customHeight="false" outlineLevel="0" collapsed="false">
      <c r="D156" s="170"/>
    </row>
    <row r="157" customFormat="false" ht="13.2" hidden="false" customHeight="false" outlineLevel="0" collapsed="false">
      <c r="D157" s="170"/>
    </row>
    <row r="158" customFormat="false" ht="13.2" hidden="false" customHeight="false" outlineLevel="0" collapsed="false">
      <c r="D158" s="170"/>
    </row>
    <row r="159" customFormat="false" ht="13.2" hidden="false" customHeight="false" outlineLevel="0" collapsed="false">
      <c r="D159" s="170"/>
    </row>
    <row r="160" customFormat="false" ht="13.2" hidden="false" customHeight="false" outlineLevel="0" collapsed="false">
      <c r="D160" s="170"/>
    </row>
    <row r="161" customFormat="false" ht="13.2" hidden="false" customHeight="false" outlineLevel="0" collapsed="false">
      <c r="D161" s="170"/>
    </row>
    <row r="162" customFormat="false" ht="13.2" hidden="false" customHeight="false" outlineLevel="0" collapsed="false">
      <c r="D162" s="170"/>
    </row>
    <row r="163" customFormat="false" ht="13.2" hidden="false" customHeight="false" outlineLevel="0" collapsed="false">
      <c r="D163" s="170"/>
    </row>
    <row r="164" customFormat="false" ht="13.2" hidden="false" customHeight="false" outlineLevel="0" collapsed="false">
      <c r="D164" s="170"/>
    </row>
    <row r="165" customFormat="false" ht="13.2" hidden="false" customHeight="false" outlineLevel="0" collapsed="false">
      <c r="D165" s="170"/>
    </row>
    <row r="166" customFormat="false" ht="13.2" hidden="false" customHeight="false" outlineLevel="0" collapsed="false">
      <c r="D166" s="170"/>
    </row>
    <row r="167" customFormat="false" ht="13.2" hidden="false" customHeight="false" outlineLevel="0" collapsed="false">
      <c r="D167" s="170"/>
    </row>
    <row r="168" customFormat="false" ht="13.2" hidden="false" customHeight="false" outlineLevel="0" collapsed="false">
      <c r="D168" s="170"/>
    </row>
    <row r="169" customFormat="false" ht="13.2" hidden="false" customHeight="false" outlineLevel="0" collapsed="false">
      <c r="D169" s="170"/>
    </row>
    <row r="170" customFormat="false" ht="13.2" hidden="false" customHeight="false" outlineLevel="0" collapsed="false">
      <c r="D170" s="170"/>
    </row>
    <row r="171" customFormat="false" ht="13.2" hidden="false" customHeight="false" outlineLevel="0" collapsed="false">
      <c r="D171" s="170"/>
    </row>
    <row r="172" customFormat="false" ht="13.2" hidden="false" customHeight="false" outlineLevel="0" collapsed="false">
      <c r="D172" s="170"/>
    </row>
    <row r="173" customFormat="false" ht="13.2" hidden="false" customHeight="false" outlineLevel="0" collapsed="false">
      <c r="D173" s="170"/>
    </row>
    <row r="174" customFormat="false" ht="13.2" hidden="false" customHeight="false" outlineLevel="0" collapsed="false">
      <c r="D174" s="170"/>
    </row>
    <row r="175" customFormat="false" ht="13.2" hidden="false" customHeight="false" outlineLevel="0" collapsed="false">
      <c r="D175" s="170"/>
    </row>
    <row r="176" customFormat="false" ht="13.2" hidden="false" customHeight="false" outlineLevel="0" collapsed="false">
      <c r="D176" s="170"/>
    </row>
    <row r="177" customFormat="false" ht="13.2" hidden="false" customHeight="false" outlineLevel="0" collapsed="false">
      <c r="D177" s="170"/>
    </row>
    <row r="178" customFormat="false" ht="13.2" hidden="false" customHeight="false" outlineLevel="0" collapsed="false">
      <c r="D178" s="170"/>
    </row>
    <row r="179" customFormat="false" ht="13.2" hidden="false" customHeight="false" outlineLevel="0" collapsed="false">
      <c r="D179" s="170"/>
    </row>
    <row r="180" customFormat="false" ht="13.2" hidden="false" customHeight="false" outlineLevel="0" collapsed="false">
      <c r="D180" s="170"/>
    </row>
    <row r="181" customFormat="false" ht="13.2" hidden="false" customHeight="false" outlineLevel="0" collapsed="false">
      <c r="D181" s="170"/>
    </row>
    <row r="182" customFormat="false" ht="13.2" hidden="false" customHeight="false" outlineLevel="0" collapsed="false">
      <c r="D182" s="170"/>
    </row>
    <row r="183" customFormat="false" ht="13.2" hidden="false" customHeight="false" outlineLevel="0" collapsed="false">
      <c r="D183" s="170"/>
    </row>
    <row r="184" customFormat="false" ht="13.2" hidden="false" customHeight="false" outlineLevel="0" collapsed="false">
      <c r="D184" s="170"/>
    </row>
    <row r="185" customFormat="false" ht="13.2" hidden="false" customHeight="false" outlineLevel="0" collapsed="false">
      <c r="D185" s="170"/>
    </row>
    <row r="186" customFormat="false" ht="13.2" hidden="false" customHeight="false" outlineLevel="0" collapsed="false">
      <c r="D186" s="170"/>
    </row>
    <row r="187" customFormat="false" ht="13.2" hidden="false" customHeight="false" outlineLevel="0" collapsed="false">
      <c r="D187" s="170"/>
    </row>
    <row r="188" customFormat="false" ht="13.2" hidden="false" customHeight="false" outlineLevel="0" collapsed="false">
      <c r="D188" s="170"/>
    </row>
    <row r="189" customFormat="false" ht="13.2" hidden="false" customHeight="false" outlineLevel="0" collapsed="false">
      <c r="D189" s="170"/>
    </row>
    <row r="190" customFormat="false" ht="13.2" hidden="false" customHeight="false" outlineLevel="0" collapsed="false">
      <c r="D190" s="170"/>
    </row>
    <row r="191" customFormat="false" ht="13.2" hidden="false" customHeight="false" outlineLevel="0" collapsed="false">
      <c r="D191" s="170"/>
    </row>
    <row r="192" customFormat="false" ht="13.2" hidden="false" customHeight="false" outlineLevel="0" collapsed="false">
      <c r="D192" s="170"/>
    </row>
    <row r="193" customFormat="false" ht="13.2" hidden="false" customHeight="false" outlineLevel="0" collapsed="false">
      <c r="D193" s="170"/>
    </row>
    <row r="194" customFormat="false" ht="13.2" hidden="false" customHeight="false" outlineLevel="0" collapsed="false">
      <c r="D194" s="170"/>
    </row>
    <row r="195" customFormat="false" ht="13.2" hidden="false" customHeight="false" outlineLevel="0" collapsed="false">
      <c r="D195" s="170"/>
    </row>
    <row r="196" customFormat="false" ht="13.2" hidden="false" customHeight="false" outlineLevel="0" collapsed="false">
      <c r="D196" s="170"/>
    </row>
    <row r="197" customFormat="false" ht="13.2" hidden="false" customHeight="false" outlineLevel="0" collapsed="false">
      <c r="D197" s="170"/>
    </row>
    <row r="198" customFormat="false" ht="13.2" hidden="false" customHeight="false" outlineLevel="0" collapsed="false">
      <c r="D198" s="170"/>
    </row>
    <row r="199" customFormat="false" ht="13.2" hidden="false" customHeight="false" outlineLevel="0" collapsed="false">
      <c r="D199" s="170"/>
    </row>
    <row r="200" customFormat="false" ht="13.2" hidden="false" customHeight="false" outlineLevel="0" collapsed="false">
      <c r="D200" s="170"/>
    </row>
    <row r="201" customFormat="false" ht="13.2" hidden="false" customHeight="false" outlineLevel="0" collapsed="false">
      <c r="D201" s="170"/>
    </row>
    <row r="202" customFormat="false" ht="13.2" hidden="false" customHeight="false" outlineLevel="0" collapsed="false">
      <c r="D202" s="170"/>
    </row>
    <row r="203" customFormat="false" ht="13.2" hidden="false" customHeight="false" outlineLevel="0" collapsed="false">
      <c r="D203" s="170"/>
    </row>
    <row r="204" customFormat="false" ht="13.2" hidden="false" customHeight="false" outlineLevel="0" collapsed="false">
      <c r="D204" s="170"/>
    </row>
    <row r="205" customFormat="false" ht="13.2" hidden="false" customHeight="false" outlineLevel="0" collapsed="false">
      <c r="D205" s="170"/>
    </row>
    <row r="206" customFormat="false" ht="13.2" hidden="false" customHeight="false" outlineLevel="0" collapsed="false">
      <c r="D206" s="170"/>
    </row>
    <row r="207" customFormat="false" ht="13.2" hidden="false" customHeight="false" outlineLevel="0" collapsed="false">
      <c r="D207" s="170"/>
    </row>
    <row r="208" customFormat="false" ht="13.2" hidden="false" customHeight="false" outlineLevel="0" collapsed="false">
      <c r="D208" s="170"/>
    </row>
    <row r="209" customFormat="false" ht="13.2" hidden="false" customHeight="false" outlineLevel="0" collapsed="false">
      <c r="D209" s="170"/>
    </row>
    <row r="210" customFormat="false" ht="13.2" hidden="false" customHeight="false" outlineLevel="0" collapsed="false">
      <c r="D210" s="170"/>
    </row>
    <row r="211" customFormat="false" ht="13.2" hidden="false" customHeight="false" outlineLevel="0" collapsed="false">
      <c r="D211" s="170"/>
    </row>
    <row r="212" customFormat="false" ht="13.2" hidden="false" customHeight="false" outlineLevel="0" collapsed="false">
      <c r="D212" s="170"/>
    </row>
    <row r="213" customFormat="false" ht="13.2" hidden="false" customHeight="false" outlineLevel="0" collapsed="false">
      <c r="D213" s="170"/>
    </row>
    <row r="214" customFormat="false" ht="13.2" hidden="false" customHeight="false" outlineLevel="0" collapsed="false">
      <c r="D214" s="170"/>
    </row>
    <row r="215" customFormat="false" ht="13.2" hidden="false" customHeight="false" outlineLevel="0" collapsed="false">
      <c r="D215" s="170"/>
    </row>
    <row r="216" customFormat="false" ht="13.2" hidden="false" customHeight="false" outlineLevel="0" collapsed="false">
      <c r="D216" s="170"/>
    </row>
    <row r="217" customFormat="false" ht="13.2" hidden="false" customHeight="false" outlineLevel="0" collapsed="false">
      <c r="D217" s="170"/>
    </row>
    <row r="218" customFormat="false" ht="13.2" hidden="false" customHeight="false" outlineLevel="0" collapsed="false">
      <c r="D218" s="170"/>
    </row>
    <row r="219" customFormat="false" ht="13.2" hidden="false" customHeight="false" outlineLevel="0" collapsed="false">
      <c r="D219" s="170"/>
    </row>
    <row r="220" customFormat="false" ht="13.2" hidden="false" customHeight="false" outlineLevel="0" collapsed="false">
      <c r="D220" s="170"/>
    </row>
    <row r="221" customFormat="false" ht="13.2" hidden="false" customHeight="false" outlineLevel="0" collapsed="false">
      <c r="D221" s="170"/>
    </row>
    <row r="222" customFormat="false" ht="13.2" hidden="false" customHeight="false" outlineLevel="0" collapsed="false">
      <c r="D222" s="170"/>
    </row>
    <row r="223" customFormat="false" ht="13.2" hidden="false" customHeight="false" outlineLevel="0" collapsed="false">
      <c r="D223" s="170"/>
    </row>
    <row r="224" customFormat="false" ht="13.2" hidden="false" customHeight="false" outlineLevel="0" collapsed="false">
      <c r="D224" s="170"/>
    </row>
    <row r="225" customFormat="false" ht="13.2" hidden="false" customHeight="false" outlineLevel="0" collapsed="false">
      <c r="D225" s="170"/>
    </row>
    <row r="226" customFormat="false" ht="13.2" hidden="false" customHeight="false" outlineLevel="0" collapsed="false">
      <c r="D226" s="170"/>
    </row>
    <row r="227" customFormat="false" ht="13.2" hidden="false" customHeight="false" outlineLevel="0" collapsed="false">
      <c r="D227" s="170"/>
    </row>
    <row r="228" customFormat="false" ht="13.2" hidden="false" customHeight="false" outlineLevel="0" collapsed="false">
      <c r="D228" s="170"/>
    </row>
    <row r="229" customFormat="false" ht="13.2" hidden="false" customHeight="false" outlineLevel="0" collapsed="false">
      <c r="D229" s="170"/>
    </row>
    <row r="230" customFormat="false" ht="13.2" hidden="false" customHeight="false" outlineLevel="0" collapsed="false">
      <c r="D230" s="170"/>
    </row>
    <row r="231" customFormat="false" ht="13.2" hidden="false" customHeight="false" outlineLevel="0" collapsed="false">
      <c r="D231" s="170"/>
    </row>
    <row r="232" customFormat="false" ht="13.2" hidden="false" customHeight="false" outlineLevel="0" collapsed="false">
      <c r="D232" s="170"/>
    </row>
    <row r="233" customFormat="false" ht="13.2" hidden="false" customHeight="false" outlineLevel="0" collapsed="false">
      <c r="D233" s="170"/>
    </row>
    <row r="234" customFormat="false" ht="13.2" hidden="false" customHeight="false" outlineLevel="0" collapsed="false">
      <c r="D234" s="170"/>
    </row>
    <row r="235" customFormat="false" ht="13.2" hidden="false" customHeight="false" outlineLevel="0" collapsed="false">
      <c r="D235" s="170"/>
    </row>
    <row r="236" customFormat="false" ht="13.2" hidden="false" customHeight="false" outlineLevel="0" collapsed="false">
      <c r="D236" s="170"/>
    </row>
    <row r="237" customFormat="false" ht="13.2" hidden="false" customHeight="false" outlineLevel="0" collapsed="false">
      <c r="D237" s="170"/>
    </row>
    <row r="238" customFormat="false" ht="13.2" hidden="false" customHeight="false" outlineLevel="0" collapsed="false">
      <c r="D238" s="170"/>
    </row>
    <row r="239" customFormat="false" ht="13.2" hidden="false" customHeight="false" outlineLevel="0" collapsed="false">
      <c r="D239" s="170"/>
    </row>
    <row r="240" customFormat="false" ht="13.2" hidden="false" customHeight="false" outlineLevel="0" collapsed="false">
      <c r="D240" s="170"/>
    </row>
    <row r="241" customFormat="false" ht="13.2" hidden="false" customHeight="false" outlineLevel="0" collapsed="false">
      <c r="D241" s="170"/>
    </row>
    <row r="242" customFormat="false" ht="13.2" hidden="false" customHeight="false" outlineLevel="0" collapsed="false">
      <c r="D242" s="170"/>
    </row>
    <row r="243" customFormat="false" ht="13.2" hidden="false" customHeight="false" outlineLevel="0" collapsed="false">
      <c r="D243" s="170"/>
    </row>
    <row r="244" customFormat="false" ht="13.2" hidden="false" customHeight="false" outlineLevel="0" collapsed="false">
      <c r="D244" s="170"/>
    </row>
    <row r="245" customFormat="false" ht="13.2" hidden="false" customHeight="false" outlineLevel="0" collapsed="false">
      <c r="D245" s="170"/>
    </row>
    <row r="246" customFormat="false" ht="13.2" hidden="false" customHeight="false" outlineLevel="0" collapsed="false">
      <c r="D246" s="170"/>
    </row>
    <row r="247" customFormat="false" ht="13.2" hidden="false" customHeight="false" outlineLevel="0" collapsed="false">
      <c r="D247" s="170"/>
    </row>
    <row r="248" customFormat="false" ht="13.2" hidden="false" customHeight="false" outlineLevel="0" collapsed="false">
      <c r="D248" s="170"/>
    </row>
    <row r="249" customFormat="false" ht="13.2" hidden="false" customHeight="false" outlineLevel="0" collapsed="false">
      <c r="D249" s="170"/>
    </row>
    <row r="250" customFormat="false" ht="13.2" hidden="false" customHeight="false" outlineLevel="0" collapsed="false">
      <c r="D250" s="170"/>
    </row>
    <row r="251" customFormat="false" ht="13.2" hidden="false" customHeight="false" outlineLevel="0" collapsed="false">
      <c r="D251" s="170"/>
    </row>
    <row r="252" customFormat="false" ht="13.2" hidden="false" customHeight="false" outlineLevel="0" collapsed="false">
      <c r="D252" s="170"/>
    </row>
    <row r="253" customFormat="false" ht="13.2" hidden="false" customHeight="false" outlineLevel="0" collapsed="false">
      <c r="D253" s="170"/>
    </row>
    <row r="254" customFormat="false" ht="13.2" hidden="false" customHeight="false" outlineLevel="0" collapsed="false">
      <c r="D254" s="170"/>
    </row>
    <row r="255" customFormat="false" ht="13.2" hidden="false" customHeight="false" outlineLevel="0" collapsed="false">
      <c r="D255" s="170"/>
    </row>
    <row r="256" customFormat="false" ht="13.2" hidden="false" customHeight="false" outlineLevel="0" collapsed="false">
      <c r="D256" s="170"/>
    </row>
    <row r="257" customFormat="false" ht="13.2" hidden="false" customHeight="false" outlineLevel="0" collapsed="false">
      <c r="D257" s="170"/>
    </row>
    <row r="258" customFormat="false" ht="13.2" hidden="false" customHeight="false" outlineLevel="0" collapsed="false">
      <c r="D258" s="170"/>
    </row>
    <row r="259" customFormat="false" ht="13.2" hidden="false" customHeight="false" outlineLevel="0" collapsed="false">
      <c r="D259" s="170"/>
    </row>
    <row r="260" customFormat="false" ht="13.2" hidden="false" customHeight="false" outlineLevel="0" collapsed="false">
      <c r="D260" s="170"/>
    </row>
    <row r="261" customFormat="false" ht="13.2" hidden="false" customHeight="false" outlineLevel="0" collapsed="false">
      <c r="D261" s="170"/>
    </row>
    <row r="262" customFormat="false" ht="13.2" hidden="false" customHeight="false" outlineLevel="0" collapsed="false">
      <c r="D262" s="170"/>
    </row>
    <row r="263" customFormat="false" ht="13.2" hidden="false" customHeight="false" outlineLevel="0" collapsed="false">
      <c r="D263" s="170"/>
    </row>
    <row r="264" customFormat="false" ht="13.2" hidden="false" customHeight="false" outlineLevel="0" collapsed="false">
      <c r="D264" s="170"/>
    </row>
    <row r="265" customFormat="false" ht="13.2" hidden="false" customHeight="false" outlineLevel="0" collapsed="false">
      <c r="D265" s="170"/>
    </row>
    <row r="266" customFormat="false" ht="13.2" hidden="false" customHeight="false" outlineLevel="0" collapsed="false">
      <c r="D266" s="170"/>
    </row>
    <row r="267" customFormat="false" ht="13.2" hidden="false" customHeight="false" outlineLevel="0" collapsed="false">
      <c r="D267" s="170"/>
    </row>
    <row r="268" customFormat="false" ht="13.2" hidden="false" customHeight="false" outlineLevel="0" collapsed="false">
      <c r="D268" s="170"/>
    </row>
    <row r="269" customFormat="false" ht="13.2" hidden="false" customHeight="false" outlineLevel="0" collapsed="false">
      <c r="D269" s="170"/>
    </row>
    <row r="270" customFormat="false" ht="13.2" hidden="false" customHeight="false" outlineLevel="0" collapsed="false">
      <c r="D270" s="170"/>
    </row>
    <row r="271" customFormat="false" ht="13.2" hidden="false" customHeight="false" outlineLevel="0" collapsed="false">
      <c r="D271" s="170"/>
    </row>
    <row r="272" customFormat="false" ht="13.2" hidden="false" customHeight="false" outlineLevel="0" collapsed="false">
      <c r="D272" s="170"/>
    </row>
    <row r="273" customFormat="false" ht="13.2" hidden="false" customHeight="false" outlineLevel="0" collapsed="false">
      <c r="D273" s="170"/>
    </row>
    <row r="274" customFormat="false" ht="13.2" hidden="false" customHeight="false" outlineLevel="0" collapsed="false">
      <c r="D274" s="170"/>
    </row>
    <row r="275" customFormat="false" ht="13.2" hidden="false" customHeight="false" outlineLevel="0" collapsed="false">
      <c r="D275" s="170"/>
    </row>
    <row r="276" customFormat="false" ht="13.2" hidden="false" customHeight="false" outlineLevel="0" collapsed="false">
      <c r="D276" s="170"/>
    </row>
    <row r="277" customFormat="false" ht="13.2" hidden="false" customHeight="false" outlineLevel="0" collapsed="false">
      <c r="D277" s="170"/>
    </row>
    <row r="278" customFormat="false" ht="13.2" hidden="false" customHeight="false" outlineLevel="0" collapsed="false">
      <c r="D278" s="170"/>
    </row>
    <row r="279" customFormat="false" ht="13.2" hidden="false" customHeight="false" outlineLevel="0" collapsed="false">
      <c r="D279" s="170"/>
    </row>
    <row r="280" customFormat="false" ht="13.2" hidden="false" customHeight="false" outlineLevel="0" collapsed="false">
      <c r="D280" s="170"/>
    </row>
    <row r="281" customFormat="false" ht="13.2" hidden="false" customHeight="false" outlineLevel="0" collapsed="false">
      <c r="D281" s="170"/>
    </row>
    <row r="282" customFormat="false" ht="13.2" hidden="false" customHeight="false" outlineLevel="0" collapsed="false">
      <c r="D282" s="170"/>
    </row>
    <row r="283" customFormat="false" ht="13.2" hidden="false" customHeight="false" outlineLevel="0" collapsed="false">
      <c r="D283" s="170"/>
    </row>
    <row r="284" customFormat="false" ht="13.2" hidden="false" customHeight="false" outlineLevel="0" collapsed="false">
      <c r="D284" s="170"/>
    </row>
    <row r="285" customFormat="false" ht="13.2" hidden="false" customHeight="false" outlineLevel="0" collapsed="false">
      <c r="D285" s="170"/>
    </row>
    <row r="286" customFormat="false" ht="13.2" hidden="false" customHeight="false" outlineLevel="0" collapsed="false">
      <c r="D286" s="170"/>
    </row>
    <row r="287" customFormat="false" ht="13.2" hidden="false" customHeight="false" outlineLevel="0" collapsed="false">
      <c r="D287" s="170"/>
    </row>
    <row r="288" customFormat="false" ht="13.2" hidden="false" customHeight="false" outlineLevel="0" collapsed="false">
      <c r="D288" s="170"/>
    </row>
    <row r="289" customFormat="false" ht="13.2" hidden="false" customHeight="false" outlineLevel="0" collapsed="false">
      <c r="D289" s="170"/>
    </row>
    <row r="290" customFormat="false" ht="13.2" hidden="false" customHeight="false" outlineLevel="0" collapsed="false">
      <c r="D290" s="170"/>
    </row>
    <row r="291" customFormat="false" ht="13.2" hidden="false" customHeight="false" outlineLevel="0" collapsed="false">
      <c r="D291" s="170"/>
    </row>
    <row r="292" customFormat="false" ht="13.2" hidden="false" customHeight="false" outlineLevel="0" collapsed="false">
      <c r="D292" s="170"/>
    </row>
    <row r="293" customFormat="false" ht="13.2" hidden="false" customHeight="false" outlineLevel="0" collapsed="false">
      <c r="D293" s="170"/>
    </row>
    <row r="294" customFormat="false" ht="13.2" hidden="false" customHeight="false" outlineLevel="0" collapsed="false">
      <c r="D294" s="170"/>
    </row>
    <row r="295" customFormat="false" ht="13.2" hidden="false" customHeight="false" outlineLevel="0" collapsed="false">
      <c r="D295" s="170"/>
    </row>
    <row r="296" customFormat="false" ht="13.2" hidden="false" customHeight="false" outlineLevel="0" collapsed="false">
      <c r="D296" s="170"/>
    </row>
    <row r="297" customFormat="false" ht="13.2" hidden="false" customHeight="false" outlineLevel="0" collapsed="false">
      <c r="D297" s="170"/>
    </row>
    <row r="298" customFormat="false" ht="13.2" hidden="false" customHeight="false" outlineLevel="0" collapsed="false">
      <c r="D298" s="170"/>
    </row>
    <row r="299" customFormat="false" ht="13.2" hidden="false" customHeight="false" outlineLevel="0" collapsed="false">
      <c r="D299" s="170"/>
    </row>
    <row r="300" customFormat="false" ht="13.2" hidden="false" customHeight="false" outlineLevel="0" collapsed="false">
      <c r="D300" s="170"/>
    </row>
    <row r="301" customFormat="false" ht="13.2" hidden="false" customHeight="false" outlineLevel="0" collapsed="false">
      <c r="D301" s="170"/>
    </row>
    <row r="302" customFormat="false" ht="13.2" hidden="false" customHeight="false" outlineLevel="0" collapsed="false">
      <c r="D302" s="170"/>
    </row>
    <row r="303" customFormat="false" ht="13.2" hidden="false" customHeight="false" outlineLevel="0" collapsed="false">
      <c r="D303" s="170"/>
    </row>
    <row r="304" customFormat="false" ht="13.2" hidden="false" customHeight="false" outlineLevel="0" collapsed="false">
      <c r="D304" s="170"/>
    </row>
    <row r="305" customFormat="false" ht="13.2" hidden="false" customHeight="false" outlineLevel="0" collapsed="false">
      <c r="D305" s="170"/>
    </row>
    <row r="306" customFormat="false" ht="13.2" hidden="false" customHeight="false" outlineLevel="0" collapsed="false">
      <c r="D306" s="170"/>
    </row>
    <row r="307" customFormat="false" ht="13.2" hidden="false" customHeight="false" outlineLevel="0" collapsed="false">
      <c r="D307" s="170"/>
    </row>
    <row r="308" customFormat="false" ht="13.2" hidden="false" customHeight="false" outlineLevel="0" collapsed="false">
      <c r="D308" s="170"/>
    </row>
    <row r="309" customFormat="false" ht="13.2" hidden="false" customHeight="false" outlineLevel="0" collapsed="false">
      <c r="D309" s="170"/>
    </row>
    <row r="310" customFormat="false" ht="13.2" hidden="false" customHeight="false" outlineLevel="0" collapsed="false">
      <c r="D310" s="170"/>
    </row>
    <row r="311" customFormat="false" ht="13.2" hidden="false" customHeight="false" outlineLevel="0" collapsed="false">
      <c r="D311" s="170"/>
    </row>
    <row r="312" customFormat="false" ht="13.2" hidden="false" customHeight="false" outlineLevel="0" collapsed="false">
      <c r="D312" s="170"/>
    </row>
    <row r="313" customFormat="false" ht="13.2" hidden="false" customHeight="false" outlineLevel="0" collapsed="false">
      <c r="D313" s="170"/>
    </row>
    <row r="314" customFormat="false" ht="13.2" hidden="false" customHeight="false" outlineLevel="0" collapsed="false">
      <c r="D314" s="170"/>
    </row>
    <row r="315" customFormat="false" ht="13.2" hidden="false" customHeight="false" outlineLevel="0" collapsed="false">
      <c r="D315" s="170"/>
    </row>
    <row r="316" customFormat="false" ht="13.2" hidden="false" customHeight="false" outlineLevel="0" collapsed="false">
      <c r="D316" s="170"/>
    </row>
    <row r="317" customFormat="false" ht="13.2" hidden="false" customHeight="false" outlineLevel="0" collapsed="false">
      <c r="D317" s="170"/>
    </row>
    <row r="318" customFormat="false" ht="13.2" hidden="false" customHeight="false" outlineLevel="0" collapsed="false">
      <c r="D318" s="170"/>
    </row>
    <row r="319" customFormat="false" ht="13.2" hidden="false" customHeight="false" outlineLevel="0" collapsed="false">
      <c r="D319" s="170"/>
    </row>
    <row r="320" customFormat="false" ht="13.2" hidden="false" customHeight="false" outlineLevel="0" collapsed="false">
      <c r="D320" s="170"/>
    </row>
    <row r="321" customFormat="false" ht="13.2" hidden="false" customHeight="false" outlineLevel="0" collapsed="false">
      <c r="D321" s="170"/>
    </row>
    <row r="322" customFormat="false" ht="13.2" hidden="false" customHeight="false" outlineLevel="0" collapsed="false">
      <c r="D322" s="170"/>
    </row>
    <row r="323" customFormat="false" ht="13.2" hidden="false" customHeight="false" outlineLevel="0" collapsed="false">
      <c r="D323" s="170"/>
    </row>
    <row r="324" customFormat="false" ht="13.2" hidden="false" customHeight="false" outlineLevel="0" collapsed="false">
      <c r="D324" s="170"/>
    </row>
    <row r="325" customFormat="false" ht="13.2" hidden="false" customHeight="false" outlineLevel="0" collapsed="false">
      <c r="D325" s="170"/>
    </row>
    <row r="326" customFormat="false" ht="13.2" hidden="false" customHeight="false" outlineLevel="0" collapsed="false">
      <c r="D326" s="170"/>
    </row>
    <row r="327" customFormat="false" ht="13.2" hidden="false" customHeight="false" outlineLevel="0" collapsed="false">
      <c r="D327" s="170"/>
    </row>
    <row r="328" customFormat="false" ht="13.2" hidden="false" customHeight="false" outlineLevel="0" collapsed="false">
      <c r="D328" s="170"/>
    </row>
    <row r="329" customFormat="false" ht="13.2" hidden="false" customHeight="false" outlineLevel="0" collapsed="false">
      <c r="D329" s="170"/>
    </row>
    <row r="330" customFormat="false" ht="13.2" hidden="false" customHeight="false" outlineLevel="0" collapsed="false">
      <c r="D330" s="170"/>
    </row>
    <row r="331" customFormat="false" ht="13.2" hidden="false" customHeight="false" outlineLevel="0" collapsed="false">
      <c r="D331" s="170"/>
    </row>
    <row r="332" customFormat="false" ht="13.2" hidden="false" customHeight="false" outlineLevel="0" collapsed="false">
      <c r="D332" s="170"/>
    </row>
    <row r="333" customFormat="false" ht="13.2" hidden="false" customHeight="false" outlineLevel="0" collapsed="false">
      <c r="D333" s="170"/>
    </row>
    <row r="334" customFormat="false" ht="13.2" hidden="false" customHeight="false" outlineLevel="0" collapsed="false">
      <c r="D334" s="170"/>
    </row>
    <row r="335" customFormat="false" ht="13.2" hidden="false" customHeight="false" outlineLevel="0" collapsed="false">
      <c r="D335" s="170"/>
    </row>
    <row r="336" customFormat="false" ht="13.2" hidden="false" customHeight="false" outlineLevel="0" collapsed="false">
      <c r="D336" s="170"/>
    </row>
    <row r="337" customFormat="false" ht="13.2" hidden="false" customHeight="false" outlineLevel="0" collapsed="false">
      <c r="D337" s="170"/>
    </row>
    <row r="338" customFormat="false" ht="13.2" hidden="false" customHeight="false" outlineLevel="0" collapsed="false">
      <c r="D338" s="170"/>
    </row>
    <row r="339" customFormat="false" ht="13.2" hidden="false" customHeight="false" outlineLevel="0" collapsed="false">
      <c r="D339" s="170"/>
    </row>
    <row r="340" customFormat="false" ht="13.2" hidden="false" customHeight="false" outlineLevel="0" collapsed="false">
      <c r="D340" s="170"/>
    </row>
    <row r="341" customFormat="false" ht="13.2" hidden="false" customHeight="false" outlineLevel="0" collapsed="false">
      <c r="D341" s="170"/>
    </row>
    <row r="342" customFormat="false" ht="13.2" hidden="false" customHeight="false" outlineLevel="0" collapsed="false">
      <c r="D342" s="170"/>
    </row>
    <row r="343" customFormat="false" ht="13.2" hidden="false" customHeight="false" outlineLevel="0" collapsed="false">
      <c r="D343" s="170"/>
    </row>
    <row r="344" customFormat="false" ht="13.2" hidden="false" customHeight="false" outlineLevel="0" collapsed="false">
      <c r="D344" s="170"/>
    </row>
    <row r="345" customFormat="false" ht="13.2" hidden="false" customHeight="false" outlineLevel="0" collapsed="false">
      <c r="D345" s="170"/>
    </row>
    <row r="346" customFormat="false" ht="13.2" hidden="false" customHeight="false" outlineLevel="0" collapsed="false">
      <c r="D346" s="170"/>
    </row>
    <row r="347" customFormat="false" ht="13.2" hidden="false" customHeight="false" outlineLevel="0" collapsed="false">
      <c r="D347" s="170"/>
    </row>
    <row r="348" customFormat="false" ht="13.2" hidden="false" customHeight="false" outlineLevel="0" collapsed="false">
      <c r="D348" s="170"/>
    </row>
    <row r="349" customFormat="false" ht="13.2" hidden="false" customHeight="false" outlineLevel="0" collapsed="false">
      <c r="D349" s="170"/>
    </row>
    <row r="350" customFormat="false" ht="13.2" hidden="false" customHeight="false" outlineLevel="0" collapsed="false">
      <c r="D350" s="170"/>
    </row>
    <row r="351" customFormat="false" ht="13.2" hidden="false" customHeight="false" outlineLevel="0" collapsed="false">
      <c r="D351" s="170"/>
    </row>
    <row r="352" customFormat="false" ht="13.2" hidden="false" customHeight="false" outlineLevel="0" collapsed="false">
      <c r="D352" s="170"/>
    </row>
    <row r="353" customFormat="false" ht="13.2" hidden="false" customHeight="false" outlineLevel="0" collapsed="false">
      <c r="D353" s="170"/>
    </row>
    <row r="354" customFormat="false" ht="13.2" hidden="false" customHeight="false" outlineLevel="0" collapsed="false">
      <c r="D354" s="170"/>
    </row>
    <row r="355" customFormat="false" ht="13.2" hidden="false" customHeight="false" outlineLevel="0" collapsed="false">
      <c r="D355" s="170"/>
    </row>
    <row r="356" customFormat="false" ht="13.2" hidden="false" customHeight="false" outlineLevel="0" collapsed="false">
      <c r="D356" s="170"/>
    </row>
    <row r="357" customFormat="false" ht="13.2" hidden="false" customHeight="false" outlineLevel="0" collapsed="false">
      <c r="D357" s="170"/>
    </row>
    <row r="358" customFormat="false" ht="13.2" hidden="false" customHeight="false" outlineLevel="0" collapsed="false">
      <c r="D358" s="170"/>
    </row>
    <row r="359" customFormat="false" ht="13.2" hidden="false" customHeight="false" outlineLevel="0" collapsed="false">
      <c r="D359" s="170"/>
    </row>
    <row r="360" customFormat="false" ht="13.2" hidden="false" customHeight="false" outlineLevel="0" collapsed="false">
      <c r="D360" s="170"/>
    </row>
    <row r="361" customFormat="false" ht="13.2" hidden="false" customHeight="false" outlineLevel="0" collapsed="false">
      <c r="D361" s="170"/>
    </row>
    <row r="362" customFormat="false" ht="13.2" hidden="false" customHeight="false" outlineLevel="0" collapsed="false">
      <c r="D362" s="170"/>
    </row>
    <row r="363" customFormat="false" ht="13.2" hidden="false" customHeight="false" outlineLevel="0" collapsed="false">
      <c r="D363" s="170"/>
    </row>
    <row r="364" customFormat="false" ht="13.2" hidden="false" customHeight="false" outlineLevel="0" collapsed="false">
      <c r="D364" s="170"/>
    </row>
    <row r="365" customFormat="false" ht="13.2" hidden="false" customHeight="false" outlineLevel="0" collapsed="false">
      <c r="D365" s="170"/>
    </row>
    <row r="366" customFormat="false" ht="13.2" hidden="false" customHeight="false" outlineLevel="0" collapsed="false">
      <c r="D366" s="170"/>
    </row>
    <row r="367" customFormat="false" ht="13.2" hidden="false" customHeight="false" outlineLevel="0" collapsed="false">
      <c r="D367" s="170"/>
    </row>
    <row r="368" customFormat="false" ht="13.2" hidden="false" customHeight="false" outlineLevel="0" collapsed="false">
      <c r="D368" s="170"/>
    </row>
    <row r="369" customFormat="false" ht="13.2" hidden="false" customHeight="false" outlineLevel="0" collapsed="false">
      <c r="D369" s="170"/>
    </row>
    <row r="370" customFormat="false" ht="13.2" hidden="false" customHeight="false" outlineLevel="0" collapsed="false">
      <c r="D370" s="170"/>
    </row>
    <row r="371" customFormat="false" ht="13.2" hidden="false" customHeight="false" outlineLevel="0" collapsed="false">
      <c r="D371" s="170"/>
    </row>
    <row r="372" customFormat="false" ht="13.2" hidden="false" customHeight="false" outlineLevel="0" collapsed="false">
      <c r="D372" s="170"/>
    </row>
    <row r="373" customFormat="false" ht="13.2" hidden="false" customHeight="false" outlineLevel="0" collapsed="false">
      <c r="D373" s="170"/>
    </row>
    <row r="374" customFormat="false" ht="13.2" hidden="false" customHeight="false" outlineLevel="0" collapsed="false">
      <c r="D374" s="170"/>
    </row>
    <row r="375" customFormat="false" ht="13.2" hidden="false" customHeight="false" outlineLevel="0" collapsed="false">
      <c r="D375" s="170"/>
    </row>
    <row r="376" customFormat="false" ht="13.2" hidden="false" customHeight="false" outlineLevel="0" collapsed="false">
      <c r="D376" s="170"/>
    </row>
    <row r="377" customFormat="false" ht="13.2" hidden="false" customHeight="false" outlineLevel="0" collapsed="false">
      <c r="D377" s="170"/>
    </row>
    <row r="378" customFormat="false" ht="13.2" hidden="false" customHeight="false" outlineLevel="0" collapsed="false">
      <c r="D378" s="170"/>
    </row>
    <row r="379" customFormat="false" ht="13.2" hidden="false" customHeight="false" outlineLevel="0" collapsed="false">
      <c r="D379" s="170"/>
    </row>
    <row r="380" customFormat="false" ht="13.2" hidden="false" customHeight="false" outlineLevel="0" collapsed="false">
      <c r="D380" s="170"/>
    </row>
    <row r="381" customFormat="false" ht="13.2" hidden="false" customHeight="false" outlineLevel="0" collapsed="false">
      <c r="D381" s="170"/>
    </row>
    <row r="382" customFormat="false" ht="13.2" hidden="false" customHeight="false" outlineLevel="0" collapsed="false">
      <c r="D382" s="170"/>
    </row>
    <row r="383" customFormat="false" ht="13.2" hidden="false" customHeight="false" outlineLevel="0" collapsed="false">
      <c r="D383" s="170"/>
    </row>
    <row r="384" customFormat="false" ht="13.2" hidden="false" customHeight="false" outlineLevel="0" collapsed="false">
      <c r="D384" s="170"/>
    </row>
    <row r="385" customFormat="false" ht="13.2" hidden="false" customHeight="false" outlineLevel="0" collapsed="false">
      <c r="D385" s="170"/>
    </row>
    <row r="386" customFormat="false" ht="13.2" hidden="false" customHeight="false" outlineLevel="0" collapsed="false">
      <c r="D386" s="170"/>
    </row>
    <row r="387" customFormat="false" ht="13.2" hidden="false" customHeight="false" outlineLevel="0" collapsed="false">
      <c r="D387" s="170"/>
    </row>
    <row r="388" customFormat="false" ht="13.2" hidden="false" customHeight="false" outlineLevel="0" collapsed="false">
      <c r="D388" s="170"/>
    </row>
    <row r="389" customFormat="false" ht="13.2" hidden="false" customHeight="false" outlineLevel="0" collapsed="false">
      <c r="D389" s="170"/>
    </row>
    <row r="390" customFormat="false" ht="13.2" hidden="false" customHeight="false" outlineLevel="0" collapsed="false">
      <c r="D390" s="170"/>
    </row>
    <row r="391" customFormat="false" ht="13.2" hidden="false" customHeight="false" outlineLevel="0" collapsed="false">
      <c r="D391" s="170"/>
    </row>
    <row r="392" customFormat="false" ht="13.2" hidden="false" customHeight="false" outlineLevel="0" collapsed="false">
      <c r="D392" s="170"/>
    </row>
    <row r="393" customFormat="false" ht="13.2" hidden="false" customHeight="false" outlineLevel="0" collapsed="false">
      <c r="D393" s="170"/>
    </row>
    <row r="394" customFormat="false" ht="13.2" hidden="false" customHeight="false" outlineLevel="0" collapsed="false">
      <c r="D394" s="170"/>
    </row>
    <row r="395" customFormat="false" ht="13.2" hidden="false" customHeight="false" outlineLevel="0" collapsed="false">
      <c r="D395" s="170"/>
    </row>
    <row r="396" customFormat="false" ht="13.2" hidden="false" customHeight="false" outlineLevel="0" collapsed="false">
      <c r="D396" s="170"/>
    </row>
    <row r="397" customFormat="false" ht="13.2" hidden="false" customHeight="false" outlineLevel="0" collapsed="false">
      <c r="D397" s="170"/>
    </row>
    <row r="398" customFormat="false" ht="13.2" hidden="false" customHeight="false" outlineLevel="0" collapsed="false">
      <c r="D398" s="170"/>
    </row>
    <row r="399" customFormat="false" ht="13.2" hidden="false" customHeight="false" outlineLevel="0" collapsed="false">
      <c r="D399" s="170"/>
    </row>
    <row r="400" customFormat="false" ht="13.2" hidden="false" customHeight="false" outlineLevel="0" collapsed="false">
      <c r="D400" s="170"/>
    </row>
    <row r="401" customFormat="false" ht="13.2" hidden="false" customHeight="false" outlineLevel="0" collapsed="false">
      <c r="D401" s="170"/>
    </row>
    <row r="402" customFormat="false" ht="13.2" hidden="false" customHeight="false" outlineLevel="0" collapsed="false">
      <c r="D402" s="170"/>
    </row>
    <row r="403" customFormat="false" ht="13.2" hidden="false" customHeight="false" outlineLevel="0" collapsed="false">
      <c r="D403" s="170"/>
    </row>
    <row r="404" customFormat="false" ht="13.2" hidden="false" customHeight="false" outlineLevel="0" collapsed="false">
      <c r="D404" s="170"/>
    </row>
    <row r="405" customFormat="false" ht="13.2" hidden="false" customHeight="false" outlineLevel="0" collapsed="false">
      <c r="D405" s="170"/>
    </row>
    <row r="406" customFormat="false" ht="13.2" hidden="false" customHeight="false" outlineLevel="0" collapsed="false">
      <c r="D406" s="170"/>
    </row>
    <row r="407" customFormat="false" ht="13.2" hidden="false" customHeight="false" outlineLevel="0" collapsed="false">
      <c r="D407" s="170"/>
    </row>
    <row r="408" customFormat="false" ht="13.2" hidden="false" customHeight="false" outlineLevel="0" collapsed="false">
      <c r="D408" s="170"/>
    </row>
    <row r="409" customFormat="false" ht="13.2" hidden="false" customHeight="false" outlineLevel="0" collapsed="false">
      <c r="D409" s="170"/>
    </row>
    <row r="410" customFormat="false" ht="13.2" hidden="false" customHeight="false" outlineLevel="0" collapsed="false">
      <c r="D410" s="170"/>
    </row>
    <row r="411" customFormat="false" ht="13.2" hidden="false" customHeight="false" outlineLevel="0" collapsed="false">
      <c r="D411" s="170"/>
    </row>
    <row r="412" customFormat="false" ht="13.2" hidden="false" customHeight="false" outlineLevel="0" collapsed="false">
      <c r="D412" s="170"/>
    </row>
    <row r="413" customFormat="false" ht="13.2" hidden="false" customHeight="false" outlineLevel="0" collapsed="false">
      <c r="D413" s="170"/>
    </row>
    <row r="414" customFormat="false" ht="13.2" hidden="false" customHeight="false" outlineLevel="0" collapsed="false">
      <c r="D414" s="170"/>
    </row>
    <row r="415" customFormat="false" ht="13.2" hidden="false" customHeight="false" outlineLevel="0" collapsed="false">
      <c r="D415" s="170"/>
    </row>
    <row r="416" customFormat="false" ht="13.2" hidden="false" customHeight="false" outlineLevel="0" collapsed="false">
      <c r="D416" s="170"/>
    </row>
    <row r="417" customFormat="false" ht="13.2" hidden="false" customHeight="false" outlineLevel="0" collapsed="false">
      <c r="D417" s="170"/>
    </row>
    <row r="418" customFormat="false" ht="13.2" hidden="false" customHeight="false" outlineLevel="0" collapsed="false">
      <c r="D418" s="170"/>
    </row>
    <row r="419" customFormat="false" ht="13.2" hidden="false" customHeight="false" outlineLevel="0" collapsed="false">
      <c r="D419" s="170"/>
    </row>
    <row r="420" customFormat="false" ht="13.2" hidden="false" customHeight="false" outlineLevel="0" collapsed="false">
      <c r="D420" s="170"/>
    </row>
    <row r="421" customFormat="false" ht="13.2" hidden="false" customHeight="false" outlineLevel="0" collapsed="false">
      <c r="D421" s="170"/>
    </row>
    <row r="422" customFormat="false" ht="13.2" hidden="false" customHeight="false" outlineLevel="0" collapsed="false">
      <c r="D422" s="170"/>
    </row>
    <row r="423" customFormat="false" ht="13.2" hidden="false" customHeight="false" outlineLevel="0" collapsed="false">
      <c r="D423" s="170"/>
    </row>
    <row r="424" customFormat="false" ht="13.2" hidden="false" customHeight="false" outlineLevel="0" collapsed="false">
      <c r="D424" s="170"/>
    </row>
    <row r="425" customFormat="false" ht="13.2" hidden="false" customHeight="false" outlineLevel="0" collapsed="false">
      <c r="D425" s="170"/>
    </row>
    <row r="426" customFormat="false" ht="13.2" hidden="false" customHeight="false" outlineLevel="0" collapsed="false">
      <c r="D426" s="170"/>
    </row>
    <row r="427" customFormat="false" ht="13.2" hidden="false" customHeight="false" outlineLevel="0" collapsed="false">
      <c r="D427" s="170"/>
    </row>
    <row r="428" customFormat="false" ht="13.2" hidden="false" customHeight="false" outlineLevel="0" collapsed="false">
      <c r="D428" s="170"/>
    </row>
    <row r="429" customFormat="false" ht="13.2" hidden="false" customHeight="false" outlineLevel="0" collapsed="false">
      <c r="D429" s="170"/>
    </row>
    <row r="430" customFormat="false" ht="13.2" hidden="false" customHeight="false" outlineLevel="0" collapsed="false">
      <c r="D430" s="170"/>
    </row>
    <row r="431" customFormat="false" ht="13.2" hidden="false" customHeight="false" outlineLevel="0" collapsed="false">
      <c r="D431" s="170"/>
    </row>
    <row r="432" customFormat="false" ht="13.2" hidden="false" customHeight="false" outlineLevel="0" collapsed="false">
      <c r="D432" s="170"/>
    </row>
    <row r="433" customFormat="false" ht="13.2" hidden="false" customHeight="false" outlineLevel="0" collapsed="false">
      <c r="D433" s="170"/>
    </row>
    <row r="434" customFormat="false" ht="13.2" hidden="false" customHeight="false" outlineLevel="0" collapsed="false">
      <c r="D434" s="170"/>
    </row>
    <row r="435" customFormat="false" ht="13.2" hidden="false" customHeight="false" outlineLevel="0" collapsed="false">
      <c r="D435" s="170"/>
    </row>
    <row r="436" customFormat="false" ht="13.2" hidden="false" customHeight="false" outlineLevel="0" collapsed="false">
      <c r="D436" s="170"/>
    </row>
    <row r="437" customFormat="false" ht="13.2" hidden="false" customHeight="false" outlineLevel="0" collapsed="false">
      <c r="D437" s="170"/>
    </row>
    <row r="438" customFormat="false" ht="13.2" hidden="false" customHeight="false" outlineLevel="0" collapsed="false">
      <c r="D438" s="170"/>
    </row>
    <row r="439" customFormat="false" ht="13.2" hidden="false" customHeight="false" outlineLevel="0" collapsed="false">
      <c r="D439" s="170"/>
    </row>
    <row r="440" customFormat="false" ht="13.2" hidden="false" customHeight="false" outlineLevel="0" collapsed="false">
      <c r="D440" s="170"/>
    </row>
    <row r="441" customFormat="false" ht="13.2" hidden="false" customHeight="false" outlineLevel="0" collapsed="false">
      <c r="D441" s="170"/>
    </row>
    <row r="442" customFormat="false" ht="13.2" hidden="false" customHeight="false" outlineLevel="0" collapsed="false">
      <c r="D442" s="170"/>
    </row>
    <row r="443" customFormat="false" ht="13.2" hidden="false" customHeight="false" outlineLevel="0" collapsed="false">
      <c r="D443" s="170"/>
    </row>
    <row r="444" customFormat="false" ht="13.2" hidden="false" customHeight="false" outlineLevel="0" collapsed="false">
      <c r="D444" s="170"/>
    </row>
    <row r="445" customFormat="false" ht="13.2" hidden="false" customHeight="false" outlineLevel="0" collapsed="false">
      <c r="D445" s="170"/>
    </row>
    <row r="446" customFormat="false" ht="13.2" hidden="false" customHeight="false" outlineLevel="0" collapsed="false">
      <c r="D446" s="170"/>
    </row>
    <row r="447" customFormat="false" ht="13.2" hidden="false" customHeight="false" outlineLevel="0" collapsed="false">
      <c r="D447" s="170"/>
    </row>
    <row r="448" customFormat="false" ht="13.2" hidden="false" customHeight="false" outlineLevel="0" collapsed="false">
      <c r="D448" s="170"/>
    </row>
    <row r="449" customFormat="false" ht="13.2" hidden="false" customHeight="false" outlineLevel="0" collapsed="false">
      <c r="D449" s="170"/>
    </row>
    <row r="450" customFormat="false" ht="13.2" hidden="false" customHeight="false" outlineLevel="0" collapsed="false">
      <c r="D450" s="170"/>
    </row>
    <row r="451" customFormat="false" ht="13.2" hidden="false" customHeight="false" outlineLevel="0" collapsed="false">
      <c r="D451" s="170"/>
    </row>
    <row r="452" customFormat="false" ht="13.2" hidden="false" customHeight="false" outlineLevel="0" collapsed="false">
      <c r="D452" s="170"/>
    </row>
    <row r="453" customFormat="false" ht="13.2" hidden="false" customHeight="false" outlineLevel="0" collapsed="false">
      <c r="D453" s="170"/>
    </row>
    <row r="454" customFormat="false" ht="13.2" hidden="false" customHeight="false" outlineLevel="0" collapsed="false">
      <c r="D454" s="170"/>
    </row>
    <row r="455" customFormat="false" ht="13.2" hidden="false" customHeight="false" outlineLevel="0" collapsed="false">
      <c r="D455" s="170"/>
    </row>
    <row r="456" customFormat="false" ht="13.2" hidden="false" customHeight="false" outlineLevel="0" collapsed="false">
      <c r="D456" s="170"/>
    </row>
    <row r="457" customFormat="false" ht="13.2" hidden="false" customHeight="false" outlineLevel="0" collapsed="false">
      <c r="D457" s="170"/>
    </row>
    <row r="458" customFormat="false" ht="13.2" hidden="false" customHeight="false" outlineLevel="0" collapsed="false">
      <c r="D458" s="170"/>
    </row>
    <row r="459" customFormat="false" ht="13.2" hidden="false" customHeight="false" outlineLevel="0" collapsed="false">
      <c r="D459" s="170"/>
    </row>
    <row r="460" customFormat="false" ht="13.2" hidden="false" customHeight="false" outlineLevel="0" collapsed="false">
      <c r="D460" s="170"/>
    </row>
    <row r="461" customFormat="false" ht="13.2" hidden="false" customHeight="false" outlineLevel="0" collapsed="false">
      <c r="D461" s="170"/>
    </row>
    <row r="462" customFormat="false" ht="13.2" hidden="false" customHeight="false" outlineLevel="0" collapsed="false">
      <c r="D462" s="170"/>
    </row>
    <row r="463" customFormat="false" ht="13.2" hidden="false" customHeight="false" outlineLevel="0" collapsed="false">
      <c r="D463" s="170"/>
    </row>
    <row r="464" customFormat="false" ht="13.2" hidden="false" customHeight="false" outlineLevel="0" collapsed="false">
      <c r="D464" s="170"/>
    </row>
    <row r="465" customFormat="false" ht="13.2" hidden="false" customHeight="false" outlineLevel="0" collapsed="false">
      <c r="D465" s="170"/>
    </row>
    <row r="466" customFormat="false" ht="13.2" hidden="false" customHeight="false" outlineLevel="0" collapsed="false">
      <c r="D466" s="170"/>
    </row>
    <row r="467" customFormat="false" ht="13.2" hidden="false" customHeight="false" outlineLevel="0" collapsed="false">
      <c r="D467" s="170"/>
    </row>
    <row r="468" customFormat="false" ht="13.2" hidden="false" customHeight="false" outlineLevel="0" collapsed="false">
      <c r="D468" s="170"/>
    </row>
    <row r="469" customFormat="false" ht="13.2" hidden="false" customHeight="false" outlineLevel="0" collapsed="false">
      <c r="D469" s="170"/>
    </row>
    <row r="470" customFormat="false" ht="13.2" hidden="false" customHeight="false" outlineLevel="0" collapsed="false">
      <c r="D470" s="170"/>
    </row>
    <row r="471" customFormat="false" ht="13.2" hidden="false" customHeight="false" outlineLevel="0" collapsed="false">
      <c r="D471" s="170"/>
    </row>
    <row r="472" customFormat="false" ht="13.2" hidden="false" customHeight="false" outlineLevel="0" collapsed="false">
      <c r="D472" s="170"/>
    </row>
    <row r="473" customFormat="false" ht="13.2" hidden="false" customHeight="false" outlineLevel="0" collapsed="false">
      <c r="D473" s="170"/>
    </row>
    <row r="474" customFormat="false" ht="13.2" hidden="false" customHeight="false" outlineLevel="0" collapsed="false">
      <c r="D474" s="170"/>
    </row>
    <row r="475" customFormat="false" ht="13.2" hidden="false" customHeight="false" outlineLevel="0" collapsed="false">
      <c r="D475" s="170"/>
    </row>
    <row r="476" customFormat="false" ht="13.2" hidden="false" customHeight="false" outlineLevel="0" collapsed="false">
      <c r="D476" s="170"/>
    </row>
    <row r="477" customFormat="false" ht="13.2" hidden="false" customHeight="false" outlineLevel="0" collapsed="false">
      <c r="D477" s="170"/>
    </row>
    <row r="478" customFormat="false" ht="13.2" hidden="false" customHeight="false" outlineLevel="0" collapsed="false">
      <c r="D478" s="170"/>
    </row>
    <row r="479" customFormat="false" ht="13.2" hidden="false" customHeight="false" outlineLevel="0" collapsed="false">
      <c r="D479" s="170"/>
    </row>
    <row r="480" customFormat="false" ht="13.2" hidden="false" customHeight="false" outlineLevel="0" collapsed="false">
      <c r="D480" s="170"/>
    </row>
    <row r="481" customFormat="false" ht="13.2" hidden="false" customHeight="false" outlineLevel="0" collapsed="false">
      <c r="D481" s="170"/>
    </row>
    <row r="482" customFormat="false" ht="13.2" hidden="false" customHeight="false" outlineLevel="0" collapsed="false">
      <c r="D482" s="170"/>
    </row>
    <row r="483" customFormat="false" ht="13.2" hidden="false" customHeight="false" outlineLevel="0" collapsed="false">
      <c r="D483" s="170"/>
    </row>
    <row r="484" customFormat="false" ht="13.2" hidden="false" customHeight="false" outlineLevel="0" collapsed="false">
      <c r="D484" s="170"/>
    </row>
    <row r="485" customFormat="false" ht="13.2" hidden="false" customHeight="false" outlineLevel="0" collapsed="false">
      <c r="D485" s="170"/>
    </row>
    <row r="486" customFormat="false" ht="13.2" hidden="false" customHeight="false" outlineLevel="0" collapsed="false">
      <c r="D486" s="170"/>
    </row>
    <row r="487" customFormat="false" ht="13.2" hidden="false" customHeight="false" outlineLevel="0" collapsed="false">
      <c r="D487" s="170"/>
    </row>
    <row r="488" customFormat="false" ht="13.2" hidden="false" customHeight="false" outlineLevel="0" collapsed="false">
      <c r="D488" s="170"/>
    </row>
    <row r="489" customFormat="false" ht="13.2" hidden="false" customHeight="false" outlineLevel="0" collapsed="false">
      <c r="D489" s="170"/>
    </row>
    <row r="490" customFormat="false" ht="13.2" hidden="false" customHeight="false" outlineLevel="0" collapsed="false">
      <c r="D490" s="170"/>
    </row>
    <row r="491" customFormat="false" ht="13.2" hidden="false" customHeight="false" outlineLevel="0" collapsed="false">
      <c r="D491" s="170"/>
    </row>
    <row r="492" customFormat="false" ht="13.2" hidden="false" customHeight="false" outlineLevel="0" collapsed="false">
      <c r="D492" s="170"/>
    </row>
    <row r="493" customFormat="false" ht="13.2" hidden="false" customHeight="false" outlineLevel="0" collapsed="false">
      <c r="D493" s="170"/>
    </row>
    <row r="494" customFormat="false" ht="13.2" hidden="false" customHeight="false" outlineLevel="0" collapsed="false">
      <c r="D494" s="170"/>
    </row>
    <row r="495" customFormat="false" ht="13.2" hidden="false" customHeight="false" outlineLevel="0" collapsed="false">
      <c r="D495" s="170"/>
    </row>
    <row r="496" customFormat="false" ht="13.2" hidden="false" customHeight="false" outlineLevel="0" collapsed="false">
      <c r="D496" s="170"/>
    </row>
    <row r="497" customFormat="false" ht="13.2" hidden="false" customHeight="false" outlineLevel="0" collapsed="false">
      <c r="D497" s="170"/>
    </row>
    <row r="498" customFormat="false" ht="13.2" hidden="false" customHeight="false" outlineLevel="0" collapsed="false">
      <c r="D498" s="170"/>
    </row>
    <row r="499" customFormat="false" ht="13.2" hidden="false" customHeight="false" outlineLevel="0" collapsed="false">
      <c r="D499" s="170"/>
    </row>
    <row r="500" customFormat="false" ht="13.2" hidden="false" customHeight="false" outlineLevel="0" collapsed="false">
      <c r="D500" s="170"/>
    </row>
    <row r="501" customFormat="false" ht="13.2" hidden="false" customHeight="false" outlineLevel="0" collapsed="false">
      <c r="D501" s="170"/>
    </row>
    <row r="502" customFormat="false" ht="13.2" hidden="false" customHeight="false" outlineLevel="0" collapsed="false">
      <c r="D502" s="170"/>
    </row>
    <row r="503" customFormat="false" ht="13.2" hidden="false" customHeight="false" outlineLevel="0" collapsed="false">
      <c r="D503" s="170"/>
    </row>
    <row r="504" customFormat="false" ht="13.2" hidden="false" customHeight="false" outlineLevel="0" collapsed="false">
      <c r="D504" s="170"/>
    </row>
    <row r="505" customFormat="false" ht="13.2" hidden="false" customHeight="false" outlineLevel="0" collapsed="false">
      <c r="D505" s="170"/>
    </row>
    <row r="506" customFormat="false" ht="13.2" hidden="false" customHeight="false" outlineLevel="0" collapsed="false">
      <c r="D506" s="170"/>
    </row>
    <row r="507" customFormat="false" ht="13.2" hidden="false" customHeight="false" outlineLevel="0" collapsed="false">
      <c r="D507" s="170"/>
    </row>
    <row r="508" customFormat="false" ht="13.2" hidden="false" customHeight="false" outlineLevel="0" collapsed="false">
      <c r="D508" s="170"/>
    </row>
    <row r="509" customFormat="false" ht="13.2" hidden="false" customHeight="false" outlineLevel="0" collapsed="false">
      <c r="D509" s="170"/>
    </row>
    <row r="510" customFormat="false" ht="13.2" hidden="false" customHeight="false" outlineLevel="0" collapsed="false">
      <c r="D510" s="170"/>
    </row>
    <row r="511" customFormat="false" ht="13.2" hidden="false" customHeight="false" outlineLevel="0" collapsed="false">
      <c r="D511" s="170"/>
    </row>
    <row r="512" customFormat="false" ht="13.2" hidden="false" customHeight="false" outlineLevel="0" collapsed="false">
      <c r="D512" s="170"/>
    </row>
    <row r="513" customFormat="false" ht="13.2" hidden="false" customHeight="false" outlineLevel="0" collapsed="false">
      <c r="D513" s="170"/>
    </row>
    <row r="514" customFormat="false" ht="13.2" hidden="false" customHeight="false" outlineLevel="0" collapsed="false">
      <c r="D514" s="170"/>
    </row>
    <row r="515" customFormat="false" ht="13.2" hidden="false" customHeight="false" outlineLevel="0" collapsed="false">
      <c r="D515" s="170"/>
    </row>
    <row r="516" customFormat="false" ht="13.2" hidden="false" customHeight="false" outlineLevel="0" collapsed="false">
      <c r="D516" s="170"/>
    </row>
    <row r="517" customFormat="false" ht="13.2" hidden="false" customHeight="false" outlineLevel="0" collapsed="false">
      <c r="D517" s="170"/>
    </row>
    <row r="518" customFormat="false" ht="13.2" hidden="false" customHeight="false" outlineLevel="0" collapsed="false">
      <c r="D518" s="170"/>
    </row>
    <row r="519" customFormat="false" ht="13.2" hidden="false" customHeight="false" outlineLevel="0" collapsed="false">
      <c r="D519" s="170"/>
    </row>
    <row r="520" customFormat="false" ht="13.2" hidden="false" customHeight="false" outlineLevel="0" collapsed="false">
      <c r="D520" s="170"/>
    </row>
    <row r="521" customFormat="false" ht="13.2" hidden="false" customHeight="false" outlineLevel="0" collapsed="false">
      <c r="D521" s="170"/>
    </row>
    <row r="522" customFormat="false" ht="13.2" hidden="false" customHeight="false" outlineLevel="0" collapsed="false">
      <c r="D522" s="170"/>
    </row>
    <row r="523" customFormat="false" ht="13.2" hidden="false" customHeight="false" outlineLevel="0" collapsed="false">
      <c r="D523" s="170"/>
    </row>
    <row r="524" customFormat="false" ht="13.2" hidden="false" customHeight="false" outlineLevel="0" collapsed="false">
      <c r="D524" s="170"/>
    </row>
    <row r="525" customFormat="false" ht="13.2" hidden="false" customHeight="false" outlineLevel="0" collapsed="false">
      <c r="D525" s="170"/>
    </row>
    <row r="526" customFormat="false" ht="13.2" hidden="false" customHeight="false" outlineLevel="0" collapsed="false">
      <c r="D526" s="170"/>
    </row>
    <row r="527" customFormat="false" ht="13.2" hidden="false" customHeight="false" outlineLevel="0" collapsed="false">
      <c r="D527" s="170"/>
    </row>
    <row r="528" customFormat="false" ht="13.2" hidden="false" customHeight="false" outlineLevel="0" collapsed="false">
      <c r="D528" s="170"/>
    </row>
    <row r="529" customFormat="false" ht="13.2" hidden="false" customHeight="false" outlineLevel="0" collapsed="false">
      <c r="D529" s="170"/>
    </row>
    <row r="530" customFormat="false" ht="13.2" hidden="false" customHeight="false" outlineLevel="0" collapsed="false">
      <c r="D530" s="170"/>
    </row>
    <row r="531" customFormat="false" ht="13.2" hidden="false" customHeight="false" outlineLevel="0" collapsed="false">
      <c r="D531" s="170"/>
    </row>
    <row r="532" customFormat="false" ht="13.2" hidden="false" customHeight="false" outlineLevel="0" collapsed="false">
      <c r="D532" s="170"/>
    </row>
    <row r="533" customFormat="false" ht="13.2" hidden="false" customHeight="false" outlineLevel="0" collapsed="false">
      <c r="D533" s="170"/>
    </row>
    <row r="534" customFormat="false" ht="13.2" hidden="false" customHeight="false" outlineLevel="0" collapsed="false">
      <c r="D534" s="170"/>
    </row>
    <row r="535" customFormat="false" ht="13.2" hidden="false" customHeight="false" outlineLevel="0" collapsed="false">
      <c r="D535" s="170"/>
    </row>
    <row r="536" customFormat="false" ht="13.2" hidden="false" customHeight="false" outlineLevel="0" collapsed="false">
      <c r="D536" s="170"/>
    </row>
    <row r="537" customFormat="false" ht="13.2" hidden="false" customHeight="false" outlineLevel="0" collapsed="false">
      <c r="D537" s="170"/>
    </row>
    <row r="538" customFormat="false" ht="13.2" hidden="false" customHeight="false" outlineLevel="0" collapsed="false">
      <c r="D538" s="170"/>
    </row>
    <row r="539" customFormat="false" ht="13.2" hidden="false" customHeight="false" outlineLevel="0" collapsed="false">
      <c r="D539" s="170"/>
    </row>
    <row r="540" customFormat="false" ht="13.2" hidden="false" customHeight="false" outlineLevel="0" collapsed="false">
      <c r="D540" s="170"/>
    </row>
    <row r="541" customFormat="false" ht="13.2" hidden="false" customHeight="false" outlineLevel="0" collapsed="false">
      <c r="D541" s="170"/>
    </row>
    <row r="542" customFormat="false" ht="13.2" hidden="false" customHeight="false" outlineLevel="0" collapsed="false">
      <c r="D542" s="170"/>
    </row>
    <row r="543" customFormat="false" ht="13.2" hidden="false" customHeight="false" outlineLevel="0" collapsed="false">
      <c r="D543" s="170"/>
    </row>
    <row r="544" customFormat="false" ht="13.2" hidden="false" customHeight="false" outlineLevel="0" collapsed="false">
      <c r="D544" s="170"/>
    </row>
    <row r="545" customFormat="false" ht="13.2" hidden="false" customHeight="false" outlineLevel="0" collapsed="false">
      <c r="D545" s="170"/>
    </row>
    <row r="546" customFormat="false" ht="13.2" hidden="false" customHeight="false" outlineLevel="0" collapsed="false">
      <c r="D546" s="170"/>
    </row>
    <row r="547" customFormat="false" ht="13.2" hidden="false" customHeight="false" outlineLevel="0" collapsed="false">
      <c r="D547" s="170"/>
    </row>
    <row r="548" customFormat="false" ht="13.2" hidden="false" customHeight="false" outlineLevel="0" collapsed="false">
      <c r="D548" s="170"/>
    </row>
    <row r="549" customFormat="false" ht="13.2" hidden="false" customHeight="false" outlineLevel="0" collapsed="false">
      <c r="D549" s="170"/>
    </row>
    <row r="550" customFormat="false" ht="13.2" hidden="false" customHeight="false" outlineLevel="0" collapsed="false">
      <c r="D550" s="170"/>
    </row>
    <row r="551" customFormat="false" ht="13.2" hidden="false" customHeight="false" outlineLevel="0" collapsed="false">
      <c r="D551" s="170"/>
    </row>
    <row r="552" customFormat="false" ht="13.2" hidden="false" customHeight="false" outlineLevel="0" collapsed="false">
      <c r="D552" s="170"/>
    </row>
    <row r="553" customFormat="false" ht="13.2" hidden="false" customHeight="false" outlineLevel="0" collapsed="false">
      <c r="D553" s="170"/>
    </row>
    <row r="554" customFormat="false" ht="13.2" hidden="false" customHeight="false" outlineLevel="0" collapsed="false">
      <c r="D554" s="170"/>
    </row>
    <row r="555" customFormat="false" ht="13.2" hidden="false" customHeight="false" outlineLevel="0" collapsed="false">
      <c r="D555" s="170"/>
    </row>
    <row r="556" customFormat="false" ht="13.2" hidden="false" customHeight="false" outlineLevel="0" collapsed="false">
      <c r="D556" s="170"/>
    </row>
    <row r="557" customFormat="false" ht="13.2" hidden="false" customHeight="false" outlineLevel="0" collapsed="false">
      <c r="D557" s="170"/>
    </row>
    <row r="558" customFormat="false" ht="13.2" hidden="false" customHeight="false" outlineLevel="0" collapsed="false">
      <c r="D558" s="170"/>
    </row>
    <row r="559" customFormat="false" ht="13.2" hidden="false" customHeight="false" outlineLevel="0" collapsed="false">
      <c r="D559" s="170"/>
    </row>
    <row r="560" customFormat="false" ht="13.2" hidden="false" customHeight="false" outlineLevel="0" collapsed="false">
      <c r="D560" s="170"/>
    </row>
    <row r="561" customFormat="false" ht="13.2" hidden="false" customHeight="false" outlineLevel="0" collapsed="false">
      <c r="D561" s="170"/>
    </row>
    <row r="562" customFormat="false" ht="13.2" hidden="false" customHeight="false" outlineLevel="0" collapsed="false">
      <c r="D562" s="170"/>
    </row>
    <row r="563" customFormat="false" ht="13.2" hidden="false" customHeight="false" outlineLevel="0" collapsed="false">
      <c r="D563" s="170"/>
    </row>
    <row r="564" customFormat="false" ht="13.2" hidden="false" customHeight="false" outlineLevel="0" collapsed="false">
      <c r="D564" s="170"/>
    </row>
    <row r="565" customFormat="false" ht="13.2" hidden="false" customHeight="false" outlineLevel="0" collapsed="false">
      <c r="D565" s="170"/>
    </row>
    <row r="566" customFormat="false" ht="13.2" hidden="false" customHeight="false" outlineLevel="0" collapsed="false">
      <c r="D566" s="170"/>
    </row>
    <row r="567" customFormat="false" ht="13.2" hidden="false" customHeight="false" outlineLevel="0" collapsed="false">
      <c r="D567" s="170"/>
    </row>
    <row r="568" customFormat="false" ht="13.2" hidden="false" customHeight="false" outlineLevel="0" collapsed="false">
      <c r="D568" s="170"/>
    </row>
    <row r="569" customFormat="false" ht="13.2" hidden="false" customHeight="false" outlineLevel="0" collapsed="false">
      <c r="D569" s="170"/>
    </row>
    <row r="570" customFormat="false" ht="13.2" hidden="false" customHeight="false" outlineLevel="0" collapsed="false">
      <c r="D570" s="170"/>
    </row>
    <row r="571" customFormat="false" ht="13.2" hidden="false" customHeight="false" outlineLevel="0" collapsed="false">
      <c r="D571" s="170"/>
    </row>
    <row r="572" customFormat="false" ht="13.2" hidden="false" customHeight="false" outlineLevel="0" collapsed="false">
      <c r="D572" s="170"/>
    </row>
    <row r="573" customFormat="false" ht="13.2" hidden="false" customHeight="false" outlineLevel="0" collapsed="false">
      <c r="D573" s="170"/>
    </row>
    <row r="574" customFormat="false" ht="13.2" hidden="false" customHeight="false" outlineLevel="0" collapsed="false">
      <c r="D574" s="170"/>
    </row>
    <row r="575" customFormat="false" ht="13.2" hidden="false" customHeight="false" outlineLevel="0" collapsed="false">
      <c r="D575" s="170"/>
    </row>
    <row r="576" customFormat="false" ht="13.2" hidden="false" customHeight="false" outlineLevel="0" collapsed="false">
      <c r="D576" s="170"/>
    </row>
    <row r="577" customFormat="false" ht="13.2" hidden="false" customHeight="false" outlineLevel="0" collapsed="false">
      <c r="D577" s="170"/>
    </row>
    <row r="578" customFormat="false" ht="13.2" hidden="false" customHeight="false" outlineLevel="0" collapsed="false">
      <c r="D578" s="170"/>
    </row>
    <row r="579" customFormat="false" ht="13.2" hidden="false" customHeight="false" outlineLevel="0" collapsed="false">
      <c r="D579" s="170"/>
    </row>
    <row r="580" customFormat="false" ht="13.2" hidden="false" customHeight="false" outlineLevel="0" collapsed="false">
      <c r="D580" s="170"/>
    </row>
    <row r="581" customFormat="false" ht="13.2" hidden="false" customHeight="false" outlineLevel="0" collapsed="false">
      <c r="D581" s="170"/>
    </row>
    <row r="582" customFormat="false" ht="13.2" hidden="false" customHeight="false" outlineLevel="0" collapsed="false">
      <c r="D582" s="170"/>
    </row>
    <row r="583" customFormat="false" ht="13.2" hidden="false" customHeight="false" outlineLevel="0" collapsed="false">
      <c r="D583" s="170"/>
    </row>
    <row r="584" customFormat="false" ht="13.2" hidden="false" customHeight="false" outlineLevel="0" collapsed="false">
      <c r="D584" s="170"/>
    </row>
    <row r="585" customFormat="false" ht="13.2" hidden="false" customHeight="false" outlineLevel="0" collapsed="false">
      <c r="D585" s="170"/>
    </row>
    <row r="586" customFormat="false" ht="13.2" hidden="false" customHeight="false" outlineLevel="0" collapsed="false">
      <c r="D586" s="170"/>
    </row>
    <row r="587" customFormat="false" ht="13.2" hidden="false" customHeight="false" outlineLevel="0" collapsed="false">
      <c r="D587" s="170"/>
    </row>
    <row r="588" customFormat="false" ht="13.2" hidden="false" customHeight="false" outlineLevel="0" collapsed="false">
      <c r="D588" s="170"/>
    </row>
    <row r="589" customFormat="false" ht="13.2" hidden="false" customHeight="false" outlineLevel="0" collapsed="false">
      <c r="D589" s="170"/>
    </row>
    <row r="590" customFormat="false" ht="13.2" hidden="false" customHeight="false" outlineLevel="0" collapsed="false">
      <c r="D590" s="170"/>
    </row>
    <row r="591" customFormat="false" ht="13.2" hidden="false" customHeight="false" outlineLevel="0" collapsed="false">
      <c r="D591" s="170"/>
    </row>
    <row r="592" customFormat="false" ht="13.2" hidden="false" customHeight="false" outlineLevel="0" collapsed="false">
      <c r="D592" s="170"/>
    </row>
    <row r="593" customFormat="false" ht="13.2" hidden="false" customHeight="false" outlineLevel="0" collapsed="false">
      <c r="D593" s="170"/>
    </row>
    <row r="594" customFormat="false" ht="13.2" hidden="false" customHeight="false" outlineLevel="0" collapsed="false">
      <c r="D594" s="170"/>
    </row>
    <row r="595" customFormat="false" ht="13.2" hidden="false" customHeight="false" outlineLevel="0" collapsed="false">
      <c r="D595" s="170"/>
    </row>
    <row r="596" customFormat="false" ht="13.2" hidden="false" customHeight="false" outlineLevel="0" collapsed="false">
      <c r="D596" s="170"/>
    </row>
    <row r="597" customFormat="false" ht="13.2" hidden="false" customHeight="false" outlineLevel="0" collapsed="false">
      <c r="D597" s="170"/>
    </row>
    <row r="598" customFormat="false" ht="13.2" hidden="false" customHeight="false" outlineLevel="0" collapsed="false">
      <c r="D598" s="170"/>
    </row>
    <row r="599" customFormat="false" ht="13.2" hidden="false" customHeight="false" outlineLevel="0" collapsed="false">
      <c r="D599" s="170"/>
    </row>
    <row r="600" customFormat="false" ht="13.2" hidden="false" customHeight="false" outlineLevel="0" collapsed="false">
      <c r="D600" s="170"/>
    </row>
    <row r="601" customFormat="false" ht="13.2" hidden="false" customHeight="false" outlineLevel="0" collapsed="false">
      <c r="D601" s="170"/>
    </row>
    <row r="602" customFormat="false" ht="13.2" hidden="false" customHeight="false" outlineLevel="0" collapsed="false">
      <c r="D602" s="170"/>
    </row>
    <row r="603" customFormat="false" ht="13.2" hidden="false" customHeight="false" outlineLevel="0" collapsed="false">
      <c r="D603" s="170"/>
    </row>
    <row r="604" customFormat="false" ht="13.2" hidden="false" customHeight="false" outlineLevel="0" collapsed="false">
      <c r="D604" s="170"/>
    </row>
    <row r="605" customFormat="false" ht="13.2" hidden="false" customHeight="false" outlineLevel="0" collapsed="false">
      <c r="D605" s="170"/>
    </row>
    <row r="606" customFormat="false" ht="13.2" hidden="false" customHeight="false" outlineLevel="0" collapsed="false">
      <c r="D606" s="170"/>
    </row>
    <row r="607" customFormat="false" ht="13.2" hidden="false" customHeight="false" outlineLevel="0" collapsed="false">
      <c r="D607" s="170"/>
    </row>
    <row r="608" customFormat="false" ht="13.2" hidden="false" customHeight="false" outlineLevel="0" collapsed="false">
      <c r="D608" s="170"/>
    </row>
    <row r="609" customFormat="false" ht="13.2" hidden="false" customHeight="false" outlineLevel="0" collapsed="false">
      <c r="D609" s="170"/>
    </row>
    <row r="610" customFormat="false" ht="13.2" hidden="false" customHeight="false" outlineLevel="0" collapsed="false">
      <c r="D610" s="170"/>
    </row>
    <row r="611" customFormat="false" ht="13.2" hidden="false" customHeight="false" outlineLevel="0" collapsed="false">
      <c r="D611" s="170"/>
    </row>
    <row r="612" customFormat="false" ht="13.2" hidden="false" customHeight="false" outlineLevel="0" collapsed="false">
      <c r="D612" s="170"/>
    </row>
    <row r="613" customFormat="false" ht="13.2" hidden="false" customHeight="false" outlineLevel="0" collapsed="false">
      <c r="D613" s="170"/>
    </row>
    <row r="614" customFormat="false" ht="13.2" hidden="false" customHeight="false" outlineLevel="0" collapsed="false">
      <c r="D614" s="170"/>
    </row>
    <row r="615" customFormat="false" ht="13.2" hidden="false" customHeight="false" outlineLevel="0" collapsed="false">
      <c r="D615" s="170"/>
    </row>
    <row r="616" customFormat="false" ht="13.2" hidden="false" customHeight="false" outlineLevel="0" collapsed="false">
      <c r="D616" s="170"/>
    </row>
    <row r="617" customFormat="false" ht="13.2" hidden="false" customHeight="false" outlineLevel="0" collapsed="false">
      <c r="D617" s="170"/>
    </row>
    <row r="618" customFormat="false" ht="13.2" hidden="false" customHeight="false" outlineLevel="0" collapsed="false">
      <c r="D618" s="170"/>
    </row>
    <row r="619" customFormat="false" ht="13.2" hidden="false" customHeight="false" outlineLevel="0" collapsed="false">
      <c r="D619" s="170"/>
    </row>
    <row r="620" customFormat="false" ht="13.2" hidden="false" customHeight="false" outlineLevel="0" collapsed="false">
      <c r="D620" s="170"/>
    </row>
    <row r="621" customFormat="false" ht="13.2" hidden="false" customHeight="false" outlineLevel="0" collapsed="false">
      <c r="D621" s="170"/>
    </row>
    <row r="622" customFormat="false" ht="13.2" hidden="false" customHeight="false" outlineLevel="0" collapsed="false">
      <c r="D622" s="170"/>
    </row>
    <row r="623" customFormat="false" ht="13.2" hidden="false" customHeight="false" outlineLevel="0" collapsed="false">
      <c r="D623" s="170"/>
    </row>
    <row r="624" customFormat="false" ht="13.2" hidden="false" customHeight="false" outlineLevel="0" collapsed="false">
      <c r="D624" s="170"/>
    </row>
    <row r="625" customFormat="false" ht="13.2" hidden="false" customHeight="false" outlineLevel="0" collapsed="false">
      <c r="D625" s="170"/>
    </row>
    <row r="626" customFormat="false" ht="13.2" hidden="false" customHeight="false" outlineLevel="0" collapsed="false">
      <c r="D626" s="170"/>
    </row>
    <row r="627" customFormat="false" ht="13.2" hidden="false" customHeight="false" outlineLevel="0" collapsed="false">
      <c r="D627" s="170"/>
    </row>
    <row r="628" customFormat="false" ht="13.2" hidden="false" customHeight="false" outlineLevel="0" collapsed="false">
      <c r="D628" s="170"/>
    </row>
    <row r="629" customFormat="false" ht="13.2" hidden="false" customHeight="false" outlineLevel="0" collapsed="false">
      <c r="D629" s="170"/>
    </row>
    <row r="630" customFormat="false" ht="13.2" hidden="false" customHeight="false" outlineLevel="0" collapsed="false">
      <c r="D630" s="170"/>
    </row>
    <row r="631" customFormat="false" ht="13.2" hidden="false" customHeight="false" outlineLevel="0" collapsed="false">
      <c r="D631" s="170"/>
    </row>
    <row r="632" customFormat="false" ht="13.2" hidden="false" customHeight="false" outlineLevel="0" collapsed="false">
      <c r="D632" s="170"/>
    </row>
    <row r="633" customFormat="false" ht="13.2" hidden="false" customHeight="false" outlineLevel="0" collapsed="false">
      <c r="D633" s="170"/>
    </row>
    <row r="634" customFormat="false" ht="13.2" hidden="false" customHeight="false" outlineLevel="0" collapsed="false">
      <c r="D634" s="170"/>
    </row>
    <row r="635" customFormat="false" ht="13.2" hidden="false" customHeight="false" outlineLevel="0" collapsed="false">
      <c r="D635" s="170"/>
    </row>
    <row r="636" customFormat="false" ht="13.2" hidden="false" customHeight="false" outlineLevel="0" collapsed="false">
      <c r="D636" s="170"/>
    </row>
    <row r="637" customFormat="false" ht="13.2" hidden="false" customHeight="false" outlineLevel="0" collapsed="false">
      <c r="D637" s="170"/>
    </row>
    <row r="638" customFormat="false" ht="13.2" hidden="false" customHeight="false" outlineLevel="0" collapsed="false">
      <c r="D638" s="170"/>
    </row>
    <row r="639" customFormat="false" ht="13.2" hidden="false" customHeight="false" outlineLevel="0" collapsed="false">
      <c r="D639" s="170"/>
    </row>
    <row r="640" customFormat="false" ht="13.2" hidden="false" customHeight="false" outlineLevel="0" collapsed="false">
      <c r="D640" s="170"/>
    </row>
    <row r="641" customFormat="false" ht="13.2" hidden="false" customHeight="false" outlineLevel="0" collapsed="false">
      <c r="D641" s="170"/>
    </row>
    <row r="642" customFormat="false" ht="13.2" hidden="false" customHeight="false" outlineLevel="0" collapsed="false">
      <c r="D642" s="170"/>
    </row>
    <row r="643" customFormat="false" ht="13.2" hidden="false" customHeight="false" outlineLevel="0" collapsed="false">
      <c r="D643" s="170"/>
    </row>
    <row r="644" customFormat="false" ht="13.2" hidden="false" customHeight="false" outlineLevel="0" collapsed="false">
      <c r="D644" s="170"/>
    </row>
    <row r="645" customFormat="false" ht="13.2" hidden="false" customHeight="false" outlineLevel="0" collapsed="false">
      <c r="D645" s="170"/>
    </row>
    <row r="646" customFormat="false" ht="13.2" hidden="false" customHeight="false" outlineLevel="0" collapsed="false">
      <c r="D646" s="170"/>
    </row>
    <row r="647" customFormat="false" ht="13.2" hidden="false" customHeight="false" outlineLevel="0" collapsed="false">
      <c r="D647" s="170"/>
    </row>
    <row r="648" customFormat="false" ht="13.2" hidden="false" customHeight="false" outlineLevel="0" collapsed="false">
      <c r="D648" s="170"/>
    </row>
    <row r="649" customFormat="false" ht="13.2" hidden="false" customHeight="false" outlineLevel="0" collapsed="false">
      <c r="D649" s="170"/>
    </row>
    <row r="650" customFormat="false" ht="13.2" hidden="false" customHeight="false" outlineLevel="0" collapsed="false">
      <c r="D650" s="170"/>
    </row>
    <row r="651" customFormat="false" ht="13.2" hidden="false" customHeight="false" outlineLevel="0" collapsed="false">
      <c r="D651" s="170"/>
    </row>
    <row r="652" customFormat="false" ht="13.2" hidden="false" customHeight="false" outlineLevel="0" collapsed="false">
      <c r="D652" s="170"/>
    </row>
    <row r="653" customFormat="false" ht="13.2" hidden="false" customHeight="false" outlineLevel="0" collapsed="false">
      <c r="D653" s="170"/>
    </row>
    <row r="654" customFormat="false" ht="13.2" hidden="false" customHeight="false" outlineLevel="0" collapsed="false">
      <c r="D654" s="170"/>
    </row>
    <row r="655" customFormat="false" ht="13.2" hidden="false" customHeight="false" outlineLevel="0" collapsed="false">
      <c r="D655" s="170"/>
    </row>
    <row r="656" customFormat="false" ht="13.2" hidden="false" customHeight="false" outlineLevel="0" collapsed="false">
      <c r="D656" s="170"/>
    </row>
    <row r="657" customFormat="false" ht="13.2" hidden="false" customHeight="false" outlineLevel="0" collapsed="false">
      <c r="D657" s="170"/>
    </row>
    <row r="658" customFormat="false" ht="13.2" hidden="false" customHeight="false" outlineLevel="0" collapsed="false">
      <c r="D658" s="170"/>
    </row>
    <row r="659" customFormat="false" ht="13.2" hidden="false" customHeight="false" outlineLevel="0" collapsed="false">
      <c r="D659" s="170"/>
    </row>
    <row r="660" customFormat="false" ht="13.2" hidden="false" customHeight="false" outlineLevel="0" collapsed="false">
      <c r="D660" s="170"/>
    </row>
    <row r="661" customFormat="false" ht="13.2" hidden="false" customHeight="false" outlineLevel="0" collapsed="false">
      <c r="D661" s="170"/>
    </row>
    <row r="662" customFormat="false" ht="13.2" hidden="false" customHeight="false" outlineLevel="0" collapsed="false">
      <c r="D662" s="170"/>
    </row>
    <row r="663" customFormat="false" ht="13.2" hidden="false" customHeight="false" outlineLevel="0" collapsed="false">
      <c r="D663" s="170"/>
    </row>
    <row r="664" customFormat="false" ht="13.2" hidden="false" customHeight="false" outlineLevel="0" collapsed="false">
      <c r="D664" s="170"/>
    </row>
    <row r="665" customFormat="false" ht="13.2" hidden="false" customHeight="false" outlineLevel="0" collapsed="false">
      <c r="D665" s="170"/>
    </row>
    <row r="666" customFormat="false" ht="13.2" hidden="false" customHeight="false" outlineLevel="0" collapsed="false">
      <c r="D666" s="170"/>
    </row>
    <row r="667" customFormat="false" ht="13.2" hidden="false" customHeight="false" outlineLevel="0" collapsed="false">
      <c r="D667" s="170"/>
    </row>
    <row r="668" customFormat="false" ht="13.2" hidden="false" customHeight="false" outlineLevel="0" collapsed="false">
      <c r="D668" s="170"/>
    </row>
    <row r="669" customFormat="false" ht="13.2" hidden="false" customHeight="false" outlineLevel="0" collapsed="false">
      <c r="D669" s="170"/>
    </row>
    <row r="670" customFormat="false" ht="13.2" hidden="false" customHeight="false" outlineLevel="0" collapsed="false">
      <c r="D670" s="170"/>
    </row>
    <row r="671" customFormat="false" ht="13.2" hidden="false" customHeight="false" outlineLevel="0" collapsed="false">
      <c r="D671" s="170"/>
    </row>
    <row r="672" customFormat="false" ht="13.2" hidden="false" customHeight="false" outlineLevel="0" collapsed="false">
      <c r="D672" s="170"/>
    </row>
    <row r="673" customFormat="false" ht="13.2" hidden="false" customHeight="false" outlineLevel="0" collapsed="false">
      <c r="D673" s="170"/>
    </row>
    <row r="674" customFormat="false" ht="13.2" hidden="false" customHeight="false" outlineLevel="0" collapsed="false">
      <c r="D674" s="170"/>
    </row>
    <row r="675" customFormat="false" ht="13.2" hidden="false" customHeight="false" outlineLevel="0" collapsed="false">
      <c r="D675" s="170"/>
    </row>
    <row r="676" customFormat="false" ht="13.2" hidden="false" customHeight="false" outlineLevel="0" collapsed="false">
      <c r="D676" s="170"/>
    </row>
    <row r="677" customFormat="false" ht="13.2" hidden="false" customHeight="false" outlineLevel="0" collapsed="false">
      <c r="D677" s="170"/>
    </row>
    <row r="678" customFormat="false" ht="13.2" hidden="false" customHeight="false" outlineLevel="0" collapsed="false">
      <c r="D678" s="170"/>
    </row>
    <row r="679" customFormat="false" ht="13.2" hidden="false" customHeight="false" outlineLevel="0" collapsed="false">
      <c r="D679" s="170"/>
    </row>
    <row r="680" customFormat="false" ht="13.2" hidden="false" customHeight="false" outlineLevel="0" collapsed="false">
      <c r="D680" s="170"/>
    </row>
    <row r="681" customFormat="false" ht="13.2" hidden="false" customHeight="false" outlineLevel="0" collapsed="false">
      <c r="D681" s="170"/>
    </row>
    <row r="682" customFormat="false" ht="13.2" hidden="false" customHeight="false" outlineLevel="0" collapsed="false">
      <c r="D682" s="170"/>
    </row>
    <row r="683" customFormat="false" ht="13.2" hidden="false" customHeight="false" outlineLevel="0" collapsed="false">
      <c r="D683" s="170"/>
    </row>
    <row r="684" customFormat="false" ht="13.2" hidden="false" customHeight="false" outlineLevel="0" collapsed="false">
      <c r="D684" s="170"/>
    </row>
    <row r="685" customFormat="false" ht="13.2" hidden="false" customHeight="false" outlineLevel="0" collapsed="false">
      <c r="D685" s="170"/>
    </row>
    <row r="686" customFormat="false" ht="13.2" hidden="false" customHeight="false" outlineLevel="0" collapsed="false">
      <c r="D686" s="170"/>
    </row>
    <row r="687" customFormat="false" ht="13.2" hidden="false" customHeight="false" outlineLevel="0" collapsed="false">
      <c r="D687" s="170"/>
    </row>
    <row r="688" customFormat="false" ht="13.2" hidden="false" customHeight="false" outlineLevel="0" collapsed="false">
      <c r="D688" s="170"/>
    </row>
    <row r="689" customFormat="false" ht="13.2" hidden="false" customHeight="false" outlineLevel="0" collapsed="false">
      <c r="D689" s="170"/>
    </row>
    <row r="690" customFormat="false" ht="13.2" hidden="false" customHeight="false" outlineLevel="0" collapsed="false">
      <c r="D690" s="170"/>
    </row>
    <row r="691" customFormat="false" ht="13.2" hidden="false" customHeight="false" outlineLevel="0" collapsed="false">
      <c r="D691" s="170"/>
    </row>
    <row r="692" customFormat="false" ht="13.2" hidden="false" customHeight="false" outlineLevel="0" collapsed="false">
      <c r="D692" s="170"/>
    </row>
    <row r="693" customFormat="false" ht="13.2" hidden="false" customHeight="false" outlineLevel="0" collapsed="false">
      <c r="D693" s="170"/>
    </row>
    <row r="694" customFormat="false" ht="13.2" hidden="false" customHeight="false" outlineLevel="0" collapsed="false">
      <c r="D694" s="170"/>
    </row>
    <row r="695" customFormat="false" ht="13.2" hidden="false" customHeight="false" outlineLevel="0" collapsed="false">
      <c r="D695" s="170"/>
    </row>
    <row r="696" customFormat="false" ht="13.2" hidden="false" customHeight="false" outlineLevel="0" collapsed="false">
      <c r="D696" s="170"/>
    </row>
    <row r="697" customFormat="false" ht="13.2" hidden="false" customHeight="false" outlineLevel="0" collapsed="false">
      <c r="D697" s="170"/>
    </row>
    <row r="698" customFormat="false" ht="13.2" hidden="false" customHeight="false" outlineLevel="0" collapsed="false">
      <c r="D698" s="170"/>
    </row>
    <row r="699" customFormat="false" ht="13.2" hidden="false" customHeight="false" outlineLevel="0" collapsed="false">
      <c r="D699" s="170"/>
    </row>
    <row r="700" customFormat="false" ht="13.2" hidden="false" customHeight="false" outlineLevel="0" collapsed="false">
      <c r="D700" s="170"/>
    </row>
    <row r="701" customFormat="false" ht="13.2" hidden="false" customHeight="false" outlineLevel="0" collapsed="false">
      <c r="D701" s="170"/>
    </row>
    <row r="702" customFormat="false" ht="13.2" hidden="false" customHeight="false" outlineLevel="0" collapsed="false">
      <c r="D702" s="170"/>
    </row>
    <row r="703" customFormat="false" ht="13.2" hidden="false" customHeight="false" outlineLevel="0" collapsed="false">
      <c r="D703" s="170"/>
    </row>
    <row r="704" customFormat="false" ht="13.2" hidden="false" customHeight="false" outlineLevel="0" collapsed="false">
      <c r="D704" s="170"/>
    </row>
    <row r="705" customFormat="false" ht="13.2" hidden="false" customHeight="false" outlineLevel="0" collapsed="false">
      <c r="D705" s="170"/>
    </row>
    <row r="706" customFormat="false" ht="13.2" hidden="false" customHeight="false" outlineLevel="0" collapsed="false">
      <c r="D706" s="170"/>
    </row>
    <row r="707" customFormat="false" ht="13.2" hidden="false" customHeight="false" outlineLevel="0" collapsed="false">
      <c r="D707" s="170"/>
    </row>
    <row r="708" customFormat="false" ht="13.2" hidden="false" customHeight="false" outlineLevel="0" collapsed="false">
      <c r="D708" s="170"/>
    </row>
    <row r="709" customFormat="false" ht="13.2" hidden="false" customHeight="false" outlineLevel="0" collapsed="false">
      <c r="D709" s="170"/>
    </row>
    <row r="710" customFormat="false" ht="13.2" hidden="false" customHeight="false" outlineLevel="0" collapsed="false">
      <c r="D710" s="170"/>
    </row>
    <row r="711" customFormat="false" ht="13.2" hidden="false" customHeight="false" outlineLevel="0" collapsed="false">
      <c r="D711" s="170"/>
    </row>
    <row r="712" customFormat="false" ht="13.2" hidden="false" customHeight="false" outlineLevel="0" collapsed="false">
      <c r="D712" s="170"/>
    </row>
    <row r="713" customFormat="false" ht="13.2" hidden="false" customHeight="false" outlineLevel="0" collapsed="false">
      <c r="D713" s="170"/>
    </row>
    <row r="714" customFormat="false" ht="13.2" hidden="false" customHeight="false" outlineLevel="0" collapsed="false">
      <c r="D714" s="170"/>
    </row>
    <row r="715" customFormat="false" ht="13.2" hidden="false" customHeight="false" outlineLevel="0" collapsed="false">
      <c r="D715" s="170"/>
    </row>
    <row r="716" customFormat="false" ht="13.2" hidden="false" customHeight="false" outlineLevel="0" collapsed="false">
      <c r="D716" s="170"/>
    </row>
    <row r="717" customFormat="false" ht="13.2" hidden="false" customHeight="false" outlineLevel="0" collapsed="false">
      <c r="D717" s="170"/>
    </row>
    <row r="718" customFormat="false" ht="13.2" hidden="false" customHeight="false" outlineLevel="0" collapsed="false">
      <c r="D718" s="170"/>
    </row>
    <row r="719" customFormat="false" ht="13.2" hidden="false" customHeight="false" outlineLevel="0" collapsed="false">
      <c r="D719" s="170"/>
    </row>
    <row r="720" customFormat="false" ht="13.2" hidden="false" customHeight="false" outlineLevel="0" collapsed="false">
      <c r="D720" s="170"/>
    </row>
    <row r="721" customFormat="false" ht="13.2" hidden="false" customHeight="false" outlineLevel="0" collapsed="false">
      <c r="D721" s="170"/>
    </row>
    <row r="722" customFormat="false" ht="13.2" hidden="false" customHeight="false" outlineLevel="0" collapsed="false">
      <c r="D722" s="170"/>
    </row>
    <row r="723" customFormat="false" ht="13.2" hidden="false" customHeight="false" outlineLevel="0" collapsed="false">
      <c r="D723" s="170"/>
    </row>
    <row r="724" customFormat="false" ht="13.2" hidden="false" customHeight="false" outlineLevel="0" collapsed="false">
      <c r="D724" s="170"/>
    </row>
    <row r="725" customFormat="false" ht="13.2" hidden="false" customHeight="false" outlineLevel="0" collapsed="false">
      <c r="D725" s="170"/>
    </row>
    <row r="726" customFormat="false" ht="13.2" hidden="false" customHeight="false" outlineLevel="0" collapsed="false">
      <c r="D726" s="170"/>
    </row>
    <row r="727" customFormat="false" ht="13.2" hidden="false" customHeight="false" outlineLevel="0" collapsed="false">
      <c r="D727" s="170"/>
    </row>
    <row r="728" customFormat="false" ht="13.2" hidden="false" customHeight="false" outlineLevel="0" collapsed="false">
      <c r="D728" s="170"/>
    </row>
    <row r="729" customFormat="false" ht="13.2" hidden="false" customHeight="false" outlineLevel="0" collapsed="false">
      <c r="D729" s="170"/>
    </row>
    <row r="730" customFormat="false" ht="13.2" hidden="false" customHeight="false" outlineLevel="0" collapsed="false">
      <c r="D730" s="170"/>
    </row>
    <row r="731" customFormat="false" ht="13.2" hidden="false" customHeight="false" outlineLevel="0" collapsed="false">
      <c r="D731" s="170"/>
    </row>
    <row r="732" customFormat="false" ht="13.2" hidden="false" customHeight="false" outlineLevel="0" collapsed="false">
      <c r="D732" s="170"/>
    </row>
    <row r="733" customFormat="false" ht="13.2" hidden="false" customHeight="false" outlineLevel="0" collapsed="false">
      <c r="D733" s="170"/>
    </row>
    <row r="734" customFormat="false" ht="13.2" hidden="false" customHeight="false" outlineLevel="0" collapsed="false">
      <c r="D734" s="170"/>
    </row>
    <row r="735" customFormat="false" ht="13.2" hidden="false" customHeight="false" outlineLevel="0" collapsed="false">
      <c r="D735" s="170"/>
    </row>
    <row r="736" customFormat="false" ht="13.2" hidden="false" customHeight="false" outlineLevel="0" collapsed="false">
      <c r="D736" s="170"/>
    </row>
    <row r="737" customFormat="false" ht="13.2" hidden="false" customHeight="false" outlineLevel="0" collapsed="false">
      <c r="D737" s="170"/>
    </row>
    <row r="738" customFormat="false" ht="13.2" hidden="false" customHeight="false" outlineLevel="0" collapsed="false">
      <c r="D738" s="170"/>
    </row>
    <row r="739" customFormat="false" ht="13.2" hidden="false" customHeight="false" outlineLevel="0" collapsed="false">
      <c r="D739" s="170"/>
    </row>
    <row r="740" customFormat="false" ht="13.2" hidden="false" customHeight="false" outlineLevel="0" collapsed="false">
      <c r="D740" s="170"/>
    </row>
    <row r="741" customFormat="false" ht="13.2" hidden="false" customHeight="false" outlineLevel="0" collapsed="false">
      <c r="D741" s="170"/>
    </row>
    <row r="742" customFormat="false" ht="13.2" hidden="false" customHeight="false" outlineLevel="0" collapsed="false">
      <c r="D742" s="170"/>
    </row>
    <row r="743" customFormat="false" ht="13.2" hidden="false" customHeight="false" outlineLevel="0" collapsed="false">
      <c r="D743" s="170"/>
    </row>
    <row r="744" customFormat="false" ht="13.2" hidden="false" customHeight="false" outlineLevel="0" collapsed="false">
      <c r="D744" s="170"/>
    </row>
    <row r="745" customFormat="false" ht="13.2" hidden="false" customHeight="false" outlineLevel="0" collapsed="false">
      <c r="D745" s="170"/>
    </row>
    <row r="746" customFormat="false" ht="13.2" hidden="false" customHeight="false" outlineLevel="0" collapsed="false">
      <c r="D746" s="170"/>
    </row>
    <row r="747" customFormat="false" ht="13.2" hidden="false" customHeight="false" outlineLevel="0" collapsed="false">
      <c r="D747" s="170"/>
    </row>
    <row r="748" customFormat="false" ht="13.2" hidden="false" customHeight="false" outlineLevel="0" collapsed="false">
      <c r="D748" s="170"/>
    </row>
    <row r="749" customFormat="false" ht="13.2" hidden="false" customHeight="false" outlineLevel="0" collapsed="false">
      <c r="D749" s="170"/>
    </row>
    <row r="750" customFormat="false" ht="13.2" hidden="false" customHeight="false" outlineLevel="0" collapsed="false">
      <c r="D750" s="170"/>
    </row>
    <row r="751" customFormat="false" ht="13.2" hidden="false" customHeight="false" outlineLevel="0" collapsed="false">
      <c r="D751" s="170"/>
    </row>
    <row r="752" customFormat="false" ht="13.2" hidden="false" customHeight="false" outlineLevel="0" collapsed="false">
      <c r="D752" s="170"/>
    </row>
    <row r="753" customFormat="false" ht="13.2" hidden="false" customHeight="false" outlineLevel="0" collapsed="false">
      <c r="D753" s="170"/>
    </row>
    <row r="754" customFormat="false" ht="13.2" hidden="false" customHeight="false" outlineLevel="0" collapsed="false">
      <c r="D754" s="170"/>
    </row>
    <row r="755" customFormat="false" ht="13.2" hidden="false" customHeight="false" outlineLevel="0" collapsed="false">
      <c r="D755" s="170"/>
    </row>
    <row r="756" customFormat="false" ht="13.2" hidden="false" customHeight="false" outlineLevel="0" collapsed="false">
      <c r="D756" s="170"/>
    </row>
    <row r="757" customFormat="false" ht="13.2" hidden="false" customHeight="false" outlineLevel="0" collapsed="false">
      <c r="D757" s="170"/>
    </row>
    <row r="758" customFormat="false" ht="13.2" hidden="false" customHeight="false" outlineLevel="0" collapsed="false">
      <c r="D758" s="170"/>
    </row>
    <row r="759" customFormat="false" ht="13.2" hidden="false" customHeight="false" outlineLevel="0" collapsed="false">
      <c r="D759" s="170"/>
    </row>
    <row r="760" customFormat="false" ht="13.2" hidden="false" customHeight="false" outlineLevel="0" collapsed="false">
      <c r="D760" s="170"/>
    </row>
    <row r="761" customFormat="false" ht="13.2" hidden="false" customHeight="false" outlineLevel="0" collapsed="false">
      <c r="D761" s="170"/>
    </row>
    <row r="762" customFormat="false" ht="13.2" hidden="false" customHeight="false" outlineLevel="0" collapsed="false">
      <c r="D762" s="170"/>
    </row>
    <row r="763" customFormat="false" ht="13.2" hidden="false" customHeight="false" outlineLevel="0" collapsed="false">
      <c r="D763" s="170"/>
    </row>
    <row r="764" customFormat="false" ht="13.2" hidden="false" customHeight="false" outlineLevel="0" collapsed="false">
      <c r="D764" s="170"/>
    </row>
    <row r="765" customFormat="false" ht="13.2" hidden="false" customHeight="false" outlineLevel="0" collapsed="false">
      <c r="D765" s="170"/>
    </row>
    <row r="766" customFormat="false" ht="13.2" hidden="false" customHeight="false" outlineLevel="0" collapsed="false">
      <c r="D766" s="170"/>
    </row>
    <row r="767" customFormat="false" ht="13.2" hidden="false" customHeight="false" outlineLevel="0" collapsed="false">
      <c r="D767" s="170"/>
    </row>
    <row r="768" customFormat="false" ht="13.2" hidden="false" customHeight="false" outlineLevel="0" collapsed="false">
      <c r="D768" s="170"/>
    </row>
    <row r="769" customFormat="false" ht="13.2" hidden="false" customHeight="false" outlineLevel="0" collapsed="false">
      <c r="D769" s="170"/>
    </row>
    <row r="770" customFormat="false" ht="13.2" hidden="false" customHeight="false" outlineLevel="0" collapsed="false">
      <c r="D770" s="170"/>
    </row>
    <row r="771" customFormat="false" ht="13.2" hidden="false" customHeight="false" outlineLevel="0" collapsed="false">
      <c r="D771" s="170"/>
    </row>
    <row r="772" customFormat="false" ht="13.2" hidden="false" customHeight="false" outlineLevel="0" collapsed="false">
      <c r="D772" s="170"/>
    </row>
    <row r="773" customFormat="false" ht="13.2" hidden="false" customHeight="false" outlineLevel="0" collapsed="false">
      <c r="D773" s="170"/>
    </row>
    <row r="774" customFormat="false" ht="13.2" hidden="false" customHeight="false" outlineLevel="0" collapsed="false">
      <c r="D774" s="170"/>
    </row>
    <row r="775" customFormat="false" ht="13.2" hidden="false" customHeight="false" outlineLevel="0" collapsed="false">
      <c r="D775" s="170"/>
    </row>
    <row r="776" customFormat="false" ht="13.2" hidden="false" customHeight="false" outlineLevel="0" collapsed="false">
      <c r="D776" s="170"/>
    </row>
    <row r="777" customFormat="false" ht="13.2" hidden="false" customHeight="false" outlineLevel="0" collapsed="false">
      <c r="D777" s="170"/>
    </row>
    <row r="778" customFormat="false" ht="13.2" hidden="false" customHeight="false" outlineLevel="0" collapsed="false">
      <c r="D778" s="170"/>
    </row>
    <row r="779" customFormat="false" ht="13.2" hidden="false" customHeight="false" outlineLevel="0" collapsed="false">
      <c r="D779" s="170"/>
    </row>
    <row r="780" customFormat="false" ht="13.2" hidden="false" customHeight="false" outlineLevel="0" collapsed="false">
      <c r="D780" s="170"/>
    </row>
    <row r="781" customFormat="false" ht="13.2" hidden="false" customHeight="false" outlineLevel="0" collapsed="false">
      <c r="D781" s="170"/>
    </row>
    <row r="782" customFormat="false" ht="13.2" hidden="false" customHeight="false" outlineLevel="0" collapsed="false">
      <c r="D782" s="170"/>
    </row>
    <row r="783" customFormat="false" ht="13.2" hidden="false" customHeight="false" outlineLevel="0" collapsed="false">
      <c r="D783" s="170"/>
    </row>
    <row r="784" customFormat="false" ht="13.2" hidden="false" customHeight="false" outlineLevel="0" collapsed="false">
      <c r="D784" s="170"/>
    </row>
    <row r="785" customFormat="false" ht="13.2" hidden="false" customHeight="false" outlineLevel="0" collapsed="false">
      <c r="D785" s="170"/>
    </row>
    <row r="786" customFormat="false" ht="13.2" hidden="false" customHeight="false" outlineLevel="0" collapsed="false">
      <c r="D786" s="170"/>
    </row>
    <row r="787" customFormat="false" ht="13.2" hidden="false" customHeight="false" outlineLevel="0" collapsed="false">
      <c r="D787" s="170"/>
    </row>
    <row r="788" customFormat="false" ht="13.2" hidden="false" customHeight="false" outlineLevel="0" collapsed="false">
      <c r="D788" s="170"/>
    </row>
    <row r="789" customFormat="false" ht="13.2" hidden="false" customHeight="false" outlineLevel="0" collapsed="false">
      <c r="D789" s="170"/>
    </row>
    <row r="790" customFormat="false" ht="13.2" hidden="false" customHeight="false" outlineLevel="0" collapsed="false">
      <c r="D790" s="170"/>
    </row>
    <row r="791" customFormat="false" ht="13.2" hidden="false" customHeight="false" outlineLevel="0" collapsed="false">
      <c r="D791" s="170"/>
    </row>
    <row r="792" customFormat="false" ht="13.2" hidden="false" customHeight="false" outlineLevel="0" collapsed="false">
      <c r="D792" s="170"/>
    </row>
    <row r="793" customFormat="false" ht="13.2" hidden="false" customHeight="false" outlineLevel="0" collapsed="false">
      <c r="D793" s="170"/>
    </row>
    <row r="794" customFormat="false" ht="13.2" hidden="false" customHeight="false" outlineLevel="0" collapsed="false">
      <c r="D794" s="170"/>
    </row>
    <row r="795" customFormat="false" ht="13.2" hidden="false" customHeight="false" outlineLevel="0" collapsed="false">
      <c r="D795" s="170"/>
    </row>
    <row r="796" customFormat="false" ht="13.2" hidden="false" customHeight="false" outlineLevel="0" collapsed="false">
      <c r="D796" s="170"/>
    </row>
    <row r="797" customFormat="false" ht="13.2" hidden="false" customHeight="false" outlineLevel="0" collapsed="false">
      <c r="D797" s="170"/>
    </row>
    <row r="798" customFormat="false" ht="13.2" hidden="false" customHeight="false" outlineLevel="0" collapsed="false">
      <c r="D798" s="170"/>
    </row>
    <row r="799" customFormat="false" ht="13.2" hidden="false" customHeight="false" outlineLevel="0" collapsed="false">
      <c r="D799" s="170"/>
    </row>
    <row r="800" customFormat="false" ht="13.2" hidden="false" customHeight="false" outlineLevel="0" collapsed="false">
      <c r="D800" s="170"/>
    </row>
    <row r="801" customFormat="false" ht="13.2" hidden="false" customHeight="false" outlineLevel="0" collapsed="false">
      <c r="D801" s="170"/>
    </row>
    <row r="802" customFormat="false" ht="13.2" hidden="false" customHeight="false" outlineLevel="0" collapsed="false">
      <c r="D802" s="170"/>
    </row>
    <row r="803" customFormat="false" ht="13.2" hidden="false" customHeight="false" outlineLevel="0" collapsed="false">
      <c r="D803" s="170"/>
    </row>
    <row r="804" customFormat="false" ht="13.2" hidden="false" customHeight="false" outlineLevel="0" collapsed="false">
      <c r="D804" s="170"/>
    </row>
    <row r="805" customFormat="false" ht="13.2" hidden="false" customHeight="false" outlineLevel="0" collapsed="false">
      <c r="D805" s="170"/>
    </row>
    <row r="806" customFormat="false" ht="13.2" hidden="false" customHeight="false" outlineLevel="0" collapsed="false">
      <c r="D806" s="170"/>
    </row>
    <row r="807" customFormat="false" ht="13.2" hidden="false" customHeight="false" outlineLevel="0" collapsed="false">
      <c r="D807" s="170"/>
    </row>
    <row r="808" customFormat="false" ht="13.2" hidden="false" customHeight="false" outlineLevel="0" collapsed="false">
      <c r="D808" s="170"/>
    </row>
    <row r="809" customFormat="false" ht="13.2" hidden="false" customHeight="false" outlineLevel="0" collapsed="false">
      <c r="D809" s="170"/>
    </row>
    <row r="810" customFormat="false" ht="13.2" hidden="false" customHeight="false" outlineLevel="0" collapsed="false">
      <c r="D810" s="170"/>
    </row>
    <row r="811" customFormat="false" ht="13.2" hidden="false" customHeight="false" outlineLevel="0" collapsed="false">
      <c r="D811" s="170"/>
    </row>
    <row r="812" customFormat="false" ht="13.2" hidden="false" customHeight="false" outlineLevel="0" collapsed="false">
      <c r="D812" s="170"/>
    </row>
    <row r="813" customFormat="false" ht="13.2" hidden="false" customHeight="false" outlineLevel="0" collapsed="false">
      <c r="D813" s="170"/>
    </row>
    <row r="814" customFormat="false" ht="13.2" hidden="false" customHeight="false" outlineLevel="0" collapsed="false">
      <c r="D814" s="170"/>
    </row>
    <row r="815" customFormat="false" ht="13.2" hidden="false" customHeight="false" outlineLevel="0" collapsed="false">
      <c r="D815" s="170"/>
    </row>
    <row r="816" customFormat="false" ht="13.2" hidden="false" customHeight="false" outlineLevel="0" collapsed="false">
      <c r="D816" s="170"/>
    </row>
    <row r="817" customFormat="false" ht="13.2" hidden="false" customHeight="false" outlineLevel="0" collapsed="false">
      <c r="D817" s="170"/>
    </row>
    <row r="818" customFormat="false" ht="13.2" hidden="false" customHeight="false" outlineLevel="0" collapsed="false">
      <c r="D818" s="170"/>
    </row>
    <row r="819" customFormat="false" ht="13.2" hidden="false" customHeight="false" outlineLevel="0" collapsed="false">
      <c r="D819" s="170"/>
    </row>
    <row r="820" customFormat="false" ht="13.2" hidden="false" customHeight="false" outlineLevel="0" collapsed="false">
      <c r="D820" s="170"/>
    </row>
    <row r="821" customFormat="false" ht="13.2" hidden="false" customHeight="false" outlineLevel="0" collapsed="false">
      <c r="D821" s="170"/>
    </row>
    <row r="822" customFormat="false" ht="13.2" hidden="false" customHeight="false" outlineLevel="0" collapsed="false">
      <c r="D822" s="170"/>
    </row>
    <row r="823" customFormat="false" ht="13.2" hidden="false" customHeight="false" outlineLevel="0" collapsed="false">
      <c r="D823" s="170"/>
    </row>
    <row r="824" customFormat="false" ht="13.2" hidden="false" customHeight="false" outlineLevel="0" collapsed="false">
      <c r="D824" s="170"/>
    </row>
    <row r="825" customFormat="false" ht="13.2" hidden="false" customHeight="false" outlineLevel="0" collapsed="false">
      <c r="D825" s="170"/>
    </row>
    <row r="826" customFormat="false" ht="13.2" hidden="false" customHeight="false" outlineLevel="0" collapsed="false">
      <c r="D826" s="170"/>
    </row>
    <row r="827" customFormat="false" ht="13.2" hidden="false" customHeight="false" outlineLevel="0" collapsed="false">
      <c r="D827" s="170"/>
    </row>
    <row r="828" customFormat="false" ht="13.2" hidden="false" customHeight="false" outlineLevel="0" collapsed="false">
      <c r="D828" s="170"/>
    </row>
    <row r="829" customFormat="false" ht="13.2" hidden="false" customHeight="false" outlineLevel="0" collapsed="false">
      <c r="D829" s="170"/>
    </row>
    <row r="830" customFormat="false" ht="13.2" hidden="false" customHeight="false" outlineLevel="0" collapsed="false">
      <c r="D830" s="170"/>
    </row>
    <row r="831" customFormat="false" ht="13.2" hidden="false" customHeight="false" outlineLevel="0" collapsed="false">
      <c r="D831" s="170"/>
    </row>
    <row r="832" customFormat="false" ht="13.2" hidden="false" customHeight="false" outlineLevel="0" collapsed="false">
      <c r="D832" s="170"/>
    </row>
    <row r="833" customFormat="false" ht="13.2" hidden="false" customHeight="false" outlineLevel="0" collapsed="false">
      <c r="D833" s="170"/>
    </row>
    <row r="834" customFormat="false" ht="13.2" hidden="false" customHeight="false" outlineLevel="0" collapsed="false">
      <c r="D834" s="170"/>
    </row>
    <row r="835" customFormat="false" ht="13.2" hidden="false" customHeight="false" outlineLevel="0" collapsed="false">
      <c r="D835" s="170"/>
    </row>
    <row r="836" customFormat="false" ht="13.2" hidden="false" customHeight="false" outlineLevel="0" collapsed="false">
      <c r="D836" s="170"/>
    </row>
    <row r="837" customFormat="false" ht="13.2" hidden="false" customHeight="false" outlineLevel="0" collapsed="false">
      <c r="D837" s="170"/>
    </row>
    <row r="838" customFormat="false" ht="13.2" hidden="false" customHeight="false" outlineLevel="0" collapsed="false">
      <c r="D838" s="170"/>
    </row>
    <row r="839" customFormat="false" ht="13.2" hidden="false" customHeight="false" outlineLevel="0" collapsed="false">
      <c r="D839" s="170"/>
    </row>
    <row r="840" customFormat="false" ht="13.2" hidden="false" customHeight="false" outlineLevel="0" collapsed="false">
      <c r="D840" s="170"/>
    </row>
    <row r="841" customFormat="false" ht="13.2" hidden="false" customHeight="false" outlineLevel="0" collapsed="false">
      <c r="D841" s="170"/>
    </row>
    <row r="842" customFormat="false" ht="13.2" hidden="false" customHeight="false" outlineLevel="0" collapsed="false">
      <c r="D842" s="170"/>
    </row>
    <row r="843" customFormat="false" ht="13.2" hidden="false" customHeight="false" outlineLevel="0" collapsed="false">
      <c r="D843" s="170"/>
    </row>
    <row r="844" customFormat="false" ht="13.2" hidden="false" customHeight="false" outlineLevel="0" collapsed="false">
      <c r="D844" s="170"/>
    </row>
    <row r="845" customFormat="false" ht="13.2" hidden="false" customHeight="false" outlineLevel="0" collapsed="false">
      <c r="D845" s="170"/>
    </row>
    <row r="846" customFormat="false" ht="13.2" hidden="false" customHeight="false" outlineLevel="0" collapsed="false">
      <c r="D846" s="170"/>
    </row>
    <row r="847" customFormat="false" ht="13.2" hidden="false" customHeight="false" outlineLevel="0" collapsed="false">
      <c r="D847" s="170"/>
    </row>
    <row r="848" customFormat="false" ht="13.2" hidden="false" customHeight="false" outlineLevel="0" collapsed="false">
      <c r="D848" s="170"/>
    </row>
    <row r="849" customFormat="false" ht="13.2" hidden="false" customHeight="false" outlineLevel="0" collapsed="false">
      <c r="D849" s="170"/>
    </row>
    <row r="850" customFormat="false" ht="13.2" hidden="false" customHeight="false" outlineLevel="0" collapsed="false">
      <c r="D850" s="170"/>
    </row>
    <row r="851" customFormat="false" ht="13.2" hidden="false" customHeight="false" outlineLevel="0" collapsed="false">
      <c r="D851" s="170"/>
    </row>
    <row r="852" customFormat="false" ht="13.2" hidden="false" customHeight="false" outlineLevel="0" collapsed="false">
      <c r="D852" s="170"/>
    </row>
    <row r="853" customFormat="false" ht="13.2" hidden="false" customHeight="false" outlineLevel="0" collapsed="false">
      <c r="D853" s="170"/>
    </row>
    <row r="854" customFormat="false" ht="13.2" hidden="false" customHeight="false" outlineLevel="0" collapsed="false">
      <c r="D854" s="170"/>
    </row>
    <row r="855" customFormat="false" ht="13.2" hidden="false" customHeight="false" outlineLevel="0" collapsed="false">
      <c r="D855" s="170"/>
    </row>
    <row r="856" customFormat="false" ht="13.2" hidden="false" customHeight="false" outlineLevel="0" collapsed="false">
      <c r="D856" s="170"/>
    </row>
    <row r="857" customFormat="false" ht="13.2" hidden="false" customHeight="false" outlineLevel="0" collapsed="false">
      <c r="D857" s="170"/>
    </row>
    <row r="858" customFormat="false" ht="13.2" hidden="false" customHeight="false" outlineLevel="0" collapsed="false">
      <c r="D858" s="170"/>
    </row>
    <row r="859" customFormat="false" ht="13.2" hidden="false" customHeight="false" outlineLevel="0" collapsed="false">
      <c r="D859" s="170"/>
    </row>
    <row r="860" customFormat="false" ht="13.2" hidden="false" customHeight="false" outlineLevel="0" collapsed="false">
      <c r="D860" s="170"/>
    </row>
    <row r="861" customFormat="false" ht="13.2" hidden="false" customHeight="false" outlineLevel="0" collapsed="false">
      <c r="D861" s="170"/>
    </row>
    <row r="862" customFormat="false" ht="13.2" hidden="false" customHeight="false" outlineLevel="0" collapsed="false">
      <c r="D862" s="170"/>
    </row>
    <row r="863" customFormat="false" ht="13.2" hidden="false" customHeight="false" outlineLevel="0" collapsed="false">
      <c r="D863" s="170"/>
    </row>
    <row r="864" customFormat="false" ht="13.2" hidden="false" customHeight="false" outlineLevel="0" collapsed="false">
      <c r="D864" s="170"/>
    </row>
    <row r="865" customFormat="false" ht="13.2" hidden="false" customHeight="false" outlineLevel="0" collapsed="false">
      <c r="D865" s="170"/>
    </row>
    <row r="866" customFormat="false" ht="13.2" hidden="false" customHeight="false" outlineLevel="0" collapsed="false">
      <c r="D866" s="170"/>
    </row>
    <row r="867" customFormat="false" ht="13.2" hidden="false" customHeight="false" outlineLevel="0" collapsed="false">
      <c r="D867" s="170"/>
    </row>
    <row r="868" customFormat="false" ht="13.2" hidden="false" customHeight="false" outlineLevel="0" collapsed="false">
      <c r="D868" s="170"/>
    </row>
    <row r="869" customFormat="false" ht="13.2" hidden="false" customHeight="false" outlineLevel="0" collapsed="false">
      <c r="D869" s="170"/>
    </row>
    <row r="870" customFormat="false" ht="13.2" hidden="false" customHeight="false" outlineLevel="0" collapsed="false">
      <c r="D870" s="170"/>
    </row>
    <row r="871" customFormat="false" ht="13.2" hidden="false" customHeight="false" outlineLevel="0" collapsed="false">
      <c r="D871" s="170"/>
    </row>
    <row r="872" customFormat="false" ht="13.2" hidden="false" customHeight="false" outlineLevel="0" collapsed="false">
      <c r="D872" s="170"/>
    </row>
    <row r="873" customFormat="false" ht="13.2" hidden="false" customHeight="false" outlineLevel="0" collapsed="false">
      <c r="D873" s="170"/>
    </row>
    <row r="874" customFormat="false" ht="13.2" hidden="false" customHeight="false" outlineLevel="0" collapsed="false">
      <c r="D874" s="170"/>
    </row>
    <row r="875" customFormat="false" ht="13.2" hidden="false" customHeight="false" outlineLevel="0" collapsed="false">
      <c r="D875" s="170"/>
    </row>
    <row r="876" customFormat="false" ht="13.2" hidden="false" customHeight="false" outlineLevel="0" collapsed="false">
      <c r="D876" s="170"/>
    </row>
    <row r="877" customFormat="false" ht="13.2" hidden="false" customHeight="false" outlineLevel="0" collapsed="false">
      <c r="D877" s="170"/>
    </row>
    <row r="878" customFormat="false" ht="13.2" hidden="false" customHeight="false" outlineLevel="0" collapsed="false">
      <c r="D878" s="170"/>
    </row>
    <row r="879" customFormat="false" ht="13.2" hidden="false" customHeight="false" outlineLevel="0" collapsed="false">
      <c r="D879" s="170"/>
    </row>
    <row r="880" customFormat="false" ht="13.2" hidden="false" customHeight="false" outlineLevel="0" collapsed="false">
      <c r="D880" s="170"/>
    </row>
    <row r="881" customFormat="false" ht="13.2" hidden="false" customHeight="false" outlineLevel="0" collapsed="false">
      <c r="D881" s="170"/>
    </row>
    <row r="882" customFormat="false" ht="13.2" hidden="false" customHeight="false" outlineLevel="0" collapsed="false">
      <c r="D882" s="170"/>
    </row>
    <row r="883" customFormat="false" ht="13.2" hidden="false" customHeight="false" outlineLevel="0" collapsed="false">
      <c r="D883" s="170"/>
    </row>
    <row r="884" customFormat="false" ht="13.2" hidden="false" customHeight="false" outlineLevel="0" collapsed="false">
      <c r="D884" s="170"/>
    </row>
    <row r="885" customFormat="false" ht="13.2" hidden="false" customHeight="false" outlineLevel="0" collapsed="false">
      <c r="D885" s="170"/>
    </row>
    <row r="886" customFormat="false" ht="13.2" hidden="false" customHeight="false" outlineLevel="0" collapsed="false">
      <c r="D886" s="170"/>
    </row>
    <row r="887" customFormat="false" ht="13.2" hidden="false" customHeight="false" outlineLevel="0" collapsed="false">
      <c r="D887" s="170"/>
    </row>
    <row r="888" customFormat="false" ht="13.2" hidden="false" customHeight="false" outlineLevel="0" collapsed="false">
      <c r="D888" s="170"/>
    </row>
    <row r="889" customFormat="false" ht="13.2" hidden="false" customHeight="false" outlineLevel="0" collapsed="false">
      <c r="D889" s="170"/>
    </row>
    <row r="890" customFormat="false" ht="13.2" hidden="false" customHeight="false" outlineLevel="0" collapsed="false">
      <c r="D890" s="170"/>
    </row>
    <row r="891" customFormat="false" ht="13.2" hidden="false" customHeight="false" outlineLevel="0" collapsed="false">
      <c r="D891" s="170"/>
    </row>
    <row r="892" customFormat="false" ht="13.2" hidden="false" customHeight="false" outlineLevel="0" collapsed="false">
      <c r="D892" s="170"/>
    </row>
    <row r="893" customFormat="false" ht="13.2" hidden="false" customHeight="false" outlineLevel="0" collapsed="false">
      <c r="D893" s="170"/>
    </row>
    <row r="894" customFormat="false" ht="13.2" hidden="false" customHeight="false" outlineLevel="0" collapsed="false">
      <c r="D894" s="170"/>
    </row>
    <row r="895" customFormat="false" ht="13.2" hidden="false" customHeight="false" outlineLevel="0" collapsed="false">
      <c r="D895" s="170"/>
    </row>
    <row r="896" customFormat="false" ht="13.2" hidden="false" customHeight="false" outlineLevel="0" collapsed="false">
      <c r="D896" s="170"/>
    </row>
    <row r="897" customFormat="false" ht="13.2" hidden="false" customHeight="false" outlineLevel="0" collapsed="false">
      <c r="D897" s="170"/>
    </row>
    <row r="898" customFormat="false" ht="13.2" hidden="false" customHeight="false" outlineLevel="0" collapsed="false">
      <c r="D898" s="170"/>
    </row>
    <row r="899" customFormat="false" ht="13.2" hidden="false" customHeight="false" outlineLevel="0" collapsed="false">
      <c r="D899" s="170"/>
    </row>
    <row r="900" customFormat="false" ht="13.2" hidden="false" customHeight="false" outlineLevel="0" collapsed="false">
      <c r="D900" s="170"/>
    </row>
    <row r="901" customFormat="false" ht="13.2" hidden="false" customHeight="false" outlineLevel="0" collapsed="false">
      <c r="D901" s="170"/>
    </row>
    <row r="902" customFormat="false" ht="13.2" hidden="false" customHeight="false" outlineLevel="0" collapsed="false">
      <c r="D902" s="170"/>
    </row>
    <row r="903" customFormat="false" ht="13.2" hidden="false" customHeight="false" outlineLevel="0" collapsed="false">
      <c r="D903" s="170"/>
    </row>
    <row r="904" customFormat="false" ht="13.2" hidden="false" customHeight="false" outlineLevel="0" collapsed="false">
      <c r="D904" s="170"/>
    </row>
    <row r="905" customFormat="false" ht="13.2" hidden="false" customHeight="false" outlineLevel="0" collapsed="false">
      <c r="D905" s="170"/>
    </row>
    <row r="906" customFormat="false" ht="13.2" hidden="false" customHeight="false" outlineLevel="0" collapsed="false">
      <c r="D906" s="170"/>
    </row>
    <row r="907" customFormat="false" ht="13.2" hidden="false" customHeight="false" outlineLevel="0" collapsed="false">
      <c r="D907" s="170"/>
    </row>
    <row r="908" customFormat="false" ht="13.2" hidden="false" customHeight="false" outlineLevel="0" collapsed="false">
      <c r="D908" s="170"/>
    </row>
    <row r="909" customFormat="false" ht="13.2" hidden="false" customHeight="false" outlineLevel="0" collapsed="false">
      <c r="D909" s="170"/>
    </row>
    <row r="910" customFormat="false" ht="13.2" hidden="false" customHeight="false" outlineLevel="0" collapsed="false">
      <c r="D910" s="170"/>
    </row>
    <row r="911" customFormat="false" ht="13.2" hidden="false" customHeight="false" outlineLevel="0" collapsed="false">
      <c r="D911" s="170"/>
    </row>
    <row r="912" customFormat="false" ht="13.2" hidden="false" customHeight="false" outlineLevel="0" collapsed="false">
      <c r="D912" s="170"/>
    </row>
    <row r="913" customFormat="false" ht="13.2" hidden="false" customHeight="false" outlineLevel="0" collapsed="false">
      <c r="D913" s="170"/>
    </row>
    <row r="914" customFormat="false" ht="13.2" hidden="false" customHeight="false" outlineLevel="0" collapsed="false">
      <c r="D914" s="170"/>
    </row>
    <row r="915" customFormat="false" ht="13.2" hidden="false" customHeight="false" outlineLevel="0" collapsed="false">
      <c r="D915" s="170"/>
    </row>
    <row r="916" customFormat="false" ht="13.2" hidden="false" customHeight="false" outlineLevel="0" collapsed="false">
      <c r="D916" s="170"/>
    </row>
    <row r="917" customFormat="false" ht="13.2" hidden="false" customHeight="false" outlineLevel="0" collapsed="false">
      <c r="D917" s="170"/>
    </row>
    <row r="918" customFormat="false" ht="13.2" hidden="false" customHeight="false" outlineLevel="0" collapsed="false">
      <c r="D918" s="170"/>
    </row>
    <row r="919" customFormat="false" ht="13.2" hidden="false" customHeight="false" outlineLevel="0" collapsed="false">
      <c r="D919" s="170"/>
    </row>
    <row r="920" customFormat="false" ht="13.2" hidden="false" customHeight="false" outlineLevel="0" collapsed="false">
      <c r="D920" s="170"/>
    </row>
    <row r="921" customFormat="false" ht="13.2" hidden="false" customHeight="false" outlineLevel="0" collapsed="false">
      <c r="D921" s="170"/>
    </row>
    <row r="922" customFormat="false" ht="13.2" hidden="false" customHeight="false" outlineLevel="0" collapsed="false">
      <c r="D922" s="170"/>
    </row>
    <row r="923" customFormat="false" ht="13.2" hidden="false" customHeight="false" outlineLevel="0" collapsed="false">
      <c r="D923" s="170"/>
    </row>
    <row r="924" customFormat="false" ht="13.2" hidden="false" customHeight="false" outlineLevel="0" collapsed="false">
      <c r="D924" s="170"/>
    </row>
    <row r="925" customFormat="false" ht="13.2" hidden="false" customHeight="false" outlineLevel="0" collapsed="false">
      <c r="D925" s="170"/>
    </row>
    <row r="926" customFormat="false" ht="13.2" hidden="false" customHeight="false" outlineLevel="0" collapsed="false">
      <c r="D926" s="170"/>
    </row>
    <row r="927" customFormat="false" ht="13.2" hidden="false" customHeight="false" outlineLevel="0" collapsed="false">
      <c r="D927" s="170"/>
    </row>
    <row r="928" customFormat="false" ht="13.2" hidden="false" customHeight="false" outlineLevel="0" collapsed="false">
      <c r="D928" s="170"/>
    </row>
    <row r="929" customFormat="false" ht="13.2" hidden="false" customHeight="false" outlineLevel="0" collapsed="false">
      <c r="D929" s="170"/>
    </row>
    <row r="930" customFormat="false" ht="13.2" hidden="false" customHeight="false" outlineLevel="0" collapsed="false">
      <c r="D930" s="170"/>
    </row>
    <row r="931" customFormat="false" ht="13.2" hidden="false" customHeight="false" outlineLevel="0" collapsed="false">
      <c r="D931" s="170"/>
    </row>
    <row r="932" customFormat="false" ht="13.2" hidden="false" customHeight="false" outlineLevel="0" collapsed="false">
      <c r="D932" s="170"/>
    </row>
    <row r="933" customFormat="false" ht="13.2" hidden="false" customHeight="false" outlineLevel="0" collapsed="false">
      <c r="D933" s="170"/>
    </row>
    <row r="934" customFormat="false" ht="13.2" hidden="false" customHeight="false" outlineLevel="0" collapsed="false">
      <c r="D934" s="170"/>
    </row>
    <row r="935" customFormat="false" ht="13.2" hidden="false" customHeight="false" outlineLevel="0" collapsed="false">
      <c r="D935" s="170"/>
    </row>
    <row r="936" customFormat="false" ht="13.2" hidden="false" customHeight="false" outlineLevel="0" collapsed="false">
      <c r="D936" s="170"/>
    </row>
    <row r="937" customFormat="false" ht="13.2" hidden="false" customHeight="false" outlineLevel="0" collapsed="false">
      <c r="D937" s="170"/>
    </row>
    <row r="938" customFormat="false" ht="13.2" hidden="false" customHeight="false" outlineLevel="0" collapsed="false">
      <c r="D938" s="170"/>
    </row>
    <row r="939" customFormat="false" ht="13.2" hidden="false" customHeight="false" outlineLevel="0" collapsed="false">
      <c r="D939" s="170"/>
    </row>
    <row r="940" customFormat="false" ht="13.2" hidden="false" customHeight="false" outlineLevel="0" collapsed="false">
      <c r="D940" s="170"/>
    </row>
    <row r="941" customFormat="false" ht="13.2" hidden="false" customHeight="false" outlineLevel="0" collapsed="false">
      <c r="D941" s="170"/>
    </row>
    <row r="942" customFormat="false" ht="13.2" hidden="false" customHeight="false" outlineLevel="0" collapsed="false">
      <c r="D942" s="170"/>
    </row>
    <row r="943" customFormat="false" ht="13.2" hidden="false" customHeight="false" outlineLevel="0" collapsed="false">
      <c r="D943" s="170"/>
    </row>
    <row r="944" customFormat="false" ht="13.2" hidden="false" customHeight="false" outlineLevel="0" collapsed="false">
      <c r="D944" s="170"/>
    </row>
    <row r="945" customFormat="false" ht="13.2" hidden="false" customHeight="false" outlineLevel="0" collapsed="false">
      <c r="D945" s="170"/>
    </row>
    <row r="946" customFormat="false" ht="13.2" hidden="false" customHeight="false" outlineLevel="0" collapsed="false">
      <c r="D946" s="170"/>
    </row>
    <row r="947" customFormat="false" ht="13.2" hidden="false" customHeight="false" outlineLevel="0" collapsed="false">
      <c r="D947" s="170"/>
    </row>
    <row r="948" customFormat="false" ht="13.2" hidden="false" customHeight="false" outlineLevel="0" collapsed="false">
      <c r="D948" s="170"/>
    </row>
    <row r="949" customFormat="false" ht="13.2" hidden="false" customHeight="false" outlineLevel="0" collapsed="false">
      <c r="D949" s="170"/>
    </row>
    <row r="950" customFormat="false" ht="13.2" hidden="false" customHeight="false" outlineLevel="0" collapsed="false">
      <c r="D950" s="170"/>
    </row>
    <row r="951" customFormat="false" ht="13.2" hidden="false" customHeight="false" outlineLevel="0" collapsed="false">
      <c r="D951" s="170"/>
    </row>
    <row r="952" customFormat="false" ht="13.2" hidden="false" customHeight="false" outlineLevel="0" collapsed="false">
      <c r="D952" s="170"/>
    </row>
    <row r="953" customFormat="false" ht="13.2" hidden="false" customHeight="false" outlineLevel="0" collapsed="false">
      <c r="D953" s="170"/>
    </row>
    <row r="954" customFormat="false" ht="13.2" hidden="false" customHeight="false" outlineLevel="0" collapsed="false">
      <c r="D954" s="170"/>
    </row>
    <row r="955" customFormat="false" ht="13.2" hidden="false" customHeight="false" outlineLevel="0" collapsed="false">
      <c r="D955" s="170"/>
    </row>
    <row r="956" customFormat="false" ht="13.2" hidden="false" customHeight="false" outlineLevel="0" collapsed="false">
      <c r="D956" s="170"/>
    </row>
    <row r="957" customFormat="false" ht="13.2" hidden="false" customHeight="false" outlineLevel="0" collapsed="false">
      <c r="D957" s="170"/>
    </row>
    <row r="958" customFormat="false" ht="13.2" hidden="false" customHeight="false" outlineLevel="0" collapsed="false">
      <c r="D958" s="170"/>
    </row>
    <row r="959" customFormat="false" ht="13.2" hidden="false" customHeight="false" outlineLevel="0" collapsed="false">
      <c r="D959" s="170"/>
    </row>
    <row r="960" customFormat="false" ht="13.2" hidden="false" customHeight="false" outlineLevel="0" collapsed="false">
      <c r="D960" s="170"/>
    </row>
    <row r="961" customFormat="false" ht="13.2" hidden="false" customHeight="false" outlineLevel="0" collapsed="false">
      <c r="D961" s="170"/>
    </row>
    <row r="962" customFormat="false" ht="13.2" hidden="false" customHeight="false" outlineLevel="0" collapsed="false">
      <c r="D962" s="170"/>
    </row>
    <row r="963" customFormat="false" ht="13.2" hidden="false" customHeight="false" outlineLevel="0" collapsed="false">
      <c r="D963" s="170"/>
    </row>
    <row r="964" customFormat="false" ht="13.2" hidden="false" customHeight="false" outlineLevel="0" collapsed="false">
      <c r="D964" s="170"/>
    </row>
    <row r="965" customFormat="false" ht="13.2" hidden="false" customHeight="false" outlineLevel="0" collapsed="false">
      <c r="D965" s="170"/>
    </row>
    <row r="966" customFormat="false" ht="13.2" hidden="false" customHeight="false" outlineLevel="0" collapsed="false">
      <c r="D966" s="170"/>
    </row>
    <row r="967" customFormat="false" ht="13.2" hidden="false" customHeight="false" outlineLevel="0" collapsed="false">
      <c r="D967" s="170"/>
    </row>
    <row r="968" customFormat="false" ht="13.2" hidden="false" customHeight="false" outlineLevel="0" collapsed="false">
      <c r="D968" s="170"/>
    </row>
    <row r="969" customFormat="false" ht="13.2" hidden="false" customHeight="false" outlineLevel="0" collapsed="false">
      <c r="D969" s="170"/>
    </row>
    <row r="970" customFormat="false" ht="13.2" hidden="false" customHeight="false" outlineLevel="0" collapsed="false">
      <c r="D970" s="170"/>
    </row>
    <row r="971" customFormat="false" ht="13.2" hidden="false" customHeight="false" outlineLevel="0" collapsed="false">
      <c r="D971" s="170"/>
    </row>
    <row r="972" customFormat="false" ht="13.2" hidden="false" customHeight="false" outlineLevel="0" collapsed="false">
      <c r="D972" s="170"/>
    </row>
    <row r="973" customFormat="false" ht="13.2" hidden="false" customHeight="false" outlineLevel="0" collapsed="false">
      <c r="D973" s="170"/>
    </row>
    <row r="974" customFormat="false" ht="13.2" hidden="false" customHeight="false" outlineLevel="0" collapsed="false">
      <c r="D974" s="170"/>
    </row>
    <row r="975" customFormat="false" ht="13.2" hidden="false" customHeight="false" outlineLevel="0" collapsed="false">
      <c r="D975" s="170"/>
    </row>
    <row r="976" customFormat="false" ht="13.2" hidden="false" customHeight="false" outlineLevel="0" collapsed="false">
      <c r="D976" s="170"/>
    </row>
    <row r="977" customFormat="false" ht="13.2" hidden="false" customHeight="false" outlineLevel="0" collapsed="false">
      <c r="D977" s="170"/>
    </row>
    <row r="978" customFormat="false" ht="13.2" hidden="false" customHeight="false" outlineLevel="0" collapsed="false">
      <c r="D978" s="170"/>
    </row>
    <row r="979" customFormat="false" ht="13.2" hidden="false" customHeight="false" outlineLevel="0" collapsed="false">
      <c r="D979" s="170"/>
    </row>
    <row r="980" customFormat="false" ht="13.2" hidden="false" customHeight="false" outlineLevel="0" collapsed="false">
      <c r="D980" s="170"/>
    </row>
    <row r="981" customFormat="false" ht="13.2" hidden="false" customHeight="false" outlineLevel="0" collapsed="false">
      <c r="D981" s="170"/>
    </row>
    <row r="982" customFormat="false" ht="13.2" hidden="false" customHeight="false" outlineLevel="0" collapsed="false">
      <c r="D982" s="170"/>
    </row>
    <row r="983" customFormat="false" ht="13.2" hidden="false" customHeight="false" outlineLevel="0" collapsed="false">
      <c r="D983" s="170"/>
    </row>
    <row r="984" customFormat="false" ht="13.2" hidden="false" customHeight="false" outlineLevel="0" collapsed="false">
      <c r="D984" s="170"/>
    </row>
    <row r="985" customFormat="false" ht="13.2" hidden="false" customHeight="false" outlineLevel="0" collapsed="false">
      <c r="D985" s="170"/>
    </row>
    <row r="986" customFormat="false" ht="13.2" hidden="false" customHeight="false" outlineLevel="0" collapsed="false">
      <c r="D986" s="170"/>
    </row>
    <row r="987" customFormat="false" ht="13.2" hidden="false" customHeight="false" outlineLevel="0" collapsed="false">
      <c r="D987" s="170"/>
    </row>
    <row r="988" customFormat="false" ht="13.2" hidden="false" customHeight="false" outlineLevel="0" collapsed="false">
      <c r="D988" s="170"/>
    </row>
    <row r="989" customFormat="false" ht="13.2" hidden="false" customHeight="false" outlineLevel="0" collapsed="false">
      <c r="D989" s="170"/>
    </row>
    <row r="990" customFormat="false" ht="13.2" hidden="false" customHeight="false" outlineLevel="0" collapsed="false">
      <c r="D990" s="170"/>
    </row>
    <row r="991" customFormat="false" ht="13.2" hidden="false" customHeight="false" outlineLevel="0" collapsed="false">
      <c r="D991" s="170"/>
    </row>
    <row r="992" customFormat="false" ht="13.2" hidden="false" customHeight="false" outlineLevel="0" collapsed="false">
      <c r="D992" s="170"/>
    </row>
    <row r="993" customFormat="false" ht="13.2" hidden="false" customHeight="false" outlineLevel="0" collapsed="false">
      <c r="D993" s="170"/>
    </row>
    <row r="994" customFormat="false" ht="13.2" hidden="false" customHeight="false" outlineLevel="0" collapsed="false">
      <c r="D994" s="170"/>
    </row>
    <row r="995" customFormat="false" ht="13.2" hidden="false" customHeight="false" outlineLevel="0" collapsed="false">
      <c r="D995" s="170"/>
    </row>
    <row r="996" customFormat="false" ht="13.2" hidden="false" customHeight="false" outlineLevel="0" collapsed="false">
      <c r="D996" s="170"/>
    </row>
    <row r="997" customFormat="false" ht="13.2" hidden="false" customHeight="false" outlineLevel="0" collapsed="false">
      <c r="D997" s="170"/>
    </row>
    <row r="998" customFormat="false" ht="13.2" hidden="false" customHeight="false" outlineLevel="0" collapsed="false">
      <c r="D998" s="170"/>
    </row>
    <row r="999" customFormat="false" ht="13.2" hidden="false" customHeight="false" outlineLevel="0" collapsed="false">
      <c r="D999" s="170"/>
    </row>
    <row r="1000" customFormat="false" ht="13.2" hidden="false" customHeight="false" outlineLevel="0" collapsed="false">
      <c r="D1000" s="170"/>
    </row>
    <row r="1001" customFormat="false" ht="13.2" hidden="false" customHeight="false" outlineLevel="0" collapsed="false">
      <c r="D1001" s="170"/>
    </row>
    <row r="1002" customFormat="false" ht="13.2" hidden="false" customHeight="false" outlineLevel="0" collapsed="false">
      <c r="D1002" s="170"/>
    </row>
    <row r="1003" customFormat="false" ht="13.2" hidden="false" customHeight="false" outlineLevel="0" collapsed="false">
      <c r="D1003" s="170"/>
    </row>
    <row r="1004" customFormat="false" ht="13.2" hidden="false" customHeight="false" outlineLevel="0" collapsed="false">
      <c r="D1004" s="170"/>
    </row>
    <row r="1005" customFormat="false" ht="13.2" hidden="false" customHeight="false" outlineLevel="0" collapsed="false">
      <c r="D1005" s="170"/>
    </row>
    <row r="1006" customFormat="false" ht="13.2" hidden="false" customHeight="false" outlineLevel="0" collapsed="false">
      <c r="D1006" s="170"/>
    </row>
    <row r="1007" customFormat="false" ht="13.2" hidden="false" customHeight="false" outlineLevel="0" collapsed="false">
      <c r="D1007" s="170"/>
    </row>
    <row r="1008" customFormat="false" ht="13.2" hidden="false" customHeight="false" outlineLevel="0" collapsed="false">
      <c r="D1008" s="170"/>
    </row>
    <row r="1009" customFormat="false" ht="13.2" hidden="false" customHeight="false" outlineLevel="0" collapsed="false">
      <c r="D1009" s="170"/>
    </row>
    <row r="1010" customFormat="false" ht="13.2" hidden="false" customHeight="false" outlineLevel="0" collapsed="false">
      <c r="D1010" s="170"/>
    </row>
    <row r="1011" customFormat="false" ht="13.2" hidden="false" customHeight="false" outlineLevel="0" collapsed="false">
      <c r="D1011" s="170"/>
    </row>
    <row r="1012" customFormat="false" ht="13.2" hidden="false" customHeight="false" outlineLevel="0" collapsed="false">
      <c r="D1012" s="170"/>
    </row>
    <row r="1013" customFormat="false" ht="13.2" hidden="false" customHeight="false" outlineLevel="0" collapsed="false">
      <c r="D1013" s="170"/>
    </row>
    <row r="1014" customFormat="false" ht="13.2" hidden="false" customHeight="false" outlineLevel="0" collapsed="false">
      <c r="D1014" s="170"/>
    </row>
    <row r="1015" customFormat="false" ht="13.2" hidden="false" customHeight="false" outlineLevel="0" collapsed="false">
      <c r="D1015" s="170"/>
    </row>
    <row r="1016" customFormat="false" ht="13.2" hidden="false" customHeight="false" outlineLevel="0" collapsed="false">
      <c r="D1016" s="170"/>
    </row>
    <row r="1017" customFormat="false" ht="13.2" hidden="false" customHeight="false" outlineLevel="0" collapsed="false">
      <c r="D1017" s="170"/>
    </row>
    <row r="1018" customFormat="false" ht="13.2" hidden="false" customHeight="false" outlineLevel="0" collapsed="false">
      <c r="D1018" s="170"/>
    </row>
    <row r="1019" customFormat="false" ht="13.2" hidden="false" customHeight="false" outlineLevel="0" collapsed="false">
      <c r="D1019" s="170"/>
    </row>
    <row r="1020" customFormat="false" ht="13.2" hidden="false" customHeight="false" outlineLevel="0" collapsed="false">
      <c r="D1020" s="170"/>
    </row>
    <row r="1021" customFormat="false" ht="13.2" hidden="false" customHeight="false" outlineLevel="0" collapsed="false">
      <c r="D1021" s="170"/>
    </row>
    <row r="1022" customFormat="false" ht="13.2" hidden="false" customHeight="false" outlineLevel="0" collapsed="false">
      <c r="D1022" s="170"/>
    </row>
    <row r="1023" customFormat="false" ht="13.2" hidden="false" customHeight="false" outlineLevel="0" collapsed="false">
      <c r="D1023" s="170"/>
    </row>
    <row r="1024" customFormat="false" ht="13.2" hidden="false" customHeight="false" outlineLevel="0" collapsed="false">
      <c r="D1024" s="170"/>
    </row>
    <row r="1025" customFormat="false" ht="13.2" hidden="false" customHeight="false" outlineLevel="0" collapsed="false">
      <c r="D1025" s="170"/>
    </row>
    <row r="1026" customFormat="false" ht="13.2" hidden="false" customHeight="false" outlineLevel="0" collapsed="false">
      <c r="D1026" s="170"/>
    </row>
    <row r="1027" customFormat="false" ht="13.2" hidden="false" customHeight="false" outlineLevel="0" collapsed="false">
      <c r="D1027" s="170"/>
    </row>
  </sheetData>
  <sheetProtection sheet="true" password="dc0d"/>
  <mergeCells count="4">
    <mergeCell ref="A1:G1"/>
    <mergeCell ref="C2:G2"/>
    <mergeCell ref="C3:G3"/>
    <mergeCell ref="C4:G4"/>
  </mergeCells>
  <printOptions headings="false" gridLines="false" gridLinesSet="true" horizontalCentered="false" verticalCentered="false"/>
  <pageMargins left="0.590277777777778" right="0.196527777777778" top="0.7875" bottom="0.7875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&amp;LZpracováno programem BUILDpower S,  © RTS, a.s.&amp;RStránka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75"/>
  <sheetViews>
    <sheetView showFormulas="false" showGridLines="false" showRowColHeaders="true" showZeros="true" rightToLeft="false" tabSelected="true" showOutlineSymbols="true" defaultGridColor="true" view="normal" topLeftCell="B1" colorId="64" zoomScale="110" zoomScaleNormal="110" zoomScalePageLayoutView="100" workbookViewId="0">
      <selection pane="topLeft" activeCell="B1" activeCellId="0" sqref="B1"/>
    </sheetView>
  </sheetViews>
  <sheetFormatPr defaultColWidth="9.03125" defaultRowHeight="13.2" zeroHeight="false" outlineLevelRow="0" outlineLevelCol="0"/>
  <cols>
    <col collapsed="false" customWidth="true" hidden="true" outlineLevel="0" max="1" min="1" style="0" width="8.44"/>
    <col collapsed="false" customWidth="true" hidden="false" outlineLevel="0" max="2" min="2" style="0" width="9.13"/>
    <col collapsed="false" customWidth="true" hidden="false" outlineLevel="0" max="3" min="3" style="0" width="7.44"/>
    <col collapsed="false" customWidth="true" hidden="false" outlineLevel="0" max="4" min="4" style="0" width="13.43"/>
    <col collapsed="false" customWidth="true" hidden="false" outlineLevel="0" max="5" min="5" style="0" width="12.1"/>
    <col collapsed="false" customWidth="true" hidden="false" outlineLevel="0" max="6" min="6" style="0" width="11.45"/>
    <col collapsed="false" customWidth="true" hidden="false" outlineLevel="0" max="7" min="7" style="3" width="12.66"/>
    <col collapsed="false" customWidth="true" hidden="false" outlineLevel="0" max="8" min="8" style="0" width="12.66"/>
    <col collapsed="false" customWidth="true" hidden="false" outlineLevel="0" max="9" min="9" style="3" width="12.66"/>
    <col collapsed="false" customWidth="true" hidden="false" outlineLevel="0" max="10" min="10" style="3" width="6.66"/>
    <col collapsed="false" customWidth="true" hidden="false" outlineLevel="0" max="11" min="11" style="0" width="4.33"/>
    <col collapsed="false" customWidth="true" hidden="false" outlineLevel="0" max="15" min="12" style="0" width="10.65"/>
  </cols>
  <sheetData>
    <row r="1" customFormat="false" ht="33.75" hidden="false" customHeight="true" outlineLevel="0" collapsed="false">
      <c r="A1" s="4" t="s">
        <v>2</v>
      </c>
      <c r="B1" s="5" t="s">
        <v>3</v>
      </c>
      <c r="C1" s="5"/>
      <c r="D1" s="5"/>
      <c r="E1" s="5"/>
      <c r="F1" s="5"/>
      <c r="G1" s="5"/>
      <c r="H1" s="5"/>
      <c r="I1" s="5"/>
      <c r="J1" s="5"/>
    </row>
    <row r="2" customFormat="false" ht="36" hidden="false" customHeight="true" outlineLevel="0" collapsed="false">
      <c r="A2" s="6"/>
      <c r="B2" s="7" t="s">
        <v>4</v>
      </c>
      <c r="C2" s="8"/>
      <c r="D2" s="9" t="s">
        <v>5</v>
      </c>
      <c r="E2" s="10" t="s">
        <v>6</v>
      </c>
      <c r="F2" s="10"/>
      <c r="G2" s="10"/>
      <c r="H2" s="10"/>
      <c r="I2" s="10"/>
      <c r="J2" s="10"/>
      <c r="O2" s="11"/>
    </row>
    <row r="3" customFormat="false" ht="27" hidden="true" customHeight="true" outlineLevel="0" collapsed="false">
      <c r="A3" s="6"/>
      <c r="B3" s="12"/>
      <c r="C3" s="8"/>
      <c r="D3" s="13"/>
      <c r="E3" s="14"/>
      <c r="F3" s="14"/>
      <c r="G3" s="14"/>
      <c r="H3" s="14"/>
      <c r="I3" s="14"/>
      <c r="J3" s="14"/>
    </row>
    <row r="4" customFormat="false" ht="23.25" hidden="false" customHeight="true" outlineLevel="0" collapsed="false">
      <c r="A4" s="6"/>
      <c r="B4" s="15"/>
      <c r="C4" s="16"/>
      <c r="D4" s="17"/>
      <c r="E4" s="18"/>
      <c r="F4" s="18"/>
      <c r="G4" s="18"/>
      <c r="H4" s="18"/>
      <c r="I4" s="18"/>
      <c r="J4" s="18"/>
    </row>
    <row r="5" customFormat="false" ht="24" hidden="false" customHeight="true" outlineLevel="0" collapsed="false">
      <c r="A5" s="6"/>
      <c r="B5" s="19" t="s">
        <v>7</v>
      </c>
      <c r="C5" s="20"/>
      <c r="D5" s="21"/>
      <c r="E5" s="22"/>
      <c r="F5" s="22"/>
      <c r="G5" s="22"/>
      <c r="H5" s="23" t="s">
        <v>8</v>
      </c>
      <c r="I5" s="21"/>
      <c r="J5" s="24"/>
    </row>
    <row r="6" customFormat="false" ht="15.75" hidden="false" customHeight="true" outlineLevel="0" collapsed="false">
      <c r="A6" s="6"/>
      <c r="B6" s="25"/>
      <c r="C6" s="22"/>
      <c r="D6" s="21"/>
      <c r="E6" s="22"/>
      <c r="F6" s="22"/>
      <c r="G6" s="22"/>
      <c r="H6" s="23" t="s">
        <v>9</v>
      </c>
      <c r="I6" s="21"/>
      <c r="J6" s="24"/>
    </row>
    <row r="7" customFormat="false" ht="15.75" hidden="false" customHeight="true" outlineLevel="0" collapsed="false">
      <c r="A7" s="6"/>
      <c r="B7" s="26"/>
      <c r="C7" s="27"/>
      <c r="D7" s="28"/>
      <c r="E7" s="29"/>
      <c r="F7" s="29"/>
      <c r="G7" s="29"/>
      <c r="H7" s="30"/>
      <c r="I7" s="29"/>
      <c r="J7" s="31"/>
    </row>
    <row r="8" customFormat="false" ht="24" hidden="true" customHeight="true" outlineLevel="0" collapsed="false">
      <c r="A8" s="6"/>
      <c r="B8" s="19" t="s">
        <v>10</v>
      </c>
      <c r="C8" s="20"/>
      <c r="D8" s="21"/>
      <c r="E8" s="20"/>
      <c r="F8" s="20"/>
      <c r="G8" s="32"/>
      <c r="H8" s="23" t="s">
        <v>8</v>
      </c>
      <c r="I8" s="21"/>
      <c r="J8" s="24"/>
    </row>
    <row r="9" customFormat="false" ht="15.75" hidden="true" customHeight="true" outlineLevel="0" collapsed="false">
      <c r="A9" s="6"/>
      <c r="B9" s="6"/>
      <c r="C9" s="20"/>
      <c r="D9" s="21"/>
      <c r="E9" s="20"/>
      <c r="F9" s="20"/>
      <c r="G9" s="32"/>
      <c r="H9" s="23" t="s">
        <v>9</v>
      </c>
      <c r="I9" s="21"/>
      <c r="J9" s="24"/>
    </row>
    <row r="10" customFormat="false" ht="15.75" hidden="true" customHeight="true" outlineLevel="0" collapsed="false">
      <c r="A10" s="6"/>
      <c r="B10" s="33"/>
      <c r="C10" s="27"/>
      <c r="D10" s="28"/>
      <c r="E10" s="34"/>
      <c r="F10" s="34"/>
      <c r="G10" s="35"/>
      <c r="H10" s="35"/>
      <c r="I10" s="36"/>
      <c r="J10" s="31"/>
    </row>
    <row r="11" customFormat="false" ht="24" hidden="false" customHeight="true" outlineLevel="0" collapsed="false">
      <c r="A11" s="6"/>
      <c r="B11" s="19" t="s">
        <v>11</v>
      </c>
      <c r="C11" s="20"/>
      <c r="D11" s="37"/>
      <c r="E11" s="37"/>
      <c r="F11" s="37"/>
      <c r="G11" s="37"/>
      <c r="H11" s="23" t="s">
        <v>8</v>
      </c>
      <c r="I11" s="38"/>
      <c r="J11" s="24"/>
    </row>
    <row r="12" customFormat="false" ht="15.75" hidden="false" customHeight="true" outlineLevel="0" collapsed="false">
      <c r="A12" s="6"/>
      <c r="B12" s="25"/>
      <c r="C12" s="22"/>
      <c r="D12" s="38"/>
      <c r="E12" s="38"/>
      <c r="F12" s="38"/>
      <c r="G12" s="38"/>
      <c r="H12" s="23" t="s">
        <v>9</v>
      </c>
      <c r="I12" s="38"/>
      <c r="J12" s="24"/>
    </row>
    <row r="13" customFormat="false" ht="15.75" hidden="false" customHeight="true" outlineLevel="0" collapsed="false">
      <c r="A13" s="6"/>
      <c r="B13" s="26"/>
      <c r="C13" s="39"/>
      <c r="D13" s="40"/>
      <c r="E13" s="40"/>
      <c r="F13" s="40"/>
      <c r="G13" s="40"/>
      <c r="H13" s="41"/>
      <c r="I13" s="29"/>
      <c r="J13" s="31"/>
    </row>
    <row r="14" customFormat="false" ht="24" hidden="true" customHeight="true" outlineLevel="0" collapsed="false">
      <c r="A14" s="6"/>
      <c r="B14" s="42" t="s">
        <v>12</v>
      </c>
      <c r="C14" s="43"/>
      <c r="D14" s="44"/>
      <c r="E14" s="45"/>
      <c r="F14" s="45"/>
      <c r="G14" s="45"/>
      <c r="H14" s="46"/>
      <c r="I14" s="45"/>
      <c r="J14" s="47"/>
    </row>
    <row r="15" customFormat="false" ht="32.25" hidden="false" customHeight="true" outlineLevel="0" collapsed="false">
      <c r="A15" s="6"/>
      <c r="B15" s="33" t="s">
        <v>13</v>
      </c>
      <c r="C15" s="48"/>
      <c r="D15" s="35"/>
      <c r="E15" s="49"/>
      <c r="F15" s="49"/>
      <c r="G15" s="50"/>
      <c r="H15" s="50"/>
      <c r="I15" s="51" t="s">
        <v>14</v>
      </c>
      <c r="J15" s="51"/>
    </row>
    <row r="16" customFormat="false" ht="23.25" hidden="false" customHeight="true" outlineLevel="0" collapsed="false">
      <c r="A16" s="52" t="s">
        <v>15</v>
      </c>
      <c r="B16" s="53" t="s">
        <v>15</v>
      </c>
      <c r="C16" s="54"/>
      <c r="D16" s="55"/>
      <c r="E16" s="56"/>
      <c r="F16" s="56"/>
      <c r="G16" s="56"/>
      <c r="H16" s="56"/>
      <c r="I16" s="57" t="n">
        <f aca="false">SUMIF(F61:F71,A16,I61:I71)+SUMIF(F61:F71,"PSU",I61:I71)</f>
        <v>300000</v>
      </c>
      <c r="J16" s="57"/>
    </row>
    <row r="17" customFormat="false" ht="23.25" hidden="false" customHeight="true" outlineLevel="0" collapsed="false">
      <c r="A17" s="52" t="s">
        <v>16</v>
      </c>
      <c r="B17" s="53" t="s">
        <v>16</v>
      </c>
      <c r="C17" s="54"/>
      <c r="D17" s="55"/>
      <c r="E17" s="56"/>
      <c r="F17" s="56"/>
      <c r="G17" s="56"/>
      <c r="H17" s="56"/>
      <c r="I17" s="57" t="n">
        <f aca="false">SUMIF(F61:F71,A17,I61:I71)</f>
        <v>0</v>
      </c>
      <c r="J17" s="57"/>
    </row>
    <row r="18" customFormat="false" ht="23.25" hidden="false" customHeight="true" outlineLevel="0" collapsed="false">
      <c r="A18" s="52" t="s">
        <v>17</v>
      </c>
      <c r="B18" s="53" t="s">
        <v>17</v>
      </c>
      <c r="C18" s="54"/>
      <c r="D18" s="55"/>
      <c r="E18" s="56"/>
      <c r="F18" s="56"/>
      <c r="G18" s="56"/>
      <c r="H18" s="56"/>
      <c r="I18" s="57" t="n">
        <f aca="false">SUMIF(F61:F71,A18,I61:I71)</f>
        <v>0</v>
      </c>
      <c r="J18" s="57"/>
    </row>
    <row r="19" customFormat="false" ht="23.25" hidden="false" customHeight="true" outlineLevel="0" collapsed="false">
      <c r="A19" s="52" t="s">
        <v>18</v>
      </c>
      <c r="B19" s="53" t="s">
        <v>19</v>
      </c>
      <c r="C19" s="54"/>
      <c r="D19" s="55"/>
      <c r="E19" s="56"/>
      <c r="F19" s="56"/>
      <c r="G19" s="56"/>
      <c r="H19" s="56"/>
      <c r="I19" s="57" t="n">
        <f aca="false">SUMIF(F61:F71,A19,I61:I71)</f>
        <v>0</v>
      </c>
      <c r="J19" s="57"/>
    </row>
    <row r="20" customFormat="false" ht="23.25" hidden="false" customHeight="true" outlineLevel="0" collapsed="false">
      <c r="A20" s="52" t="s">
        <v>20</v>
      </c>
      <c r="B20" s="53" t="s">
        <v>21</v>
      </c>
      <c r="C20" s="54"/>
      <c r="D20" s="55"/>
      <c r="E20" s="56"/>
      <c r="F20" s="56"/>
      <c r="G20" s="56"/>
      <c r="H20" s="56"/>
      <c r="I20" s="57" t="n">
        <f aca="false">SUMIF(F61:F71,A20,I61:I71)</f>
        <v>0</v>
      </c>
      <c r="J20" s="57"/>
    </row>
    <row r="21" customFormat="false" ht="23.25" hidden="false" customHeight="true" outlineLevel="0" collapsed="false">
      <c r="A21" s="6"/>
      <c r="B21" s="58" t="s">
        <v>14</v>
      </c>
      <c r="C21" s="59"/>
      <c r="D21" s="60"/>
      <c r="E21" s="61"/>
      <c r="F21" s="61"/>
      <c r="G21" s="61"/>
      <c r="H21" s="61"/>
      <c r="I21" s="62" t="n">
        <f aca="false">SUM(I16:J20)</f>
        <v>300000</v>
      </c>
      <c r="J21" s="62"/>
    </row>
    <row r="22" customFormat="false" ht="33" hidden="false" customHeight="true" outlineLevel="0" collapsed="false">
      <c r="A22" s="6"/>
      <c r="B22" s="63" t="s">
        <v>22</v>
      </c>
      <c r="C22" s="54"/>
      <c r="D22" s="55"/>
      <c r="E22" s="64"/>
      <c r="F22" s="65"/>
      <c r="G22" s="66"/>
      <c r="H22" s="66"/>
      <c r="I22" s="66"/>
      <c r="J22" s="67"/>
    </row>
    <row r="23" customFormat="false" ht="23.25" hidden="false" customHeight="true" outlineLevel="0" collapsed="false">
      <c r="A23" s="6" t="n">
        <f aca="false">ZakladDPHSni*SazbaDPH1/100</f>
        <v>0</v>
      </c>
      <c r="B23" s="53" t="s">
        <v>23</v>
      </c>
      <c r="C23" s="54"/>
      <c r="D23" s="55"/>
      <c r="E23" s="68" t="n">
        <v>15</v>
      </c>
      <c r="F23" s="65" t="s">
        <v>24</v>
      </c>
      <c r="G23" s="69" t="n">
        <f aca="false">ZakladDPHSniVypocet</f>
        <v>0</v>
      </c>
      <c r="H23" s="69"/>
      <c r="I23" s="69"/>
      <c r="J23" s="67" t="str">
        <f aca="false">Mena</f>
        <v>CZK</v>
      </c>
    </row>
    <row r="24" customFormat="false" ht="23.25" hidden="false" customHeight="true" outlineLevel="0" collapsed="false">
      <c r="A24" s="6" t="n">
        <f aca="false">(A23-INT(A23))*100</f>
        <v>0</v>
      </c>
      <c r="B24" s="53" t="s">
        <v>25</v>
      </c>
      <c r="C24" s="54"/>
      <c r="D24" s="55"/>
      <c r="E24" s="68" t="n">
        <f aca="false">SazbaDPH1</f>
        <v>15</v>
      </c>
      <c r="F24" s="65" t="s">
        <v>24</v>
      </c>
      <c r="G24" s="70" t="n">
        <f aca="false">IF(A24&gt;50, ROUNDUP(A23, 0), ROUNDDOWN(A23, 0))</f>
        <v>0</v>
      </c>
      <c r="H24" s="70"/>
      <c r="I24" s="70"/>
      <c r="J24" s="67" t="str">
        <f aca="false">Mena</f>
        <v>CZK</v>
      </c>
    </row>
    <row r="25" customFormat="false" ht="23.25" hidden="false" customHeight="true" outlineLevel="0" collapsed="false">
      <c r="A25" s="6" t="n">
        <f aca="false">ZakladDPHZakl*SazbaDPH2/100</f>
        <v>63000</v>
      </c>
      <c r="B25" s="53" t="s">
        <v>26</v>
      </c>
      <c r="C25" s="54"/>
      <c r="D25" s="55"/>
      <c r="E25" s="68" t="n">
        <v>21</v>
      </c>
      <c r="F25" s="65" t="s">
        <v>24</v>
      </c>
      <c r="G25" s="69" t="n">
        <f aca="false">ZakladDPHZaklVypocet</f>
        <v>300000</v>
      </c>
      <c r="H25" s="69"/>
      <c r="I25" s="69"/>
      <c r="J25" s="67" t="str">
        <f aca="false">Mena</f>
        <v>CZK</v>
      </c>
    </row>
    <row r="26" customFormat="false" ht="23.25" hidden="false" customHeight="true" outlineLevel="0" collapsed="false">
      <c r="A26" s="6" t="n">
        <f aca="false">(A25-INT(A25))*100</f>
        <v>0</v>
      </c>
      <c r="B26" s="71" t="s">
        <v>27</v>
      </c>
      <c r="C26" s="72"/>
      <c r="D26" s="73"/>
      <c r="E26" s="74" t="n">
        <f aca="false">SazbaDPH2</f>
        <v>21</v>
      </c>
      <c r="F26" s="75" t="s">
        <v>24</v>
      </c>
      <c r="G26" s="76" t="n">
        <f aca="false">IF(A26&gt;50, ROUNDUP(A25, 0), ROUNDDOWN(A25, 0))</f>
        <v>63000</v>
      </c>
      <c r="H26" s="76"/>
      <c r="I26" s="76"/>
      <c r="J26" s="77" t="str">
        <f aca="false">Mena</f>
        <v>CZK</v>
      </c>
    </row>
    <row r="27" customFormat="false" ht="23.25" hidden="false" customHeight="true" outlineLevel="0" collapsed="false">
      <c r="A27" s="6" t="n">
        <f aca="false">ZakladDPHSni+DPHSni+ZakladDPHZakl+DPHZakl</f>
        <v>363000</v>
      </c>
      <c r="B27" s="19" t="s">
        <v>28</v>
      </c>
      <c r="C27" s="78"/>
      <c r="D27" s="79"/>
      <c r="E27" s="78"/>
      <c r="F27" s="80"/>
      <c r="G27" s="81" t="n">
        <f aca="false">CenaCelkem-(ZakladDPHSni+DPHSni+ZakladDPHZakl+DPHZakl)</f>
        <v>0</v>
      </c>
      <c r="H27" s="81"/>
      <c r="I27" s="81"/>
      <c r="J27" s="82" t="str">
        <f aca="false">Mena</f>
        <v>CZK</v>
      </c>
    </row>
    <row r="28" customFormat="false" ht="27.75" hidden="true" customHeight="true" outlineLevel="0" collapsed="false">
      <c r="A28" s="6"/>
      <c r="B28" s="83" t="s">
        <v>29</v>
      </c>
      <c r="C28" s="84"/>
      <c r="D28" s="84"/>
      <c r="E28" s="85"/>
      <c r="F28" s="86"/>
      <c r="G28" s="87" t="n">
        <f aca="false">ZakladDPHSniVypocet+ZakladDPHZaklVypocet</f>
        <v>300000</v>
      </c>
      <c r="H28" s="87"/>
      <c r="I28" s="87"/>
      <c r="J28" s="88" t="str">
        <f aca="false">Mena</f>
        <v>CZK</v>
      </c>
    </row>
    <row r="29" customFormat="false" ht="27.75" hidden="false" customHeight="true" outlineLevel="0" collapsed="false">
      <c r="A29" s="6" t="n">
        <f aca="false">(A27-INT(A27))*100</f>
        <v>0</v>
      </c>
      <c r="B29" s="83" t="s">
        <v>30</v>
      </c>
      <c r="C29" s="89"/>
      <c r="D29" s="89"/>
      <c r="E29" s="89"/>
      <c r="F29" s="89"/>
      <c r="G29" s="90" t="n">
        <f aca="false">IF(A29&gt;50, ROUNDUP(A27, 0), ROUNDDOWN(A27, 0))</f>
        <v>363000</v>
      </c>
      <c r="H29" s="90"/>
      <c r="I29" s="90"/>
      <c r="J29" s="91" t="s">
        <v>31</v>
      </c>
    </row>
    <row r="30" customFormat="false" ht="12.75" hidden="false" customHeight="true" outlineLevel="0" collapsed="false">
      <c r="A30" s="6"/>
      <c r="B30" s="6"/>
      <c r="C30" s="20"/>
      <c r="D30" s="20"/>
      <c r="E30" s="20"/>
      <c r="F30" s="20"/>
      <c r="G30" s="32"/>
      <c r="H30" s="20"/>
      <c r="I30" s="32"/>
      <c r="J30" s="92"/>
    </row>
    <row r="31" customFormat="false" ht="30" hidden="false" customHeight="true" outlineLevel="0" collapsed="false">
      <c r="A31" s="6"/>
      <c r="B31" s="6"/>
      <c r="C31" s="20"/>
      <c r="D31" s="20"/>
      <c r="E31" s="20"/>
      <c r="F31" s="20"/>
      <c r="G31" s="32"/>
      <c r="H31" s="20"/>
      <c r="I31" s="32"/>
      <c r="J31" s="92"/>
    </row>
    <row r="32" customFormat="false" ht="18.75" hidden="false" customHeight="true" outlineLevel="0" collapsed="false">
      <c r="A32" s="6"/>
      <c r="B32" s="93"/>
      <c r="C32" s="94" t="s">
        <v>32</v>
      </c>
      <c r="D32" s="95"/>
      <c r="E32" s="95"/>
      <c r="F32" s="94" t="s">
        <v>33</v>
      </c>
      <c r="G32" s="95"/>
      <c r="H32" s="96" t="n">
        <f aca="true">TODAY()</f>
        <v>44845</v>
      </c>
      <c r="I32" s="95"/>
      <c r="J32" s="92"/>
    </row>
    <row r="33" customFormat="false" ht="47.25" hidden="false" customHeight="true" outlineLevel="0" collapsed="false">
      <c r="A33" s="6"/>
      <c r="B33" s="6"/>
      <c r="C33" s="20"/>
      <c r="D33" s="20"/>
      <c r="E33" s="20"/>
      <c r="F33" s="20"/>
      <c r="G33" s="32"/>
      <c r="H33" s="20"/>
      <c r="I33" s="32"/>
      <c r="J33" s="92"/>
    </row>
    <row r="34" s="1" customFormat="true" ht="18.75" hidden="false" customHeight="true" outlineLevel="0" collapsed="false">
      <c r="A34" s="97"/>
      <c r="B34" s="97"/>
      <c r="C34" s="98"/>
      <c r="D34" s="99"/>
      <c r="E34" s="99"/>
      <c r="F34" s="98"/>
      <c r="G34" s="100"/>
      <c r="H34" s="99"/>
      <c r="I34" s="100"/>
      <c r="J34" s="101"/>
    </row>
    <row r="35" customFormat="false" ht="12.75" hidden="false" customHeight="true" outlineLevel="0" collapsed="false">
      <c r="A35" s="6"/>
      <c r="B35" s="6"/>
      <c r="C35" s="20"/>
      <c r="D35" s="102" t="s">
        <v>34</v>
      </c>
      <c r="E35" s="102"/>
      <c r="F35" s="20"/>
      <c r="G35" s="32"/>
      <c r="H35" s="103" t="s">
        <v>35</v>
      </c>
      <c r="I35" s="32"/>
      <c r="J35" s="92"/>
    </row>
    <row r="36" customFormat="false" ht="13.5" hidden="false" customHeight="true" outlineLevel="0" collapsed="false">
      <c r="A36" s="104"/>
      <c r="B36" s="104"/>
      <c r="C36" s="105"/>
      <c r="D36" s="105"/>
      <c r="E36" s="105"/>
      <c r="F36" s="105"/>
      <c r="G36" s="106"/>
      <c r="H36" s="105"/>
      <c r="I36" s="106"/>
      <c r="J36" s="107"/>
    </row>
    <row r="37" customFormat="false" ht="27" hidden="false" customHeight="true" outlineLevel="0" collapsed="false">
      <c r="B37" s="108" t="s">
        <v>36</v>
      </c>
      <c r="C37" s="109"/>
      <c r="D37" s="109"/>
      <c r="E37" s="109"/>
      <c r="F37" s="110"/>
      <c r="G37" s="110"/>
      <c r="H37" s="110"/>
      <c r="I37" s="110"/>
      <c r="J37" s="109"/>
    </row>
    <row r="38" customFormat="false" ht="25.5" hidden="false" customHeight="true" outlineLevel="0" collapsed="false">
      <c r="A38" s="111" t="s">
        <v>37</v>
      </c>
      <c r="B38" s="112" t="s">
        <v>38</v>
      </c>
      <c r="C38" s="113" t="s">
        <v>39</v>
      </c>
      <c r="D38" s="114"/>
      <c r="E38" s="114"/>
      <c r="F38" s="115" t="str">
        <f aca="false">B23</f>
        <v>Základ pro sníženou DPH</v>
      </c>
      <c r="G38" s="115" t="str">
        <f aca="false">B25</f>
        <v>Základ pro základní DPH</v>
      </c>
      <c r="H38" s="116" t="s">
        <v>40</v>
      </c>
      <c r="I38" s="116" t="s">
        <v>41</v>
      </c>
      <c r="J38" s="117" t="s">
        <v>24</v>
      </c>
    </row>
    <row r="39" customFormat="false" ht="25.5" hidden="true" customHeight="true" outlineLevel="0" collapsed="false">
      <c r="A39" s="111" t="n">
        <v>1</v>
      </c>
      <c r="B39" s="118" t="s">
        <v>42</v>
      </c>
      <c r="C39" s="119"/>
      <c r="D39" s="119"/>
      <c r="E39" s="119"/>
      <c r="F39" s="120" t="n">
        <f aca="false">'00 1 Naklady'!AE26+'SO100 1 Pol'!AE349+'SO101 1Č1 Pol'!AE96+'SO102 1 Pol'!AE27+'SO200 1 Pol'!AE371+'SO201 1 Pol'!AE119+'SO202 1 Pol'!AE26</f>
        <v>0</v>
      </c>
      <c r="G39" s="121" t="n">
        <f aca="false">'00 1 Naklady'!AF26+'SO100 1 Pol'!AF349+'SO101 1Č1 Pol'!AF96+'SO102 1 Pol'!AF27+'SO200 1 Pol'!AF371+'SO201 1 Pol'!AF119+'SO202 1 Pol'!AF26</f>
        <v>300000</v>
      </c>
      <c r="H39" s="122" t="n">
        <f aca="false">(F39*SazbaDPH1/100)+(G39*SazbaDPH2/100)</f>
        <v>63000</v>
      </c>
      <c r="I39" s="122" t="n">
        <f aca="false">F39+G39+H39</f>
        <v>363000</v>
      </c>
      <c r="J39" s="123" t="n">
        <f aca="false">IF(CenaCelkemVypocet=0,"",I39/CenaCelkemVypocet*100)</f>
        <v>100</v>
      </c>
    </row>
    <row r="40" customFormat="false" ht="25.5" hidden="false" customHeight="true" outlineLevel="0" collapsed="false">
      <c r="A40" s="111" t="n">
        <v>2</v>
      </c>
      <c r="B40" s="124" t="s">
        <v>43</v>
      </c>
      <c r="C40" s="125" t="s">
        <v>44</v>
      </c>
      <c r="D40" s="125"/>
      <c r="E40" s="125"/>
      <c r="F40" s="126" t="n">
        <f aca="false">'00 1 Naklady'!AE26</f>
        <v>0</v>
      </c>
      <c r="G40" s="127" t="n">
        <f aca="false">'00 1 Naklady'!AF26</f>
        <v>0</v>
      </c>
      <c r="H40" s="127" t="n">
        <f aca="false">(F40*SazbaDPH1/100)+(G40*SazbaDPH2/100)</f>
        <v>0</v>
      </c>
      <c r="I40" s="127" t="n">
        <f aca="false">F40+G40+H40</f>
        <v>0</v>
      </c>
      <c r="J40" s="128" t="n">
        <f aca="false">IF(CenaCelkemVypocet=0,"",I40/CenaCelkemVypocet*100)</f>
        <v>0</v>
      </c>
    </row>
    <row r="41" customFormat="false" ht="25.5" hidden="false" customHeight="true" outlineLevel="0" collapsed="false">
      <c r="A41" s="111" t="n">
        <v>3</v>
      </c>
      <c r="B41" s="129" t="s">
        <v>45</v>
      </c>
      <c r="C41" s="119" t="s">
        <v>46</v>
      </c>
      <c r="D41" s="119"/>
      <c r="E41" s="119"/>
      <c r="F41" s="130" t="n">
        <f aca="false">'00 1 Naklady'!AE26</f>
        <v>0</v>
      </c>
      <c r="G41" s="122" t="n">
        <f aca="false">'00 1 Naklady'!AF26</f>
        <v>0</v>
      </c>
      <c r="H41" s="122" t="n">
        <f aca="false">(F41*SazbaDPH1/100)+(G41*SazbaDPH2/100)</f>
        <v>0</v>
      </c>
      <c r="I41" s="122" t="n">
        <f aca="false">F41+G41+H41</f>
        <v>0</v>
      </c>
      <c r="J41" s="123" t="n">
        <f aca="false">IF(CenaCelkemVypocet=0,"",I41/CenaCelkemVypocet*100)</f>
        <v>0</v>
      </c>
    </row>
    <row r="42" customFormat="false" ht="25.5" hidden="false" customHeight="true" outlineLevel="0" collapsed="false">
      <c r="A42" s="111" t="n">
        <v>2</v>
      </c>
      <c r="B42" s="124" t="s">
        <v>47</v>
      </c>
      <c r="C42" s="125" t="s">
        <v>48</v>
      </c>
      <c r="D42" s="125"/>
      <c r="E42" s="125"/>
      <c r="F42" s="126" t="n">
        <f aca="false">'SO100 1 Pol'!AE349</f>
        <v>0</v>
      </c>
      <c r="G42" s="127" t="n">
        <f aca="false">'SO100 1 Pol'!AF349</f>
        <v>300000</v>
      </c>
      <c r="H42" s="127" t="n">
        <f aca="false">(F42*SazbaDPH1/100)+(G42*SazbaDPH2/100)</f>
        <v>63000</v>
      </c>
      <c r="I42" s="127" t="n">
        <f aca="false">F42+G42+H42</f>
        <v>363000</v>
      </c>
      <c r="J42" s="128" t="n">
        <f aca="false">IF(CenaCelkemVypocet=0,"",I42/CenaCelkemVypocet*100)</f>
        <v>100</v>
      </c>
    </row>
    <row r="43" customFormat="false" ht="25.5" hidden="false" customHeight="true" outlineLevel="0" collapsed="false">
      <c r="A43" s="111" t="n">
        <v>3</v>
      </c>
      <c r="B43" s="129" t="s">
        <v>45</v>
      </c>
      <c r="C43" s="119" t="s">
        <v>48</v>
      </c>
      <c r="D43" s="119"/>
      <c r="E43" s="119"/>
      <c r="F43" s="130" t="n">
        <f aca="false">'SO100 1 Pol'!AE349</f>
        <v>0</v>
      </c>
      <c r="G43" s="122" t="n">
        <f aca="false">'SO100 1 Pol'!AF349</f>
        <v>300000</v>
      </c>
      <c r="H43" s="122" t="n">
        <f aca="false">(F43*SazbaDPH1/100)+(G43*SazbaDPH2/100)</f>
        <v>63000</v>
      </c>
      <c r="I43" s="122" t="n">
        <f aca="false">F43+G43+H43</f>
        <v>363000</v>
      </c>
      <c r="J43" s="123" t="n">
        <f aca="false">IF(CenaCelkemVypocet=0,"",I43/CenaCelkemVypocet*100)</f>
        <v>100</v>
      </c>
    </row>
    <row r="44" customFormat="false" ht="25.5" hidden="false" customHeight="true" outlineLevel="0" collapsed="false">
      <c r="A44" s="111" t="n">
        <v>2</v>
      </c>
      <c r="B44" s="124" t="s">
        <v>49</v>
      </c>
      <c r="C44" s="125" t="s">
        <v>50</v>
      </c>
      <c r="D44" s="125"/>
      <c r="E44" s="125"/>
      <c r="F44" s="126" t="n">
        <f aca="false">'SO101 1Č1 Pol'!AE96</f>
        <v>0</v>
      </c>
      <c r="G44" s="127" t="n">
        <f aca="false">'SO101 1Č1 Pol'!AF96</f>
        <v>0</v>
      </c>
      <c r="H44" s="127" t="n">
        <f aca="false">(F44*SazbaDPH1/100)+(G44*SazbaDPH2/100)</f>
        <v>0</v>
      </c>
      <c r="I44" s="127" t="n">
        <f aca="false">F44+G44+H44</f>
        <v>0</v>
      </c>
      <c r="J44" s="128" t="n">
        <f aca="false">IF(CenaCelkemVypocet=0,"",I44/CenaCelkemVypocet*100)</f>
        <v>0</v>
      </c>
    </row>
    <row r="45" customFormat="false" ht="25.5" hidden="false" customHeight="true" outlineLevel="0" collapsed="false">
      <c r="A45" s="111" t="n">
        <v>3</v>
      </c>
      <c r="B45" s="129" t="s">
        <v>51</v>
      </c>
      <c r="C45" s="119" t="s">
        <v>50</v>
      </c>
      <c r="D45" s="119"/>
      <c r="E45" s="119"/>
      <c r="F45" s="130" t="n">
        <f aca="false">'SO101 1Č1 Pol'!AE96</f>
        <v>0</v>
      </c>
      <c r="G45" s="122" t="n">
        <f aca="false">'SO101 1Č1 Pol'!AF96</f>
        <v>0</v>
      </c>
      <c r="H45" s="122" t="n">
        <f aca="false">(F45*SazbaDPH1/100)+(G45*SazbaDPH2/100)</f>
        <v>0</v>
      </c>
      <c r="I45" s="122" t="n">
        <f aca="false">F45+G45+H45</f>
        <v>0</v>
      </c>
      <c r="J45" s="123" t="n">
        <f aca="false">IF(CenaCelkemVypocet=0,"",I45/CenaCelkemVypocet*100)</f>
        <v>0</v>
      </c>
    </row>
    <row r="46" customFormat="false" ht="25.5" hidden="false" customHeight="true" outlineLevel="0" collapsed="false">
      <c r="A46" s="111" t="n">
        <v>2</v>
      </c>
      <c r="B46" s="124" t="s">
        <v>52</v>
      </c>
      <c r="C46" s="125" t="s">
        <v>53</v>
      </c>
      <c r="D46" s="125"/>
      <c r="E46" s="125"/>
      <c r="F46" s="126" t="n">
        <f aca="false">'SO102 1 Pol'!AE27</f>
        <v>0</v>
      </c>
      <c r="G46" s="127" t="n">
        <f aca="false">'SO102 1 Pol'!AF27</f>
        <v>0</v>
      </c>
      <c r="H46" s="127" t="n">
        <f aca="false">(F46*SazbaDPH1/100)+(G46*SazbaDPH2/100)</f>
        <v>0</v>
      </c>
      <c r="I46" s="127" t="n">
        <f aca="false">F46+G46+H46</f>
        <v>0</v>
      </c>
      <c r="J46" s="128" t="n">
        <f aca="false">IF(CenaCelkemVypocet=0,"",I46/CenaCelkemVypocet*100)</f>
        <v>0</v>
      </c>
    </row>
    <row r="47" customFormat="false" ht="25.5" hidden="false" customHeight="true" outlineLevel="0" collapsed="false">
      <c r="A47" s="111" t="n">
        <v>3</v>
      </c>
      <c r="B47" s="129" t="s">
        <v>45</v>
      </c>
      <c r="C47" s="119" t="s">
        <v>53</v>
      </c>
      <c r="D47" s="119"/>
      <c r="E47" s="119"/>
      <c r="F47" s="130" t="n">
        <f aca="false">'SO102 1 Pol'!AE27</f>
        <v>0</v>
      </c>
      <c r="G47" s="122" t="n">
        <f aca="false">'SO102 1 Pol'!AF27</f>
        <v>0</v>
      </c>
      <c r="H47" s="122" t="n">
        <f aca="false">(F47*SazbaDPH1/100)+(G47*SazbaDPH2/100)</f>
        <v>0</v>
      </c>
      <c r="I47" s="122" t="n">
        <f aca="false">F47+G47+H47</f>
        <v>0</v>
      </c>
      <c r="J47" s="123" t="n">
        <f aca="false">IF(CenaCelkemVypocet=0,"",I47/CenaCelkemVypocet*100)</f>
        <v>0</v>
      </c>
    </row>
    <row r="48" customFormat="false" ht="25.5" hidden="false" customHeight="true" outlineLevel="0" collapsed="false">
      <c r="A48" s="111" t="n">
        <v>2</v>
      </c>
      <c r="B48" s="124" t="s">
        <v>54</v>
      </c>
      <c r="C48" s="125" t="s">
        <v>55</v>
      </c>
      <c r="D48" s="125"/>
      <c r="E48" s="125"/>
      <c r="F48" s="126" t="n">
        <f aca="false">'SO200 1 Pol'!AE371</f>
        <v>0</v>
      </c>
      <c r="G48" s="127" t="n">
        <f aca="false">'SO200 1 Pol'!AF371</f>
        <v>0</v>
      </c>
      <c r="H48" s="127" t="n">
        <f aca="false">(F48*SazbaDPH1/100)+(G48*SazbaDPH2/100)</f>
        <v>0</v>
      </c>
      <c r="I48" s="127" t="n">
        <f aca="false">F48+G48+H48</f>
        <v>0</v>
      </c>
      <c r="J48" s="128" t="n">
        <f aca="false">IF(CenaCelkemVypocet=0,"",I48/CenaCelkemVypocet*100)</f>
        <v>0</v>
      </c>
    </row>
    <row r="49" customFormat="false" ht="25.5" hidden="false" customHeight="true" outlineLevel="0" collapsed="false">
      <c r="A49" s="111" t="n">
        <v>3</v>
      </c>
      <c r="B49" s="129" t="s">
        <v>45</v>
      </c>
      <c r="C49" s="119" t="s">
        <v>55</v>
      </c>
      <c r="D49" s="119"/>
      <c r="E49" s="119"/>
      <c r="F49" s="130" t="n">
        <f aca="false">'SO200 1 Pol'!AE371</f>
        <v>0</v>
      </c>
      <c r="G49" s="122" t="n">
        <f aca="false">'SO200 1 Pol'!AF371</f>
        <v>0</v>
      </c>
      <c r="H49" s="122" t="n">
        <f aca="false">(F49*SazbaDPH1/100)+(G49*SazbaDPH2/100)</f>
        <v>0</v>
      </c>
      <c r="I49" s="122" t="n">
        <f aca="false">F49+G49+H49</f>
        <v>0</v>
      </c>
      <c r="J49" s="123" t="n">
        <f aca="false">IF(CenaCelkemVypocet=0,"",I49/CenaCelkemVypocet*100)</f>
        <v>0</v>
      </c>
    </row>
    <row r="50" customFormat="false" ht="25.5" hidden="false" customHeight="true" outlineLevel="0" collapsed="false">
      <c r="A50" s="111" t="n">
        <v>2</v>
      </c>
      <c r="B50" s="124" t="s">
        <v>56</v>
      </c>
      <c r="C50" s="125" t="s">
        <v>57</v>
      </c>
      <c r="D50" s="125"/>
      <c r="E50" s="125"/>
      <c r="F50" s="126" t="n">
        <f aca="false">'SO201 1 Pol'!AE119</f>
        <v>0</v>
      </c>
      <c r="G50" s="127" t="n">
        <f aca="false">'SO201 1 Pol'!AF119</f>
        <v>0</v>
      </c>
      <c r="H50" s="127" t="n">
        <f aca="false">(F50*SazbaDPH1/100)+(G50*SazbaDPH2/100)</f>
        <v>0</v>
      </c>
      <c r="I50" s="127" t="n">
        <f aca="false">F50+G50+H50</f>
        <v>0</v>
      </c>
      <c r="J50" s="128" t="n">
        <f aca="false">IF(CenaCelkemVypocet=0,"",I50/CenaCelkemVypocet*100)</f>
        <v>0</v>
      </c>
    </row>
    <row r="51" customFormat="false" ht="25.5" hidden="false" customHeight="true" outlineLevel="0" collapsed="false">
      <c r="A51" s="111" t="n">
        <v>3</v>
      </c>
      <c r="B51" s="129" t="s">
        <v>45</v>
      </c>
      <c r="C51" s="119" t="s">
        <v>58</v>
      </c>
      <c r="D51" s="119"/>
      <c r="E51" s="119"/>
      <c r="F51" s="130" t="n">
        <f aca="false">'SO201 1 Pol'!AE119</f>
        <v>0</v>
      </c>
      <c r="G51" s="122" t="n">
        <f aca="false">'SO201 1 Pol'!AF119</f>
        <v>0</v>
      </c>
      <c r="H51" s="122" t="n">
        <f aca="false">(F51*SazbaDPH1/100)+(G51*SazbaDPH2/100)</f>
        <v>0</v>
      </c>
      <c r="I51" s="122" t="n">
        <f aca="false">F51+G51+H51</f>
        <v>0</v>
      </c>
      <c r="J51" s="123" t="n">
        <f aca="false">IF(CenaCelkemVypocet=0,"",I51/CenaCelkemVypocet*100)</f>
        <v>0</v>
      </c>
    </row>
    <row r="52" customFormat="false" ht="25.5" hidden="false" customHeight="true" outlineLevel="0" collapsed="false">
      <c r="A52" s="111" t="n">
        <v>2</v>
      </c>
      <c r="B52" s="124" t="s">
        <v>59</v>
      </c>
      <c r="C52" s="125" t="s">
        <v>60</v>
      </c>
      <c r="D52" s="125"/>
      <c r="E52" s="125"/>
      <c r="F52" s="126" t="n">
        <f aca="false">'SO202 1 Pol'!AE26</f>
        <v>0</v>
      </c>
      <c r="G52" s="127" t="n">
        <f aca="false">'SO202 1 Pol'!AF26</f>
        <v>0</v>
      </c>
      <c r="H52" s="127" t="n">
        <f aca="false">(F52*SazbaDPH1/100)+(G52*SazbaDPH2/100)</f>
        <v>0</v>
      </c>
      <c r="I52" s="127" t="n">
        <f aca="false">F52+G52+H52</f>
        <v>0</v>
      </c>
      <c r="J52" s="128" t="n">
        <f aca="false">IF(CenaCelkemVypocet=0,"",I52/CenaCelkemVypocet*100)</f>
        <v>0</v>
      </c>
    </row>
    <row r="53" customFormat="false" ht="25.5" hidden="false" customHeight="true" outlineLevel="0" collapsed="false">
      <c r="A53" s="111" t="n">
        <v>3</v>
      </c>
      <c r="B53" s="129" t="s">
        <v>45</v>
      </c>
      <c r="C53" s="119" t="s">
        <v>60</v>
      </c>
      <c r="D53" s="119"/>
      <c r="E53" s="119"/>
      <c r="F53" s="130" t="n">
        <f aca="false">'SO202 1 Pol'!AE26</f>
        <v>0</v>
      </c>
      <c r="G53" s="122" t="n">
        <f aca="false">'SO202 1 Pol'!AF26</f>
        <v>0</v>
      </c>
      <c r="H53" s="122" t="n">
        <f aca="false">(F53*SazbaDPH1/100)+(G53*SazbaDPH2/100)</f>
        <v>0</v>
      </c>
      <c r="I53" s="122" t="n">
        <f aca="false">F53+G53+H53</f>
        <v>0</v>
      </c>
      <c r="J53" s="123" t="n">
        <f aca="false">IF(CenaCelkemVypocet=0,"",I53/CenaCelkemVypocet*100)</f>
        <v>0</v>
      </c>
    </row>
    <row r="54" customFormat="false" ht="25.5" hidden="false" customHeight="true" outlineLevel="0" collapsed="false">
      <c r="A54" s="111"/>
      <c r="B54" s="131" t="s">
        <v>61</v>
      </c>
      <c r="C54" s="131"/>
      <c r="D54" s="131"/>
      <c r="E54" s="131"/>
      <c r="F54" s="132" t="n">
        <f aca="false">SUMIF(A39:A53,"=1",F39:F53)</f>
        <v>0</v>
      </c>
      <c r="G54" s="133" t="n">
        <f aca="false">SUMIF(A39:A53,"=1",G39:G53)</f>
        <v>300000</v>
      </c>
      <c r="H54" s="133" t="n">
        <f aca="false">SUMIF(A39:A53,"=1",H39:H53)</f>
        <v>63000</v>
      </c>
      <c r="I54" s="133" t="n">
        <f aca="false">SUMIF(A39:A53,"=1",I39:I53)</f>
        <v>363000</v>
      </c>
      <c r="J54" s="134" t="n">
        <f aca="false">SUMIF(A39:A53,"=1",J39:J53)</f>
        <v>100</v>
      </c>
    </row>
    <row r="58" customFormat="false" ht="15.6" hidden="false" customHeight="false" outlineLevel="0" collapsed="false">
      <c r="B58" s="135" t="s">
        <v>62</v>
      </c>
    </row>
    <row r="60" customFormat="false" ht="25.5" hidden="false" customHeight="true" outlineLevel="0" collapsed="false">
      <c r="A60" s="136"/>
      <c r="B60" s="137" t="s">
        <v>38</v>
      </c>
      <c r="C60" s="137" t="s">
        <v>39</v>
      </c>
      <c r="D60" s="138"/>
      <c r="E60" s="138"/>
      <c r="F60" s="139" t="s">
        <v>63</v>
      </c>
      <c r="G60" s="139"/>
      <c r="H60" s="139"/>
      <c r="I60" s="139" t="s">
        <v>14</v>
      </c>
      <c r="J60" s="139" t="s">
        <v>24</v>
      </c>
    </row>
    <row r="61" customFormat="false" ht="25.5" hidden="false" customHeight="true" outlineLevel="0" collapsed="false">
      <c r="A61" s="140"/>
      <c r="B61" s="141" t="s">
        <v>45</v>
      </c>
      <c r="C61" s="142" t="s">
        <v>64</v>
      </c>
      <c r="D61" s="142"/>
      <c r="E61" s="142"/>
      <c r="F61" s="143" t="s">
        <v>15</v>
      </c>
      <c r="G61" s="144"/>
      <c r="H61" s="144"/>
      <c r="I61" s="144" t="n">
        <f aca="false">'SO100 1 Pol'!G8+'SO101 1Č1 Pol'!G8+'SO200 1 Pol'!G8+'SO201 1 Pol'!G8</f>
        <v>0</v>
      </c>
      <c r="J61" s="145" t="n">
        <f aca="false">IF(I72=0,"",I61/I72*100)</f>
        <v>0</v>
      </c>
    </row>
    <row r="62" customFormat="false" ht="25.5" hidden="false" customHeight="true" outlineLevel="0" collapsed="false">
      <c r="A62" s="140"/>
      <c r="B62" s="141" t="s">
        <v>65</v>
      </c>
      <c r="C62" s="142" t="s">
        <v>66</v>
      </c>
      <c r="D62" s="142"/>
      <c r="E62" s="142"/>
      <c r="F62" s="143" t="s">
        <v>15</v>
      </c>
      <c r="G62" s="144"/>
      <c r="H62" s="144"/>
      <c r="I62" s="144" t="n">
        <f aca="false">'SO100 1 Pol'!G173+'SO101 1Č1 Pol'!G65+'SO200 1 Pol'!G205+'SO201 1 Pol'!G88</f>
        <v>0</v>
      </c>
      <c r="J62" s="145" t="n">
        <f aca="false">IF(I72=0,"",I62/I72*100)</f>
        <v>0</v>
      </c>
    </row>
    <row r="63" customFormat="false" ht="25.5" hidden="false" customHeight="true" outlineLevel="0" collapsed="false">
      <c r="A63" s="140"/>
      <c r="B63" s="141" t="s">
        <v>67</v>
      </c>
      <c r="C63" s="142" t="s">
        <v>68</v>
      </c>
      <c r="D63" s="142"/>
      <c r="E63" s="142"/>
      <c r="F63" s="143" t="s">
        <v>15</v>
      </c>
      <c r="G63" s="144"/>
      <c r="H63" s="144"/>
      <c r="I63" s="144" t="n">
        <f aca="false">'SO100 1 Pol'!G186+'SO200 1 Pol'!G218</f>
        <v>0</v>
      </c>
      <c r="J63" s="145" t="n">
        <f aca="false">IF(I72=0,"",I63/I72*100)</f>
        <v>0</v>
      </c>
    </row>
    <row r="64" customFormat="false" ht="25.5" hidden="false" customHeight="true" outlineLevel="0" collapsed="false">
      <c r="A64" s="140"/>
      <c r="B64" s="141" t="s">
        <v>69</v>
      </c>
      <c r="C64" s="142" t="s">
        <v>70</v>
      </c>
      <c r="D64" s="142"/>
      <c r="E64" s="142"/>
      <c r="F64" s="143" t="s">
        <v>15</v>
      </c>
      <c r="G64" s="144"/>
      <c r="H64" s="144"/>
      <c r="I64" s="144" t="n">
        <f aca="false">'SO100 1 Pol'!G243+'SO101 1Č1 Pol'!G78+'SO200 1 Pol'!G269+'SO201 1 Pol'!G101</f>
        <v>300000</v>
      </c>
      <c r="J64" s="145" t="n">
        <f aca="false">IF(I72=0,"",I64/I72*100)</f>
        <v>100</v>
      </c>
    </row>
    <row r="65" customFormat="false" ht="25.5" hidden="false" customHeight="true" outlineLevel="0" collapsed="false">
      <c r="A65" s="140"/>
      <c r="B65" s="141" t="s">
        <v>71</v>
      </c>
      <c r="C65" s="142" t="s">
        <v>72</v>
      </c>
      <c r="D65" s="142"/>
      <c r="E65" s="142"/>
      <c r="F65" s="143" t="s">
        <v>15</v>
      </c>
      <c r="G65" s="144"/>
      <c r="H65" s="144"/>
      <c r="I65" s="144" t="n">
        <f aca="false">'SO100 1 Pol'!G310+'SO200 1 Pol'!G337</f>
        <v>0</v>
      </c>
      <c r="J65" s="145" t="n">
        <f aca="false">IF(I72=0,"",I65/I72*100)</f>
        <v>0</v>
      </c>
    </row>
    <row r="66" customFormat="false" ht="25.5" hidden="false" customHeight="true" outlineLevel="0" collapsed="false">
      <c r="A66" s="140"/>
      <c r="B66" s="141" t="s">
        <v>73</v>
      </c>
      <c r="C66" s="142" t="s">
        <v>74</v>
      </c>
      <c r="D66" s="142"/>
      <c r="E66" s="142"/>
      <c r="F66" s="143" t="s">
        <v>15</v>
      </c>
      <c r="G66" s="144"/>
      <c r="H66" s="144"/>
      <c r="I66" s="144" t="n">
        <f aca="false">'SO100 1 Pol'!G323+'SO101 1Č1 Pol'!G89+'SO200 1 Pol'!G345+'SO201 1 Pol'!G112</f>
        <v>0</v>
      </c>
      <c r="J66" s="145" t="n">
        <f aca="false">IF(I72=0,"",I66/I72*100)</f>
        <v>0</v>
      </c>
    </row>
    <row r="67" customFormat="false" ht="25.5" hidden="false" customHeight="true" outlineLevel="0" collapsed="false">
      <c r="A67" s="140"/>
      <c r="B67" s="141" t="s">
        <v>75</v>
      </c>
      <c r="C67" s="142" t="s">
        <v>76</v>
      </c>
      <c r="D67" s="142"/>
      <c r="E67" s="142"/>
      <c r="F67" s="143" t="s">
        <v>17</v>
      </c>
      <c r="G67" s="144"/>
      <c r="H67" s="144"/>
      <c r="I67" s="144" t="n">
        <f aca="false">'SO102 1 Pol'!G8+'SO202 1 Pol'!G8</f>
        <v>0</v>
      </c>
      <c r="J67" s="145" t="n">
        <f aca="false">IF(I72=0,"",I67/I72*100)</f>
        <v>0</v>
      </c>
    </row>
    <row r="68" customFormat="false" ht="25.5" hidden="false" customHeight="true" outlineLevel="0" collapsed="false">
      <c r="A68" s="140"/>
      <c r="B68" s="141" t="s">
        <v>77</v>
      </c>
      <c r="C68" s="142" t="s">
        <v>78</v>
      </c>
      <c r="D68" s="142"/>
      <c r="E68" s="142"/>
      <c r="F68" s="143" t="s">
        <v>17</v>
      </c>
      <c r="G68" s="144"/>
      <c r="H68" s="144"/>
      <c r="I68" s="144" t="n">
        <f aca="false">'SO102 1 Pol'!G19+'SO202 1 Pol'!G18</f>
        <v>0</v>
      </c>
      <c r="J68" s="145" t="n">
        <f aca="false">IF(I72=0,"",I68/I72*100)</f>
        <v>0</v>
      </c>
    </row>
    <row r="69" customFormat="false" ht="25.5" hidden="false" customHeight="true" outlineLevel="0" collapsed="false">
      <c r="A69" s="140"/>
      <c r="B69" s="141" t="s">
        <v>79</v>
      </c>
      <c r="C69" s="142" t="s">
        <v>80</v>
      </c>
      <c r="D69" s="142"/>
      <c r="E69" s="142"/>
      <c r="F69" s="143" t="s">
        <v>81</v>
      </c>
      <c r="G69" s="144"/>
      <c r="H69" s="144"/>
      <c r="I69" s="144" t="n">
        <f aca="false">'SO100 1 Pol'!G330+'SO200 1 Pol'!G352</f>
        <v>0</v>
      </c>
      <c r="J69" s="145" t="n">
        <f aca="false">IF(I72=0,"",I69/I72*100)</f>
        <v>0</v>
      </c>
    </row>
    <row r="70" customFormat="false" ht="25.5" hidden="false" customHeight="true" outlineLevel="0" collapsed="false">
      <c r="A70" s="140"/>
      <c r="B70" s="141" t="s">
        <v>18</v>
      </c>
      <c r="C70" s="142" t="s">
        <v>19</v>
      </c>
      <c r="D70" s="142"/>
      <c r="E70" s="142"/>
      <c r="F70" s="143" t="s">
        <v>18</v>
      </c>
      <c r="G70" s="144"/>
      <c r="H70" s="144"/>
      <c r="I70" s="144" t="n">
        <f aca="false">'00 1 Naklady'!G8</f>
        <v>0</v>
      </c>
      <c r="J70" s="145" t="n">
        <f aca="false">IF(I72=0,"",I70/I72*100)</f>
        <v>0</v>
      </c>
    </row>
    <row r="71" customFormat="false" ht="25.5" hidden="false" customHeight="true" outlineLevel="0" collapsed="false">
      <c r="A71" s="140"/>
      <c r="B71" s="141" t="s">
        <v>20</v>
      </c>
      <c r="C71" s="142" t="s">
        <v>21</v>
      </c>
      <c r="D71" s="142"/>
      <c r="E71" s="142"/>
      <c r="F71" s="143" t="s">
        <v>20</v>
      </c>
      <c r="G71" s="144"/>
      <c r="H71" s="144"/>
      <c r="I71" s="144" t="n">
        <f aca="false">'00 1 Naklady'!G18</f>
        <v>0</v>
      </c>
      <c r="J71" s="145" t="n">
        <f aca="false">IF(I72=0,"",I71/I72*100)</f>
        <v>0</v>
      </c>
    </row>
    <row r="72" customFormat="false" ht="25.5" hidden="false" customHeight="true" outlineLevel="0" collapsed="false">
      <c r="A72" s="146"/>
      <c r="B72" s="147" t="s">
        <v>41</v>
      </c>
      <c r="C72" s="147"/>
      <c r="D72" s="148"/>
      <c r="E72" s="148"/>
      <c r="F72" s="149"/>
      <c r="G72" s="150"/>
      <c r="H72" s="150"/>
      <c r="I72" s="150" t="n">
        <f aca="false">SUM(I61:I71)</f>
        <v>300000</v>
      </c>
      <c r="J72" s="151" t="n">
        <f aca="false">SUM(J61:J71)</f>
        <v>100</v>
      </c>
    </row>
    <row r="73" customFormat="false" ht="13.2" hidden="false" customHeight="false" outlineLevel="0" collapsed="false">
      <c r="F73" s="152"/>
      <c r="G73" s="153"/>
      <c r="H73" s="152"/>
      <c r="I73" s="153"/>
      <c r="J73" s="154"/>
    </row>
    <row r="74" customFormat="false" ht="13.2" hidden="false" customHeight="false" outlineLevel="0" collapsed="false">
      <c r="F74" s="152"/>
      <c r="G74" s="153"/>
      <c r="H74" s="152"/>
      <c r="I74" s="153"/>
      <c r="J74" s="154"/>
    </row>
    <row r="75" customFormat="false" ht="13.2" hidden="false" customHeight="false" outlineLevel="0" collapsed="false">
      <c r="F75" s="152"/>
      <c r="G75" s="153"/>
      <c r="H75" s="152"/>
      <c r="I75" s="153"/>
      <c r="J75" s="154"/>
    </row>
  </sheetData>
  <sheetProtection sheet="true" password="dc0d"/>
  <mergeCells count="63">
    <mergeCell ref="B1:J1"/>
    <mergeCell ref="E2:J2"/>
    <mergeCell ref="E3:J3"/>
    <mergeCell ref="E4:J4"/>
    <mergeCell ref="D11:G11"/>
    <mergeCell ref="D12:G12"/>
    <mergeCell ref="D13:G13"/>
    <mergeCell ref="E15:F15"/>
    <mergeCell ref="G15:H15"/>
    <mergeCell ref="I15:J15"/>
    <mergeCell ref="E16:F16"/>
    <mergeCell ref="G16:H16"/>
    <mergeCell ref="I16:J16"/>
    <mergeCell ref="E17:F17"/>
    <mergeCell ref="G17:H17"/>
    <mergeCell ref="I17:J17"/>
    <mergeCell ref="E18:F18"/>
    <mergeCell ref="G18:H18"/>
    <mergeCell ref="I18:J18"/>
    <mergeCell ref="E19:F19"/>
    <mergeCell ref="G19:H19"/>
    <mergeCell ref="I19:J19"/>
    <mergeCell ref="E20:F20"/>
    <mergeCell ref="G20:H20"/>
    <mergeCell ref="I20:J20"/>
    <mergeCell ref="E21:F21"/>
    <mergeCell ref="G21:H21"/>
    <mergeCell ref="I21:J21"/>
    <mergeCell ref="G23:I23"/>
    <mergeCell ref="G24:I24"/>
    <mergeCell ref="G25:I25"/>
    <mergeCell ref="G26:I26"/>
    <mergeCell ref="G27:I27"/>
    <mergeCell ref="G28:I28"/>
    <mergeCell ref="G29:I29"/>
    <mergeCell ref="D35:E35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B54:E54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</mergeCells>
  <printOptions headings="false" gridLines="false" gridLinesSet="true" horizontalCentered="false" verticalCentered="false"/>
  <pageMargins left="0.39375" right="0.196527777777778" top="0.590277777777778" bottom="0.393055555555556" header="0.511805555555555" footer="0.196527777777778"/>
  <pageSetup paperSize="9" scale="95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&amp;L&amp;9Zpracováno programem BUILDpower S,  © RTS, a.s.&amp;R&amp;9Stránka &amp;P z &amp;N</oddFooter>
  </headerFooter>
  <rowBreaks count="1" manualBreakCount="1">
    <brk id="36" man="true" max="16383" min="0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5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F8" activeCellId="0" sqref="F8"/>
    </sheetView>
  </sheetViews>
  <sheetFormatPr defaultColWidth="9.13671875" defaultRowHeight="13.2" zeroHeight="false" outlineLevelRow="0" outlineLevelCol="0"/>
  <cols>
    <col collapsed="false" customWidth="true" hidden="false" outlineLevel="0" max="1" min="1" style="155" width="4.33"/>
    <col collapsed="false" customWidth="true" hidden="false" outlineLevel="0" max="2" min="2" style="155" width="14.43"/>
    <col collapsed="false" customWidth="true" hidden="false" outlineLevel="0" max="3" min="3" style="156" width="38.33"/>
    <col collapsed="false" customWidth="true" hidden="false" outlineLevel="0" max="4" min="4" style="155" width="4.56"/>
    <col collapsed="false" customWidth="true" hidden="false" outlineLevel="0" max="5" min="5" style="155" width="10.58"/>
    <col collapsed="false" customWidth="true" hidden="false" outlineLevel="0" max="6" min="6" style="155" width="9.89"/>
    <col collapsed="false" customWidth="true" hidden="false" outlineLevel="0" max="7" min="7" style="155" width="12.66"/>
    <col collapsed="false" customWidth="false" hidden="false" outlineLevel="0" max="1024" min="8" style="155" width="9.13"/>
  </cols>
  <sheetData>
    <row r="1" customFormat="false" ht="15.6" hidden="false" customHeight="false" outlineLevel="0" collapsed="false">
      <c r="A1" s="157" t="s">
        <v>82</v>
      </c>
      <c r="B1" s="157"/>
      <c r="C1" s="157"/>
      <c r="D1" s="157"/>
      <c r="E1" s="157"/>
      <c r="F1" s="157"/>
      <c r="G1" s="157"/>
    </row>
    <row r="2" customFormat="false" ht="24.9" hidden="false" customHeight="true" outlineLevel="0" collapsed="false">
      <c r="A2" s="158" t="s">
        <v>83</v>
      </c>
      <c r="B2" s="159"/>
      <c r="C2" s="160"/>
      <c r="D2" s="160"/>
      <c r="E2" s="160"/>
      <c r="F2" s="160"/>
      <c r="G2" s="160"/>
    </row>
    <row r="3" customFormat="false" ht="24.9" hidden="false" customHeight="true" outlineLevel="0" collapsed="false">
      <c r="A3" s="158" t="s">
        <v>84</v>
      </c>
      <c r="B3" s="159"/>
      <c r="C3" s="160"/>
      <c r="D3" s="160"/>
      <c r="E3" s="160"/>
      <c r="F3" s="160"/>
      <c r="G3" s="160"/>
    </row>
    <row r="4" customFormat="false" ht="24.9" hidden="false" customHeight="true" outlineLevel="0" collapsed="false">
      <c r="A4" s="158" t="s">
        <v>85</v>
      </c>
      <c r="B4" s="159"/>
      <c r="C4" s="160"/>
      <c r="D4" s="160"/>
      <c r="E4" s="160"/>
      <c r="F4" s="160"/>
      <c r="G4" s="160"/>
    </row>
    <row r="5" customFormat="false" ht="13.2" hidden="false" customHeight="false" outlineLevel="0" collapsed="false">
      <c r="B5" s="161"/>
      <c r="C5" s="162"/>
      <c r="D5" s="163"/>
    </row>
  </sheetData>
  <sheetProtection sheet="true" password="dc0d"/>
  <mergeCells count="4">
    <mergeCell ref="A1:G1"/>
    <mergeCell ref="C2:G2"/>
    <mergeCell ref="C3:G3"/>
    <mergeCell ref="C4:G4"/>
  </mergeCells>
  <printOptions headings="false" gridLines="false" gridLinesSet="true" horizontalCentered="false" verticalCentered="false"/>
  <pageMargins left="0.590277777777778" right="0.39375" top="0.59027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&amp;L&amp;9Zpracováno programem 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H1027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pane xSplit="0" ySplit="7" topLeftCell="A8" activePane="bottomLeft" state="frozen"/>
      <selection pane="topLeft" activeCell="A1" activeCellId="0" sqref="A1"/>
      <selection pane="bottomLeft" activeCell="F9" activeCellId="0" sqref="F9"/>
    </sheetView>
  </sheetViews>
  <sheetFormatPr defaultColWidth="8.5703125" defaultRowHeight="13.2" zeroHeight="false" outlineLevelRow="1" outlineLevelCol="0"/>
  <cols>
    <col collapsed="false" customWidth="true" hidden="false" outlineLevel="0" max="1" min="1" style="0" width="3.45"/>
    <col collapsed="false" customWidth="true" hidden="false" outlineLevel="0" max="2" min="2" style="164" width="12.56"/>
    <col collapsed="false" customWidth="true" hidden="false" outlineLevel="0" max="3" min="3" style="164" width="63.33"/>
    <col collapsed="false" customWidth="true" hidden="false" outlineLevel="0" max="4" min="4" style="0" width="4.89"/>
    <col collapsed="false" customWidth="true" hidden="false" outlineLevel="0" max="5" min="5" style="0" width="10.58"/>
    <col collapsed="false" customWidth="true" hidden="false" outlineLevel="0" max="6" min="6" style="0" width="9.89"/>
    <col collapsed="false" customWidth="true" hidden="false" outlineLevel="0" max="7" min="7" style="0" width="12.66"/>
    <col collapsed="false" customWidth="true" hidden="true" outlineLevel="0" max="13" min="8" style="0" width="11.52"/>
    <col collapsed="false" customWidth="true" hidden="true" outlineLevel="0" max="17" min="16" style="0" width="11.52"/>
    <col collapsed="false" customWidth="true" hidden="false" outlineLevel="0" max="18" min="18" style="0" width="6.88"/>
    <col collapsed="false" customWidth="true" hidden="false" outlineLevel="0" max="20" min="20" style="0" width="8.44"/>
    <col collapsed="false" customWidth="true" hidden="true" outlineLevel="0" max="23" min="21" style="0" width="11.52"/>
    <col collapsed="false" customWidth="true" hidden="true" outlineLevel="0" max="29" min="29" style="0" width="11.52"/>
    <col collapsed="false" customWidth="true" hidden="true" outlineLevel="0" max="41" min="31" style="0" width="11.52"/>
    <col collapsed="false" customWidth="true" hidden="false" outlineLevel="0" max="53" min="53" style="0" width="98.66"/>
  </cols>
  <sheetData>
    <row r="1" customFormat="false" ht="15.75" hidden="false" customHeight="true" outlineLevel="0" collapsed="false">
      <c r="A1" s="165" t="s">
        <v>86</v>
      </c>
      <c r="B1" s="165"/>
      <c r="C1" s="165"/>
      <c r="D1" s="165"/>
      <c r="E1" s="165"/>
      <c r="F1" s="165"/>
      <c r="G1" s="165"/>
      <c r="AG1" s="0" t="s">
        <v>87</v>
      </c>
    </row>
    <row r="2" customFormat="false" ht="24.9" hidden="false" customHeight="true" outlineLevel="0" collapsed="false">
      <c r="A2" s="158" t="s">
        <v>83</v>
      </c>
      <c r="B2" s="159" t="s">
        <v>5</v>
      </c>
      <c r="C2" s="166" t="s">
        <v>6</v>
      </c>
      <c r="D2" s="166"/>
      <c r="E2" s="166"/>
      <c r="F2" s="166"/>
      <c r="G2" s="166"/>
      <c r="AG2" s="0" t="s">
        <v>88</v>
      </c>
    </row>
    <row r="3" customFormat="false" ht="24.9" hidden="false" customHeight="true" outlineLevel="0" collapsed="false">
      <c r="A3" s="158" t="s">
        <v>84</v>
      </c>
      <c r="B3" s="159" t="s">
        <v>43</v>
      </c>
      <c r="C3" s="166" t="s">
        <v>44</v>
      </c>
      <c r="D3" s="166"/>
      <c r="E3" s="166"/>
      <c r="F3" s="166"/>
      <c r="G3" s="166"/>
      <c r="AC3" s="164" t="s">
        <v>89</v>
      </c>
      <c r="AG3" s="0" t="s">
        <v>90</v>
      </c>
    </row>
    <row r="4" customFormat="false" ht="24.9" hidden="false" customHeight="true" outlineLevel="0" collapsed="false">
      <c r="A4" s="167" t="s">
        <v>85</v>
      </c>
      <c r="B4" s="168" t="s">
        <v>45</v>
      </c>
      <c r="C4" s="169" t="s">
        <v>46</v>
      </c>
      <c r="D4" s="169"/>
      <c r="E4" s="169"/>
      <c r="F4" s="169"/>
      <c r="G4" s="169"/>
      <c r="AG4" s="0" t="s">
        <v>91</v>
      </c>
    </row>
    <row r="5" customFormat="false" ht="13.2" hidden="false" customHeight="false" outlineLevel="0" collapsed="false">
      <c r="D5" s="170"/>
    </row>
    <row r="6" customFormat="false" ht="39.6" hidden="false" customHeight="false" outlineLevel="0" collapsed="false">
      <c r="A6" s="171" t="s">
        <v>92</v>
      </c>
      <c r="B6" s="172" t="s">
        <v>93</v>
      </c>
      <c r="C6" s="172" t="s">
        <v>94</v>
      </c>
      <c r="D6" s="173" t="s">
        <v>95</v>
      </c>
      <c r="E6" s="171" t="s">
        <v>96</v>
      </c>
      <c r="F6" s="174" t="s">
        <v>97</v>
      </c>
      <c r="G6" s="171" t="s">
        <v>14</v>
      </c>
      <c r="H6" s="175" t="s">
        <v>98</v>
      </c>
      <c r="I6" s="175" t="s">
        <v>99</v>
      </c>
      <c r="J6" s="175" t="s">
        <v>100</v>
      </c>
      <c r="K6" s="175" t="s">
        <v>101</v>
      </c>
      <c r="L6" s="175" t="s">
        <v>102</v>
      </c>
      <c r="M6" s="175" t="s">
        <v>103</v>
      </c>
      <c r="N6" s="175" t="s">
        <v>104</v>
      </c>
      <c r="O6" s="175" t="s">
        <v>105</v>
      </c>
      <c r="P6" s="175" t="s">
        <v>106</v>
      </c>
      <c r="Q6" s="175" t="s">
        <v>107</v>
      </c>
      <c r="R6" s="175" t="s">
        <v>108</v>
      </c>
      <c r="S6" s="175" t="s">
        <v>109</v>
      </c>
      <c r="T6" s="175" t="s">
        <v>110</v>
      </c>
      <c r="U6" s="175" t="s">
        <v>111</v>
      </c>
      <c r="V6" s="175" t="s">
        <v>112</v>
      </c>
      <c r="W6" s="175" t="s">
        <v>113</v>
      </c>
    </row>
    <row r="7" customFormat="false" ht="13.2" hidden="true" customHeight="false" outlineLevel="0" collapsed="false">
      <c r="A7" s="155"/>
      <c r="B7" s="161"/>
      <c r="C7" s="161"/>
      <c r="D7" s="163"/>
      <c r="E7" s="176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</row>
    <row r="8" customFormat="false" ht="13.2" hidden="false" customHeight="false" outlineLevel="0" collapsed="false">
      <c r="A8" s="178" t="s">
        <v>114</v>
      </c>
      <c r="B8" s="179" t="s">
        <v>18</v>
      </c>
      <c r="C8" s="180" t="s">
        <v>19</v>
      </c>
      <c r="D8" s="181"/>
      <c r="E8" s="182"/>
      <c r="F8" s="183"/>
      <c r="G8" s="183" t="n">
        <f aca="false">SUMIF(AG9:AG17,"&lt;&gt;NOR",G9:G17)</f>
        <v>0</v>
      </c>
      <c r="H8" s="183"/>
      <c r="I8" s="183" t="n">
        <f aca="false">SUM(I9:I17)</f>
        <v>0</v>
      </c>
      <c r="J8" s="183"/>
      <c r="K8" s="183" t="n">
        <f aca="false">SUM(K9:K17)</f>
        <v>0</v>
      </c>
      <c r="L8" s="183"/>
      <c r="M8" s="183" t="n">
        <f aca="false">SUM(M9:M17)</f>
        <v>0</v>
      </c>
      <c r="N8" s="183"/>
      <c r="O8" s="183" t="n">
        <f aca="false">SUM(O9:O17)</f>
        <v>0</v>
      </c>
      <c r="P8" s="183"/>
      <c r="Q8" s="183" t="n">
        <f aca="false">SUM(Q9:Q17)</f>
        <v>0</v>
      </c>
      <c r="R8" s="183"/>
      <c r="S8" s="183"/>
      <c r="T8" s="184"/>
      <c r="U8" s="185"/>
      <c r="V8" s="185" t="n">
        <f aca="false">SUM(V9:V17)</f>
        <v>0</v>
      </c>
      <c r="W8" s="185"/>
      <c r="AG8" s="0" t="s">
        <v>115</v>
      </c>
    </row>
    <row r="9" customFormat="false" ht="30.6" hidden="false" customHeight="false" outlineLevel="1" collapsed="false">
      <c r="A9" s="186" t="n">
        <v>1</v>
      </c>
      <c r="B9" s="187" t="s">
        <v>116</v>
      </c>
      <c r="C9" s="188" t="s">
        <v>117</v>
      </c>
      <c r="D9" s="189" t="s">
        <v>118</v>
      </c>
      <c r="E9" s="190" t="n">
        <v>1</v>
      </c>
      <c r="F9" s="191"/>
      <c r="G9" s="192" t="n">
        <f aca="false">ROUND(E9*F9,2)</f>
        <v>0</v>
      </c>
      <c r="H9" s="191"/>
      <c r="I9" s="192" t="n">
        <f aca="false">ROUND(E9*H9,2)</f>
        <v>0</v>
      </c>
      <c r="J9" s="191"/>
      <c r="K9" s="192" t="n">
        <f aca="false">ROUND(E9*J9,2)</f>
        <v>0</v>
      </c>
      <c r="L9" s="192" t="n">
        <v>21</v>
      </c>
      <c r="M9" s="192" t="n">
        <f aca="false">G9*(1+L9/100)</f>
        <v>0</v>
      </c>
      <c r="N9" s="192" t="n">
        <v>0</v>
      </c>
      <c r="O9" s="192" t="n">
        <f aca="false">ROUND(E9*N9,2)</f>
        <v>0</v>
      </c>
      <c r="P9" s="192" t="n">
        <v>0</v>
      </c>
      <c r="Q9" s="192" t="n">
        <f aca="false">ROUND(E9*P9,2)</f>
        <v>0</v>
      </c>
      <c r="R9" s="192"/>
      <c r="S9" s="192" t="s">
        <v>119</v>
      </c>
      <c r="T9" s="193" t="s">
        <v>120</v>
      </c>
      <c r="U9" s="194" t="n">
        <v>0</v>
      </c>
      <c r="V9" s="194" t="n">
        <f aca="false">ROUND(E9*U9,2)</f>
        <v>0</v>
      </c>
      <c r="W9" s="194"/>
      <c r="X9" s="195"/>
      <c r="Y9" s="195"/>
      <c r="Z9" s="195"/>
      <c r="AA9" s="195"/>
      <c r="AB9" s="195"/>
      <c r="AC9" s="195"/>
      <c r="AD9" s="195"/>
      <c r="AE9" s="195"/>
      <c r="AF9" s="195"/>
      <c r="AG9" s="195" t="s">
        <v>121</v>
      </c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</row>
    <row r="10" customFormat="false" ht="21" hidden="false" customHeight="true" outlineLevel="1" collapsed="false">
      <c r="A10" s="196"/>
      <c r="B10" s="197"/>
      <c r="C10" s="198" t="s">
        <v>122</v>
      </c>
      <c r="D10" s="198"/>
      <c r="E10" s="198"/>
      <c r="F10" s="198"/>
      <c r="G10" s="198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5"/>
      <c r="Y10" s="195"/>
      <c r="Z10" s="195"/>
      <c r="AA10" s="195"/>
      <c r="AB10" s="195"/>
      <c r="AC10" s="195"/>
      <c r="AD10" s="195"/>
      <c r="AE10" s="195"/>
      <c r="AF10" s="195"/>
      <c r="AG10" s="195" t="s">
        <v>123</v>
      </c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9" t="str">
        <f aca="false">C10</f>
        <v>Náklady dodavatele vyplývající z povinností dodavatele stanovených obchodními podmínkami před zahájením stavebních prací. Tato skupina zahrnuje zejména náklady na přípravné činnosti.</v>
      </c>
      <c r="BB10" s="195"/>
      <c r="BC10" s="195"/>
      <c r="BD10" s="195"/>
      <c r="BE10" s="195"/>
      <c r="BF10" s="195"/>
      <c r="BG10" s="195"/>
      <c r="BH10" s="195"/>
    </row>
    <row r="11" customFormat="false" ht="13.2" hidden="false" customHeight="false" outlineLevel="1" collapsed="false">
      <c r="A11" s="186" t="n">
        <v>2</v>
      </c>
      <c r="B11" s="187" t="s">
        <v>124</v>
      </c>
      <c r="C11" s="188" t="s">
        <v>125</v>
      </c>
      <c r="D11" s="189" t="s">
        <v>118</v>
      </c>
      <c r="E11" s="190" t="n">
        <v>1</v>
      </c>
      <c r="F11" s="191"/>
      <c r="G11" s="192" t="n">
        <f aca="false">ROUND(E11*F11,2)</f>
        <v>0</v>
      </c>
      <c r="H11" s="191"/>
      <c r="I11" s="192" t="n">
        <f aca="false">ROUND(E11*H11,2)</f>
        <v>0</v>
      </c>
      <c r="J11" s="191"/>
      <c r="K11" s="192" t="n">
        <f aca="false">ROUND(E11*J11,2)</f>
        <v>0</v>
      </c>
      <c r="L11" s="192" t="n">
        <v>21</v>
      </c>
      <c r="M11" s="192" t="n">
        <f aca="false">G11*(1+L11/100)</f>
        <v>0</v>
      </c>
      <c r="N11" s="192" t="n">
        <v>0</v>
      </c>
      <c r="O11" s="192" t="n">
        <f aca="false">ROUND(E11*N11,2)</f>
        <v>0</v>
      </c>
      <c r="P11" s="192" t="n">
        <v>0</v>
      </c>
      <c r="Q11" s="192" t="n">
        <f aca="false">ROUND(E11*P11,2)</f>
        <v>0</v>
      </c>
      <c r="R11" s="192"/>
      <c r="S11" s="192" t="s">
        <v>119</v>
      </c>
      <c r="T11" s="193" t="s">
        <v>120</v>
      </c>
      <c r="U11" s="194" t="n">
        <v>0</v>
      </c>
      <c r="V11" s="194" t="n">
        <f aca="false">ROUND(E11*U11,2)</f>
        <v>0</v>
      </c>
      <c r="W11" s="194"/>
      <c r="X11" s="195"/>
      <c r="Y11" s="195"/>
      <c r="Z11" s="195"/>
      <c r="AA11" s="195"/>
      <c r="AB11" s="195"/>
      <c r="AC11" s="195"/>
      <c r="AD11" s="195"/>
      <c r="AE11" s="195"/>
      <c r="AF11" s="195"/>
      <c r="AG11" s="195" t="s">
        <v>121</v>
      </c>
      <c r="AH11" s="195"/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</row>
    <row r="12" customFormat="false" ht="13.2" hidden="false" customHeight="true" outlineLevel="1" collapsed="false">
      <c r="A12" s="196"/>
      <c r="B12" s="197"/>
      <c r="C12" s="198" t="s">
        <v>126</v>
      </c>
      <c r="D12" s="198"/>
      <c r="E12" s="198"/>
      <c r="F12" s="198"/>
      <c r="G12" s="198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5"/>
      <c r="Y12" s="195"/>
      <c r="Z12" s="195"/>
      <c r="AA12" s="195"/>
      <c r="AB12" s="195"/>
      <c r="AC12" s="195"/>
      <c r="AD12" s="195"/>
      <c r="AE12" s="195"/>
      <c r="AF12" s="195"/>
      <c r="AG12" s="195" t="s">
        <v>123</v>
      </c>
      <c r="AH12" s="195"/>
      <c r="AI12" s="195"/>
      <c r="AJ12" s="195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</row>
    <row r="13" customFormat="false" ht="30.6" hidden="false" customHeight="false" outlineLevel="1" collapsed="false">
      <c r="A13" s="186" t="n">
        <v>3</v>
      </c>
      <c r="B13" s="187" t="s">
        <v>127</v>
      </c>
      <c r="C13" s="188" t="s">
        <v>128</v>
      </c>
      <c r="D13" s="189" t="s">
        <v>118</v>
      </c>
      <c r="E13" s="190" t="n">
        <v>1</v>
      </c>
      <c r="F13" s="191"/>
      <c r="G13" s="192" t="n">
        <f aca="false">ROUND(E13*F13,2)</f>
        <v>0</v>
      </c>
      <c r="H13" s="191"/>
      <c r="I13" s="192" t="n">
        <f aca="false">ROUND(E13*H13,2)</f>
        <v>0</v>
      </c>
      <c r="J13" s="191"/>
      <c r="K13" s="192" t="n">
        <f aca="false">ROUND(E13*J13,2)</f>
        <v>0</v>
      </c>
      <c r="L13" s="192" t="n">
        <v>21</v>
      </c>
      <c r="M13" s="192" t="n">
        <f aca="false">G13*(1+L13/100)</f>
        <v>0</v>
      </c>
      <c r="N13" s="192" t="n">
        <v>0</v>
      </c>
      <c r="O13" s="192" t="n">
        <f aca="false">ROUND(E13*N13,2)</f>
        <v>0</v>
      </c>
      <c r="P13" s="192" t="n">
        <v>0</v>
      </c>
      <c r="Q13" s="192" t="n">
        <f aca="false">ROUND(E13*P13,2)</f>
        <v>0</v>
      </c>
      <c r="R13" s="192"/>
      <c r="S13" s="192" t="s">
        <v>119</v>
      </c>
      <c r="T13" s="193" t="s">
        <v>120</v>
      </c>
      <c r="U13" s="194" t="n">
        <v>0</v>
      </c>
      <c r="V13" s="194" t="n">
        <f aca="false">ROUND(E13*U13,2)</f>
        <v>0</v>
      </c>
      <c r="W13" s="194"/>
      <c r="X13" s="195"/>
      <c r="Y13" s="195"/>
      <c r="Z13" s="195"/>
      <c r="AA13" s="195"/>
      <c r="AB13" s="195"/>
      <c r="AC13" s="195"/>
      <c r="AD13" s="195"/>
      <c r="AE13" s="195"/>
      <c r="AF13" s="195"/>
      <c r="AG13" s="195" t="s">
        <v>121</v>
      </c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195"/>
      <c r="BD13" s="195"/>
      <c r="BE13" s="195"/>
      <c r="BF13" s="195"/>
      <c r="BG13" s="195"/>
      <c r="BH13" s="195"/>
    </row>
    <row r="14" customFormat="false" ht="31.2" hidden="false" customHeight="true" outlineLevel="1" collapsed="false">
      <c r="A14" s="196"/>
      <c r="B14" s="197"/>
      <c r="C14" s="198" t="s">
        <v>129</v>
      </c>
      <c r="D14" s="198"/>
      <c r="E14" s="198"/>
      <c r="F14" s="198"/>
      <c r="G14" s="198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5"/>
      <c r="Y14" s="195"/>
      <c r="Z14" s="195"/>
      <c r="AA14" s="195"/>
      <c r="AB14" s="195"/>
      <c r="AC14" s="195"/>
      <c r="AD14" s="195"/>
      <c r="AE14" s="195"/>
      <c r="AF14" s="195"/>
      <c r="AG14" s="195" t="s">
        <v>123</v>
      </c>
      <c r="AH14" s="195"/>
      <c r="AI14" s="195"/>
      <c r="AJ14" s="195"/>
      <c r="AK14" s="195"/>
      <c r="AL14" s="195"/>
      <c r="AM14" s="195"/>
      <c r="AN14" s="195"/>
      <c r="AO14" s="195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9" t="str">
        <f aca="false">C14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4" s="195"/>
      <c r="BC14" s="195"/>
      <c r="BD14" s="195"/>
      <c r="BE14" s="195"/>
      <c r="BF14" s="195"/>
      <c r="BG14" s="195"/>
      <c r="BH14" s="195"/>
    </row>
    <row r="15" customFormat="false" ht="13.2" hidden="false" customHeight="false" outlineLevel="1" collapsed="false">
      <c r="A15" s="186" t="n">
        <v>4</v>
      </c>
      <c r="B15" s="187" t="s">
        <v>130</v>
      </c>
      <c r="C15" s="188" t="s">
        <v>131</v>
      </c>
      <c r="D15" s="189" t="s">
        <v>118</v>
      </c>
      <c r="E15" s="190" t="n">
        <v>1</v>
      </c>
      <c r="F15" s="191"/>
      <c r="G15" s="192" t="n">
        <f aca="false">ROUND(E15*F15,2)</f>
        <v>0</v>
      </c>
      <c r="H15" s="191"/>
      <c r="I15" s="192" t="n">
        <f aca="false">ROUND(E15*H15,2)</f>
        <v>0</v>
      </c>
      <c r="J15" s="191"/>
      <c r="K15" s="192" t="n">
        <f aca="false">ROUND(E15*J15,2)</f>
        <v>0</v>
      </c>
      <c r="L15" s="192" t="n">
        <v>21</v>
      </c>
      <c r="M15" s="192" t="n">
        <f aca="false">G15*(1+L15/100)</f>
        <v>0</v>
      </c>
      <c r="N15" s="192" t="n">
        <v>0</v>
      </c>
      <c r="O15" s="192" t="n">
        <f aca="false">ROUND(E15*N15,2)</f>
        <v>0</v>
      </c>
      <c r="P15" s="192" t="n">
        <v>0</v>
      </c>
      <c r="Q15" s="192" t="n">
        <f aca="false">ROUND(E15*P15,2)</f>
        <v>0</v>
      </c>
      <c r="R15" s="192"/>
      <c r="S15" s="192" t="s">
        <v>119</v>
      </c>
      <c r="T15" s="193" t="s">
        <v>120</v>
      </c>
      <c r="U15" s="194" t="n">
        <v>0</v>
      </c>
      <c r="V15" s="194" t="n">
        <f aca="false">ROUND(E15*U15,2)</f>
        <v>0</v>
      </c>
      <c r="W15" s="194"/>
      <c r="X15" s="195"/>
      <c r="Y15" s="195"/>
      <c r="Z15" s="195"/>
      <c r="AA15" s="195"/>
      <c r="AB15" s="195"/>
      <c r="AC15" s="195"/>
      <c r="AD15" s="195"/>
      <c r="AE15" s="195"/>
      <c r="AF15" s="195"/>
      <c r="AG15" s="195" t="s">
        <v>121</v>
      </c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</row>
    <row r="16" customFormat="false" ht="13.2" hidden="false" customHeight="true" outlineLevel="1" collapsed="false">
      <c r="A16" s="196"/>
      <c r="B16" s="197"/>
      <c r="C16" s="198" t="s">
        <v>132</v>
      </c>
      <c r="D16" s="198"/>
      <c r="E16" s="198"/>
      <c r="F16" s="198"/>
      <c r="G16" s="198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5"/>
      <c r="Y16" s="195"/>
      <c r="Z16" s="195"/>
      <c r="AA16" s="195"/>
      <c r="AB16" s="195"/>
      <c r="AC16" s="195"/>
      <c r="AD16" s="195"/>
      <c r="AE16" s="195"/>
      <c r="AF16" s="195"/>
      <c r="AG16" s="195" t="s">
        <v>123</v>
      </c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</row>
    <row r="17" customFormat="false" ht="13.2" hidden="false" customHeight="true" outlineLevel="1" collapsed="false">
      <c r="A17" s="196"/>
      <c r="B17" s="197"/>
      <c r="C17" s="200" t="s">
        <v>133</v>
      </c>
      <c r="D17" s="200"/>
      <c r="E17" s="200"/>
      <c r="F17" s="200"/>
      <c r="G17" s="200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5"/>
      <c r="Y17" s="195"/>
      <c r="Z17" s="195"/>
      <c r="AA17" s="195"/>
      <c r="AB17" s="195"/>
      <c r="AC17" s="195"/>
      <c r="AD17" s="195"/>
      <c r="AE17" s="195"/>
      <c r="AF17" s="195"/>
      <c r="AG17" s="195" t="s">
        <v>123</v>
      </c>
      <c r="AH17" s="195"/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</row>
    <row r="18" customFormat="false" ht="13.2" hidden="false" customHeight="false" outlineLevel="0" collapsed="false">
      <c r="A18" s="178" t="s">
        <v>114</v>
      </c>
      <c r="B18" s="179" t="s">
        <v>20</v>
      </c>
      <c r="C18" s="180" t="s">
        <v>21</v>
      </c>
      <c r="D18" s="181"/>
      <c r="E18" s="182"/>
      <c r="F18" s="183"/>
      <c r="G18" s="183" t="n">
        <f aca="false">SUMIF(AG19:AG24,"&lt;&gt;NOR",G19:G24)</f>
        <v>0</v>
      </c>
      <c r="H18" s="183"/>
      <c r="I18" s="183" t="n">
        <f aca="false">SUM(I19:I24)</f>
        <v>0</v>
      </c>
      <c r="J18" s="183"/>
      <c r="K18" s="183" t="n">
        <f aca="false">SUM(K19:K24)</f>
        <v>0</v>
      </c>
      <c r="L18" s="183"/>
      <c r="M18" s="183" t="n">
        <f aca="false">SUM(M19:M24)</f>
        <v>0</v>
      </c>
      <c r="N18" s="183"/>
      <c r="O18" s="183" t="n">
        <f aca="false">SUM(O19:O24)</f>
        <v>0</v>
      </c>
      <c r="P18" s="183"/>
      <c r="Q18" s="183" t="n">
        <f aca="false">SUM(Q19:Q24)</f>
        <v>0</v>
      </c>
      <c r="R18" s="183"/>
      <c r="S18" s="183"/>
      <c r="T18" s="184"/>
      <c r="U18" s="185"/>
      <c r="V18" s="185" t="n">
        <f aca="false">SUM(V19:V24)</f>
        <v>0</v>
      </c>
      <c r="W18" s="185"/>
      <c r="AG18" s="0" t="s">
        <v>115</v>
      </c>
    </row>
    <row r="19" customFormat="false" ht="30.6" hidden="false" customHeight="false" outlineLevel="1" collapsed="false">
      <c r="A19" s="186" t="n">
        <v>5</v>
      </c>
      <c r="B19" s="187" t="s">
        <v>134</v>
      </c>
      <c r="C19" s="188" t="s">
        <v>135</v>
      </c>
      <c r="D19" s="189" t="s">
        <v>118</v>
      </c>
      <c r="E19" s="190" t="n">
        <v>1</v>
      </c>
      <c r="F19" s="191"/>
      <c r="G19" s="192" t="n">
        <f aca="false">ROUND(E19*F19,2)</f>
        <v>0</v>
      </c>
      <c r="H19" s="191"/>
      <c r="I19" s="192" t="n">
        <f aca="false">ROUND(E19*H19,2)</f>
        <v>0</v>
      </c>
      <c r="J19" s="191"/>
      <c r="K19" s="192" t="n">
        <f aca="false">ROUND(E19*J19,2)</f>
        <v>0</v>
      </c>
      <c r="L19" s="192" t="n">
        <v>21</v>
      </c>
      <c r="M19" s="192" t="n">
        <f aca="false">G19*(1+L19/100)</f>
        <v>0</v>
      </c>
      <c r="N19" s="192" t="n">
        <v>0</v>
      </c>
      <c r="O19" s="192" t="n">
        <f aca="false">ROUND(E19*N19,2)</f>
        <v>0</v>
      </c>
      <c r="P19" s="192" t="n">
        <v>0</v>
      </c>
      <c r="Q19" s="192" t="n">
        <f aca="false">ROUND(E19*P19,2)</f>
        <v>0</v>
      </c>
      <c r="R19" s="192"/>
      <c r="S19" s="192" t="s">
        <v>119</v>
      </c>
      <c r="T19" s="193" t="s">
        <v>120</v>
      </c>
      <c r="U19" s="194" t="n">
        <v>0</v>
      </c>
      <c r="V19" s="194" t="n">
        <f aca="false">ROUND(E19*U19,2)</f>
        <v>0</v>
      </c>
      <c r="W19" s="194"/>
      <c r="X19" s="195"/>
      <c r="Y19" s="195"/>
      <c r="Z19" s="195"/>
      <c r="AA19" s="195"/>
      <c r="AB19" s="195"/>
      <c r="AC19" s="195"/>
      <c r="AD19" s="195"/>
      <c r="AE19" s="195"/>
      <c r="AF19" s="195"/>
      <c r="AG19" s="195" t="s">
        <v>121</v>
      </c>
      <c r="AH19" s="195"/>
      <c r="AI19" s="195"/>
      <c r="AJ19" s="195"/>
      <c r="AK19" s="195"/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</row>
    <row r="20" customFormat="false" ht="21" hidden="false" customHeight="true" outlineLevel="1" collapsed="false">
      <c r="A20" s="196"/>
      <c r="B20" s="197"/>
      <c r="C20" s="198" t="s">
        <v>136</v>
      </c>
      <c r="D20" s="198"/>
      <c r="E20" s="198"/>
      <c r="F20" s="198"/>
      <c r="G20" s="198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5"/>
      <c r="Y20" s="195"/>
      <c r="Z20" s="195"/>
      <c r="AA20" s="195"/>
      <c r="AB20" s="195"/>
      <c r="AC20" s="195"/>
      <c r="AD20" s="195"/>
      <c r="AE20" s="195"/>
      <c r="AF20" s="195"/>
      <c r="AG20" s="195" t="s">
        <v>123</v>
      </c>
      <c r="AH20" s="195"/>
      <c r="AI20" s="195"/>
      <c r="AJ20" s="195"/>
      <c r="AK20" s="195"/>
      <c r="AL20" s="195"/>
      <c r="AM20" s="195"/>
      <c r="AN20" s="195"/>
      <c r="AO20" s="195"/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9" t="str">
        <f aca="false">C20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0" s="195"/>
      <c r="BC20" s="195"/>
      <c r="BD20" s="195"/>
      <c r="BE20" s="195"/>
      <c r="BF20" s="195"/>
      <c r="BG20" s="195"/>
      <c r="BH20" s="195"/>
    </row>
    <row r="21" customFormat="false" ht="20.4" hidden="false" customHeight="false" outlineLevel="1" collapsed="false">
      <c r="A21" s="186" t="n">
        <v>6</v>
      </c>
      <c r="B21" s="187" t="s">
        <v>137</v>
      </c>
      <c r="C21" s="188" t="s">
        <v>138</v>
      </c>
      <c r="D21" s="189" t="s">
        <v>118</v>
      </c>
      <c r="E21" s="190" t="n">
        <v>1</v>
      </c>
      <c r="F21" s="191"/>
      <c r="G21" s="192" t="n">
        <f aca="false">ROUND(E21*F21,2)</f>
        <v>0</v>
      </c>
      <c r="H21" s="191"/>
      <c r="I21" s="192" t="n">
        <f aca="false">ROUND(E21*H21,2)</f>
        <v>0</v>
      </c>
      <c r="J21" s="191"/>
      <c r="K21" s="192" t="n">
        <f aca="false">ROUND(E21*J21,2)</f>
        <v>0</v>
      </c>
      <c r="L21" s="192" t="n">
        <v>21</v>
      </c>
      <c r="M21" s="192" t="n">
        <f aca="false">G21*(1+L21/100)</f>
        <v>0</v>
      </c>
      <c r="N21" s="192" t="n">
        <v>0</v>
      </c>
      <c r="O21" s="192" t="n">
        <f aca="false">ROUND(E21*N21,2)</f>
        <v>0</v>
      </c>
      <c r="P21" s="192" t="n">
        <v>0</v>
      </c>
      <c r="Q21" s="192" t="n">
        <f aca="false">ROUND(E21*P21,2)</f>
        <v>0</v>
      </c>
      <c r="R21" s="192"/>
      <c r="S21" s="192" t="s">
        <v>119</v>
      </c>
      <c r="T21" s="193" t="s">
        <v>120</v>
      </c>
      <c r="U21" s="194" t="n">
        <v>0</v>
      </c>
      <c r="V21" s="194" t="n">
        <f aca="false">ROUND(E21*U21,2)</f>
        <v>0</v>
      </c>
      <c r="W21" s="194"/>
      <c r="X21" s="195"/>
      <c r="Y21" s="195"/>
      <c r="Z21" s="195"/>
      <c r="AA21" s="195"/>
      <c r="AB21" s="195"/>
      <c r="AC21" s="195"/>
      <c r="AD21" s="195"/>
      <c r="AE21" s="195"/>
      <c r="AF21" s="195"/>
      <c r="AG21" s="195" t="s">
        <v>121</v>
      </c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</row>
    <row r="22" customFormat="false" ht="13.2" hidden="false" customHeight="true" outlineLevel="1" collapsed="false">
      <c r="A22" s="196"/>
      <c r="B22" s="197"/>
      <c r="C22" s="198" t="s">
        <v>139</v>
      </c>
      <c r="D22" s="198"/>
      <c r="E22" s="198"/>
      <c r="F22" s="198"/>
      <c r="G22" s="198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5"/>
      <c r="Y22" s="195"/>
      <c r="Z22" s="195"/>
      <c r="AA22" s="195"/>
      <c r="AB22" s="195"/>
      <c r="AC22" s="195"/>
      <c r="AD22" s="195"/>
      <c r="AE22" s="195"/>
      <c r="AF22" s="195"/>
      <c r="AG22" s="195" t="s">
        <v>123</v>
      </c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</row>
    <row r="23" customFormat="false" ht="30.6" hidden="false" customHeight="false" outlineLevel="1" collapsed="false">
      <c r="A23" s="186" t="n">
        <v>7</v>
      </c>
      <c r="B23" s="187" t="s">
        <v>140</v>
      </c>
      <c r="C23" s="188" t="s">
        <v>141</v>
      </c>
      <c r="D23" s="189" t="s">
        <v>118</v>
      </c>
      <c r="E23" s="190" t="n">
        <v>1</v>
      </c>
      <c r="F23" s="191"/>
      <c r="G23" s="192" t="n">
        <f aca="false">ROUND(E23*F23,2)</f>
        <v>0</v>
      </c>
      <c r="H23" s="191"/>
      <c r="I23" s="192" t="n">
        <f aca="false">ROUND(E23*H23,2)</f>
        <v>0</v>
      </c>
      <c r="J23" s="191"/>
      <c r="K23" s="192" t="n">
        <f aca="false">ROUND(E23*J23,2)</f>
        <v>0</v>
      </c>
      <c r="L23" s="192" t="n">
        <v>21</v>
      </c>
      <c r="M23" s="192" t="n">
        <f aca="false">G23*(1+L23/100)</f>
        <v>0</v>
      </c>
      <c r="N23" s="192" t="n">
        <v>0</v>
      </c>
      <c r="O23" s="192" t="n">
        <f aca="false">ROUND(E23*N23,2)</f>
        <v>0</v>
      </c>
      <c r="P23" s="192" t="n">
        <v>0</v>
      </c>
      <c r="Q23" s="192" t="n">
        <f aca="false">ROUND(E23*P23,2)</f>
        <v>0</v>
      </c>
      <c r="R23" s="192"/>
      <c r="S23" s="192" t="s">
        <v>119</v>
      </c>
      <c r="T23" s="193" t="s">
        <v>120</v>
      </c>
      <c r="U23" s="194" t="n">
        <v>0</v>
      </c>
      <c r="V23" s="194" t="n">
        <f aca="false">ROUND(E23*U23,2)</f>
        <v>0</v>
      </c>
      <c r="W23" s="194"/>
      <c r="X23" s="195"/>
      <c r="Y23" s="195"/>
      <c r="Z23" s="195"/>
      <c r="AA23" s="195"/>
      <c r="AB23" s="195"/>
      <c r="AC23" s="195"/>
      <c r="AD23" s="195"/>
      <c r="AE23" s="195"/>
      <c r="AF23" s="195"/>
      <c r="AG23" s="195" t="s">
        <v>121</v>
      </c>
      <c r="AH23" s="195"/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</row>
    <row r="24" customFormat="false" ht="13.2" hidden="false" customHeight="true" outlineLevel="1" collapsed="false">
      <c r="A24" s="196"/>
      <c r="B24" s="197"/>
      <c r="C24" s="198" t="s">
        <v>142</v>
      </c>
      <c r="D24" s="198"/>
      <c r="E24" s="198"/>
      <c r="F24" s="198"/>
      <c r="G24" s="198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5"/>
      <c r="Y24" s="195"/>
      <c r="Z24" s="195"/>
      <c r="AA24" s="195"/>
      <c r="AB24" s="195"/>
      <c r="AC24" s="195"/>
      <c r="AD24" s="195"/>
      <c r="AE24" s="195"/>
      <c r="AF24" s="195"/>
      <c r="AG24" s="195" t="s">
        <v>123</v>
      </c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</row>
    <row r="25" customFormat="false" ht="13.2" hidden="false" customHeight="false" outlineLevel="0" collapsed="false">
      <c r="A25" s="155"/>
      <c r="B25" s="161"/>
      <c r="C25" s="201"/>
      <c r="D25" s="163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AE25" s="0" t="n">
        <v>15</v>
      </c>
      <c r="AF25" s="0" t="n">
        <v>21</v>
      </c>
    </row>
    <row r="26" customFormat="false" ht="13.2" hidden="false" customHeight="false" outlineLevel="0" collapsed="false">
      <c r="A26" s="202"/>
      <c r="B26" s="203" t="s">
        <v>14</v>
      </c>
      <c r="C26" s="204"/>
      <c r="D26" s="205"/>
      <c r="E26" s="206"/>
      <c r="F26" s="206"/>
      <c r="G26" s="207" t="n">
        <f aca="false">G8+G18</f>
        <v>0</v>
      </c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AE26" s="0" t="n">
        <f aca="false">SUMIF(L7:L24,AE25,G7:G24)</f>
        <v>0</v>
      </c>
      <c r="AF26" s="0" t="n">
        <f aca="false">SUMIF(L7:L24,AF25,G7:G24)</f>
        <v>0</v>
      </c>
      <c r="AG26" s="0" t="s">
        <v>143</v>
      </c>
    </row>
    <row r="27" customFormat="false" ht="13.2" hidden="false" customHeight="false" outlineLevel="0" collapsed="false">
      <c r="C27" s="208"/>
      <c r="D27" s="170"/>
      <c r="AG27" s="0" t="s">
        <v>144</v>
      </c>
    </row>
    <row r="28" customFormat="false" ht="13.2" hidden="false" customHeight="false" outlineLevel="0" collapsed="false">
      <c r="D28" s="170"/>
    </row>
    <row r="29" customFormat="false" ht="13.2" hidden="false" customHeight="false" outlineLevel="0" collapsed="false">
      <c r="D29" s="170"/>
    </row>
    <row r="30" customFormat="false" ht="13.2" hidden="false" customHeight="false" outlineLevel="0" collapsed="false">
      <c r="D30" s="170"/>
    </row>
    <row r="31" customFormat="false" ht="13.2" hidden="false" customHeight="false" outlineLevel="0" collapsed="false">
      <c r="D31" s="170"/>
    </row>
    <row r="32" customFormat="false" ht="13.2" hidden="false" customHeight="false" outlineLevel="0" collapsed="false">
      <c r="D32" s="170"/>
    </row>
    <row r="33" customFormat="false" ht="13.2" hidden="false" customHeight="false" outlineLevel="0" collapsed="false">
      <c r="D33" s="170"/>
    </row>
    <row r="34" customFormat="false" ht="13.2" hidden="false" customHeight="false" outlineLevel="0" collapsed="false">
      <c r="D34" s="170"/>
    </row>
    <row r="35" customFormat="false" ht="13.2" hidden="false" customHeight="false" outlineLevel="0" collapsed="false">
      <c r="D35" s="170"/>
    </row>
    <row r="36" customFormat="false" ht="13.2" hidden="false" customHeight="false" outlineLevel="0" collapsed="false">
      <c r="D36" s="170"/>
    </row>
    <row r="37" customFormat="false" ht="13.2" hidden="false" customHeight="false" outlineLevel="0" collapsed="false">
      <c r="D37" s="170"/>
    </row>
    <row r="38" customFormat="false" ht="13.2" hidden="false" customHeight="false" outlineLevel="0" collapsed="false">
      <c r="D38" s="170"/>
    </row>
    <row r="39" customFormat="false" ht="13.2" hidden="false" customHeight="false" outlineLevel="0" collapsed="false">
      <c r="D39" s="170"/>
    </row>
    <row r="40" customFormat="false" ht="13.2" hidden="false" customHeight="false" outlineLevel="0" collapsed="false">
      <c r="D40" s="170"/>
    </row>
    <row r="41" customFormat="false" ht="13.2" hidden="false" customHeight="false" outlineLevel="0" collapsed="false">
      <c r="D41" s="170"/>
    </row>
    <row r="42" customFormat="false" ht="13.2" hidden="false" customHeight="false" outlineLevel="0" collapsed="false">
      <c r="D42" s="170"/>
    </row>
    <row r="43" customFormat="false" ht="13.2" hidden="false" customHeight="false" outlineLevel="0" collapsed="false">
      <c r="D43" s="170"/>
    </row>
    <row r="44" customFormat="false" ht="13.2" hidden="false" customHeight="false" outlineLevel="0" collapsed="false">
      <c r="D44" s="170"/>
    </row>
    <row r="45" customFormat="false" ht="13.2" hidden="false" customHeight="false" outlineLevel="0" collapsed="false">
      <c r="D45" s="170"/>
    </row>
    <row r="46" customFormat="false" ht="13.2" hidden="false" customHeight="false" outlineLevel="0" collapsed="false">
      <c r="D46" s="170"/>
    </row>
    <row r="47" customFormat="false" ht="13.2" hidden="false" customHeight="false" outlineLevel="0" collapsed="false">
      <c r="D47" s="170"/>
    </row>
    <row r="48" customFormat="false" ht="13.2" hidden="false" customHeight="false" outlineLevel="0" collapsed="false">
      <c r="D48" s="170"/>
    </row>
    <row r="49" customFormat="false" ht="13.2" hidden="false" customHeight="false" outlineLevel="0" collapsed="false">
      <c r="D49" s="170"/>
    </row>
    <row r="50" customFormat="false" ht="13.2" hidden="false" customHeight="false" outlineLevel="0" collapsed="false">
      <c r="D50" s="170"/>
    </row>
    <row r="51" customFormat="false" ht="13.2" hidden="false" customHeight="false" outlineLevel="0" collapsed="false">
      <c r="D51" s="170"/>
    </row>
    <row r="52" customFormat="false" ht="13.2" hidden="false" customHeight="false" outlineLevel="0" collapsed="false">
      <c r="D52" s="170"/>
    </row>
    <row r="53" customFormat="false" ht="13.2" hidden="false" customHeight="false" outlineLevel="0" collapsed="false">
      <c r="D53" s="170"/>
    </row>
    <row r="54" customFormat="false" ht="13.2" hidden="false" customHeight="false" outlineLevel="0" collapsed="false">
      <c r="D54" s="170"/>
    </row>
    <row r="55" customFormat="false" ht="13.2" hidden="false" customHeight="false" outlineLevel="0" collapsed="false">
      <c r="D55" s="170"/>
    </row>
    <row r="56" customFormat="false" ht="13.2" hidden="false" customHeight="false" outlineLevel="0" collapsed="false">
      <c r="D56" s="170"/>
    </row>
    <row r="57" customFormat="false" ht="13.2" hidden="false" customHeight="false" outlineLevel="0" collapsed="false">
      <c r="D57" s="170"/>
    </row>
    <row r="58" customFormat="false" ht="13.2" hidden="false" customHeight="false" outlineLevel="0" collapsed="false">
      <c r="D58" s="170"/>
    </row>
    <row r="59" customFormat="false" ht="13.2" hidden="false" customHeight="false" outlineLevel="0" collapsed="false">
      <c r="D59" s="170"/>
    </row>
    <row r="60" customFormat="false" ht="13.2" hidden="false" customHeight="false" outlineLevel="0" collapsed="false">
      <c r="D60" s="170"/>
    </row>
    <row r="61" customFormat="false" ht="13.2" hidden="false" customHeight="false" outlineLevel="0" collapsed="false">
      <c r="D61" s="170"/>
    </row>
    <row r="62" customFormat="false" ht="13.2" hidden="false" customHeight="false" outlineLevel="0" collapsed="false">
      <c r="D62" s="170"/>
    </row>
    <row r="63" customFormat="false" ht="13.2" hidden="false" customHeight="false" outlineLevel="0" collapsed="false">
      <c r="D63" s="170"/>
    </row>
    <row r="64" customFormat="false" ht="13.2" hidden="false" customHeight="false" outlineLevel="0" collapsed="false">
      <c r="D64" s="170"/>
    </row>
    <row r="65" customFormat="false" ht="13.2" hidden="false" customHeight="false" outlineLevel="0" collapsed="false">
      <c r="D65" s="170"/>
    </row>
    <row r="66" customFormat="false" ht="13.2" hidden="false" customHeight="false" outlineLevel="0" collapsed="false">
      <c r="D66" s="170"/>
    </row>
    <row r="67" customFormat="false" ht="13.2" hidden="false" customHeight="false" outlineLevel="0" collapsed="false">
      <c r="D67" s="170"/>
    </row>
    <row r="68" customFormat="false" ht="13.2" hidden="false" customHeight="false" outlineLevel="0" collapsed="false">
      <c r="D68" s="170"/>
    </row>
    <row r="69" customFormat="false" ht="13.2" hidden="false" customHeight="false" outlineLevel="0" collapsed="false">
      <c r="D69" s="170"/>
    </row>
    <row r="70" customFormat="false" ht="13.2" hidden="false" customHeight="false" outlineLevel="0" collapsed="false">
      <c r="D70" s="170"/>
    </row>
    <row r="71" customFormat="false" ht="13.2" hidden="false" customHeight="false" outlineLevel="0" collapsed="false">
      <c r="D71" s="170"/>
    </row>
    <row r="72" customFormat="false" ht="13.2" hidden="false" customHeight="false" outlineLevel="0" collapsed="false">
      <c r="D72" s="170"/>
    </row>
    <row r="73" customFormat="false" ht="13.2" hidden="false" customHeight="false" outlineLevel="0" collapsed="false">
      <c r="D73" s="170"/>
    </row>
    <row r="74" customFormat="false" ht="13.2" hidden="false" customHeight="false" outlineLevel="0" collapsed="false">
      <c r="D74" s="170"/>
    </row>
    <row r="75" customFormat="false" ht="13.2" hidden="false" customHeight="false" outlineLevel="0" collapsed="false">
      <c r="D75" s="170"/>
    </row>
    <row r="76" customFormat="false" ht="13.2" hidden="false" customHeight="false" outlineLevel="0" collapsed="false">
      <c r="D76" s="170"/>
    </row>
    <row r="77" customFormat="false" ht="13.2" hidden="false" customHeight="false" outlineLevel="0" collapsed="false">
      <c r="D77" s="170"/>
    </row>
    <row r="78" customFormat="false" ht="13.2" hidden="false" customHeight="false" outlineLevel="0" collapsed="false">
      <c r="D78" s="170"/>
    </row>
    <row r="79" customFormat="false" ht="13.2" hidden="false" customHeight="false" outlineLevel="0" collapsed="false">
      <c r="D79" s="170"/>
    </row>
    <row r="80" customFormat="false" ht="13.2" hidden="false" customHeight="false" outlineLevel="0" collapsed="false">
      <c r="D80" s="170"/>
    </row>
    <row r="81" customFormat="false" ht="13.2" hidden="false" customHeight="false" outlineLevel="0" collapsed="false">
      <c r="D81" s="170"/>
    </row>
    <row r="82" customFormat="false" ht="13.2" hidden="false" customHeight="false" outlineLevel="0" collapsed="false">
      <c r="D82" s="170"/>
    </row>
    <row r="83" customFormat="false" ht="13.2" hidden="false" customHeight="false" outlineLevel="0" collapsed="false">
      <c r="D83" s="170"/>
    </row>
    <row r="84" customFormat="false" ht="13.2" hidden="false" customHeight="false" outlineLevel="0" collapsed="false">
      <c r="D84" s="170"/>
    </row>
    <row r="85" customFormat="false" ht="13.2" hidden="false" customHeight="false" outlineLevel="0" collapsed="false">
      <c r="D85" s="170"/>
    </row>
    <row r="86" customFormat="false" ht="13.2" hidden="false" customHeight="false" outlineLevel="0" collapsed="false">
      <c r="D86" s="170"/>
    </row>
    <row r="87" customFormat="false" ht="13.2" hidden="false" customHeight="false" outlineLevel="0" collapsed="false">
      <c r="D87" s="170"/>
    </row>
    <row r="88" customFormat="false" ht="13.2" hidden="false" customHeight="false" outlineLevel="0" collapsed="false">
      <c r="D88" s="170"/>
    </row>
    <row r="89" customFormat="false" ht="13.2" hidden="false" customHeight="false" outlineLevel="0" collapsed="false">
      <c r="D89" s="170"/>
    </row>
    <row r="90" customFormat="false" ht="13.2" hidden="false" customHeight="false" outlineLevel="0" collapsed="false">
      <c r="D90" s="170"/>
    </row>
    <row r="91" customFormat="false" ht="13.2" hidden="false" customHeight="false" outlineLevel="0" collapsed="false">
      <c r="D91" s="170"/>
    </row>
    <row r="92" customFormat="false" ht="13.2" hidden="false" customHeight="false" outlineLevel="0" collapsed="false">
      <c r="D92" s="170"/>
    </row>
    <row r="93" customFormat="false" ht="13.2" hidden="false" customHeight="false" outlineLevel="0" collapsed="false">
      <c r="D93" s="170"/>
    </row>
    <row r="94" customFormat="false" ht="13.2" hidden="false" customHeight="false" outlineLevel="0" collapsed="false">
      <c r="D94" s="170"/>
    </row>
    <row r="95" customFormat="false" ht="13.2" hidden="false" customHeight="false" outlineLevel="0" collapsed="false">
      <c r="D95" s="170"/>
    </row>
    <row r="96" customFormat="false" ht="13.2" hidden="false" customHeight="false" outlineLevel="0" collapsed="false">
      <c r="D96" s="170"/>
    </row>
    <row r="97" customFormat="false" ht="13.2" hidden="false" customHeight="false" outlineLevel="0" collapsed="false">
      <c r="D97" s="170"/>
    </row>
    <row r="98" customFormat="false" ht="13.2" hidden="false" customHeight="false" outlineLevel="0" collapsed="false">
      <c r="D98" s="170"/>
    </row>
    <row r="99" customFormat="false" ht="13.2" hidden="false" customHeight="false" outlineLevel="0" collapsed="false">
      <c r="D99" s="170"/>
    </row>
    <row r="100" customFormat="false" ht="13.2" hidden="false" customHeight="false" outlineLevel="0" collapsed="false">
      <c r="D100" s="170"/>
    </row>
    <row r="101" customFormat="false" ht="13.2" hidden="false" customHeight="false" outlineLevel="0" collapsed="false">
      <c r="D101" s="170"/>
    </row>
    <row r="102" customFormat="false" ht="13.2" hidden="false" customHeight="false" outlineLevel="0" collapsed="false">
      <c r="D102" s="170"/>
    </row>
    <row r="103" customFormat="false" ht="13.2" hidden="false" customHeight="false" outlineLevel="0" collapsed="false">
      <c r="D103" s="170"/>
    </row>
    <row r="104" customFormat="false" ht="13.2" hidden="false" customHeight="false" outlineLevel="0" collapsed="false">
      <c r="D104" s="170"/>
    </row>
    <row r="105" customFormat="false" ht="13.2" hidden="false" customHeight="false" outlineLevel="0" collapsed="false">
      <c r="D105" s="170"/>
    </row>
    <row r="106" customFormat="false" ht="13.2" hidden="false" customHeight="false" outlineLevel="0" collapsed="false">
      <c r="D106" s="170"/>
    </row>
    <row r="107" customFormat="false" ht="13.2" hidden="false" customHeight="false" outlineLevel="0" collapsed="false">
      <c r="D107" s="170"/>
    </row>
    <row r="108" customFormat="false" ht="13.2" hidden="false" customHeight="false" outlineLevel="0" collapsed="false">
      <c r="D108" s="170"/>
    </row>
    <row r="109" customFormat="false" ht="13.2" hidden="false" customHeight="false" outlineLevel="0" collapsed="false">
      <c r="D109" s="170"/>
    </row>
    <row r="110" customFormat="false" ht="13.2" hidden="false" customHeight="false" outlineLevel="0" collapsed="false">
      <c r="D110" s="170"/>
    </row>
    <row r="111" customFormat="false" ht="13.2" hidden="false" customHeight="false" outlineLevel="0" collapsed="false">
      <c r="D111" s="170"/>
    </row>
    <row r="112" customFormat="false" ht="13.2" hidden="false" customHeight="false" outlineLevel="0" collapsed="false">
      <c r="D112" s="170"/>
    </row>
    <row r="113" customFormat="false" ht="13.2" hidden="false" customHeight="false" outlineLevel="0" collapsed="false">
      <c r="D113" s="170"/>
    </row>
    <row r="114" customFormat="false" ht="13.2" hidden="false" customHeight="false" outlineLevel="0" collapsed="false">
      <c r="D114" s="170"/>
    </row>
    <row r="115" customFormat="false" ht="13.2" hidden="false" customHeight="false" outlineLevel="0" collapsed="false">
      <c r="D115" s="170"/>
    </row>
    <row r="116" customFormat="false" ht="13.2" hidden="false" customHeight="false" outlineLevel="0" collapsed="false">
      <c r="D116" s="170"/>
    </row>
    <row r="117" customFormat="false" ht="13.2" hidden="false" customHeight="false" outlineLevel="0" collapsed="false">
      <c r="D117" s="170"/>
    </row>
    <row r="118" customFormat="false" ht="13.2" hidden="false" customHeight="false" outlineLevel="0" collapsed="false">
      <c r="D118" s="170"/>
    </row>
    <row r="119" customFormat="false" ht="13.2" hidden="false" customHeight="false" outlineLevel="0" collapsed="false">
      <c r="D119" s="170"/>
    </row>
    <row r="120" customFormat="false" ht="13.2" hidden="false" customHeight="false" outlineLevel="0" collapsed="false">
      <c r="D120" s="170"/>
    </row>
    <row r="121" customFormat="false" ht="13.2" hidden="false" customHeight="false" outlineLevel="0" collapsed="false">
      <c r="D121" s="170"/>
    </row>
    <row r="122" customFormat="false" ht="13.2" hidden="false" customHeight="false" outlineLevel="0" collapsed="false">
      <c r="D122" s="170"/>
    </row>
    <row r="123" customFormat="false" ht="13.2" hidden="false" customHeight="false" outlineLevel="0" collapsed="false">
      <c r="D123" s="170"/>
    </row>
    <row r="124" customFormat="false" ht="13.2" hidden="false" customHeight="false" outlineLevel="0" collapsed="false">
      <c r="D124" s="170"/>
    </row>
    <row r="125" customFormat="false" ht="13.2" hidden="false" customHeight="false" outlineLevel="0" collapsed="false">
      <c r="D125" s="170"/>
    </row>
    <row r="126" customFormat="false" ht="13.2" hidden="false" customHeight="false" outlineLevel="0" collapsed="false">
      <c r="D126" s="170"/>
    </row>
    <row r="127" customFormat="false" ht="13.2" hidden="false" customHeight="false" outlineLevel="0" collapsed="false">
      <c r="D127" s="170"/>
    </row>
    <row r="128" customFormat="false" ht="13.2" hidden="false" customHeight="false" outlineLevel="0" collapsed="false">
      <c r="D128" s="170"/>
    </row>
    <row r="129" customFormat="false" ht="13.2" hidden="false" customHeight="false" outlineLevel="0" collapsed="false">
      <c r="D129" s="170"/>
    </row>
    <row r="130" customFormat="false" ht="13.2" hidden="false" customHeight="false" outlineLevel="0" collapsed="false">
      <c r="D130" s="170"/>
    </row>
    <row r="131" customFormat="false" ht="13.2" hidden="false" customHeight="false" outlineLevel="0" collapsed="false">
      <c r="D131" s="170"/>
    </row>
    <row r="132" customFormat="false" ht="13.2" hidden="false" customHeight="false" outlineLevel="0" collapsed="false">
      <c r="D132" s="170"/>
    </row>
    <row r="133" customFormat="false" ht="13.2" hidden="false" customHeight="false" outlineLevel="0" collapsed="false">
      <c r="D133" s="170"/>
    </row>
    <row r="134" customFormat="false" ht="13.2" hidden="false" customHeight="false" outlineLevel="0" collapsed="false">
      <c r="D134" s="170"/>
    </row>
    <row r="135" customFormat="false" ht="13.2" hidden="false" customHeight="false" outlineLevel="0" collapsed="false">
      <c r="D135" s="170"/>
    </row>
    <row r="136" customFormat="false" ht="13.2" hidden="false" customHeight="false" outlineLevel="0" collapsed="false">
      <c r="D136" s="170"/>
    </row>
    <row r="137" customFormat="false" ht="13.2" hidden="false" customHeight="false" outlineLevel="0" collapsed="false">
      <c r="D137" s="170"/>
    </row>
    <row r="138" customFormat="false" ht="13.2" hidden="false" customHeight="false" outlineLevel="0" collapsed="false">
      <c r="D138" s="170"/>
    </row>
    <row r="139" customFormat="false" ht="13.2" hidden="false" customHeight="false" outlineLevel="0" collapsed="false">
      <c r="D139" s="170"/>
    </row>
    <row r="140" customFormat="false" ht="13.2" hidden="false" customHeight="false" outlineLevel="0" collapsed="false">
      <c r="D140" s="170"/>
    </row>
    <row r="141" customFormat="false" ht="13.2" hidden="false" customHeight="false" outlineLevel="0" collapsed="false">
      <c r="D141" s="170"/>
    </row>
    <row r="142" customFormat="false" ht="13.2" hidden="false" customHeight="false" outlineLevel="0" collapsed="false">
      <c r="D142" s="170"/>
    </row>
    <row r="143" customFormat="false" ht="13.2" hidden="false" customHeight="false" outlineLevel="0" collapsed="false">
      <c r="D143" s="170"/>
    </row>
    <row r="144" customFormat="false" ht="13.2" hidden="false" customHeight="false" outlineLevel="0" collapsed="false">
      <c r="D144" s="170"/>
    </row>
    <row r="145" customFormat="false" ht="13.2" hidden="false" customHeight="false" outlineLevel="0" collapsed="false">
      <c r="D145" s="170"/>
    </row>
    <row r="146" customFormat="false" ht="13.2" hidden="false" customHeight="false" outlineLevel="0" collapsed="false">
      <c r="D146" s="170"/>
    </row>
    <row r="147" customFormat="false" ht="13.2" hidden="false" customHeight="false" outlineLevel="0" collapsed="false">
      <c r="D147" s="170"/>
    </row>
    <row r="148" customFormat="false" ht="13.2" hidden="false" customHeight="false" outlineLevel="0" collapsed="false">
      <c r="D148" s="170"/>
    </row>
    <row r="149" customFormat="false" ht="13.2" hidden="false" customHeight="false" outlineLevel="0" collapsed="false">
      <c r="D149" s="170"/>
    </row>
    <row r="150" customFormat="false" ht="13.2" hidden="false" customHeight="false" outlineLevel="0" collapsed="false">
      <c r="D150" s="170"/>
    </row>
    <row r="151" customFormat="false" ht="13.2" hidden="false" customHeight="false" outlineLevel="0" collapsed="false">
      <c r="D151" s="170"/>
    </row>
    <row r="152" customFormat="false" ht="13.2" hidden="false" customHeight="false" outlineLevel="0" collapsed="false">
      <c r="D152" s="170"/>
    </row>
    <row r="153" customFormat="false" ht="13.2" hidden="false" customHeight="false" outlineLevel="0" collapsed="false">
      <c r="D153" s="170"/>
    </row>
    <row r="154" customFormat="false" ht="13.2" hidden="false" customHeight="false" outlineLevel="0" collapsed="false">
      <c r="D154" s="170"/>
    </row>
    <row r="155" customFormat="false" ht="13.2" hidden="false" customHeight="false" outlineLevel="0" collapsed="false">
      <c r="D155" s="170"/>
    </row>
    <row r="156" customFormat="false" ht="13.2" hidden="false" customHeight="false" outlineLevel="0" collapsed="false">
      <c r="D156" s="170"/>
    </row>
    <row r="157" customFormat="false" ht="13.2" hidden="false" customHeight="false" outlineLevel="0" collapsed="false">
      <c r="D157" s="170"/>
    </row>
    <row r="158" customFormat="false" ht="13.2" hidden="false" customHeight="false" outlineLevel="0" collapsed="false">
      <c r="D158" s="170"/>
    </row>
    <row r="159" customFormat="false" ht="13.2" hidden="false" customHeight="false" outlineLevel="0" collapsed="false">
      <c r="D159" s="170"/>
    </row>
    <row r="160" customFormat="false" ht="13.2" hidden="false" customHeight="false" outlineLevel="0" collapsed="false">
      <c r="D160" s="170"/>
    </row>
    <row r="161" customFormat="false" ht="13.2" hidden="false" customHeight="false" outlineLevel="0" collapsed="false">
      <c r="D161" s="170"/>
    </row>
    <row r="162" customFormat="false" ht="13.2" hidden="false" customHeight="false" outlineLevel="0" collapsed="false">
      <c r="D162" s="170"/>
    </row>
    <row r="163" customFormat="false" ht="13.2" hidden="false" customHeight="false" outlineLevel="0" collapsed="false">
      <c r="D163" s="170"/>
    </row>
    <row r="164" customFormat="false" ht="13.2" hidden="false" customHeight="false" outlineLevel="0" collapsed="false">
      <c r="D164" s="170"/>
    </row>
    <row r="165" customFormat="false" ht="13.2" hidden="false" customHeight="false" outlineLevel="0" collapsed="false">
      <c r="D165" s="170"/>
    </row>
    <row r="166" customFormat="false" ht="13.2" hidden="false" customHeight="false" outlineLevel="0" collapsed="false">
      <c r="D166" s="170"/>
    </row>
    <row r="167" customFormat="false" ht="13.2" hidden="false" customHeight="false" outlineLevel="0" collapsed="false">
      <c r="D167" s="170"/>
    </row>
    <row r="168" customFormat="false" ht="13.2" hidden="false" customHeight="false" outlineLevel="0" collapsed="false">
      <c r="D168" s="170"/>
    </row>
    <row r="169" customFormat="false" ht="13.2" hidden="false" customHeight="false" outlineLevel="0" collapsed="false">
      <c r="D169" s="170"/>
    </row>
    <row r="170" customFormat="false" ht="13.2" hidden="false" customHeight="false" outlineLevel="0" collapsed="false">
      <c r="D170" s="170"/>
    </row>
    <row r="171" customFormat="false" ht="13.2" hidden="false" customHeight="false" outlineLevel="0" collapsed="false">
      <c r="D171" s="170"/>
    </row>
    <row r="172" customFormat="false" ht="13.2" hidden="false" customHeight="false" outlineLevel="0" collapsed="false">
      <c r="D172" s="170"/>
    </row>
    <row r="173" customFormat="false" ht="13.2" hidden="false" customHeight="false" outlineLevel="0" collapsed="false">
      <c r="D173" s="170"/>
    </row>
    <row r="174" customFormat="false" ht="13.2" hidden="false" customHeight="false" outlineLevel="0" collapsed="false">
      <c r="D174" s="170"/>
    </row>
    <row r="175" customFormat="false" ht="13.2" hidden="false" customHeight="false" outlineLevel="0" collapsed="false">
      <c r="D175" s="170"/>
    </row>
    <row r="176" customFormat="false" ht="13.2" hidden="false" customHeight="false" outlineLevel="0" collapsed="false">
      <c r="D176" s="170"/>
    </row>
    <row r="177" customFormat="false" ht="13.2" hidden="false" customHeight="false" outlineLevel="0" collapsed="false">
      <c r="D177" s="170"/>
    </row>
    <row r="178" customFormat="false" ht="13.2" hidden="false" customHeight="false" outlineLevel="0" collapsed="false">
      <c r="D178" s="170"/>
    </row>
    <row r="179" customFormat="false" ht="13.2" hidden="false" customHeight="false" outlineLevel="0" collapsed="false">
      <c r="D179" s="170"/>
    </row>
    <row r="180" customFormat="false" ht="13.2" hidden="false" customHeight="false" outlineLevel="0" collapsed="false">
      <c r="D180" s="170"/>
    </row>
    <row r="181" customFormat="false" ht="13.2" hidden="false" customHeight="false" outlineLevel="0" collapsed="false">
      <c r="D181" s="170"/>
    </row>
    <row r="182" customFormat="false" ht="13.2" hidden="false" customHeight="false" outlineLevel="0" collapsed="false">
      <c r="D182" s="170"/>
    </row>
    <row r="183" customFormat="false" ht="13.2" hidden="false" customHeight="false" outlineLevel="0" collapsed="false">
      <c r="D183" s="170"/>
    </row>
    <row r="184" customFormat="false" ht="13.2" hidden="false" customHeight="false" outlineLevel="0" collapsed="false">
      <c r="D184" s="170"/>
    </row>
    <row r="185" customFormat="false" ht="13.2" hidden="false" customHeight="false" outlineLevel="0" collapsed="false">
      <c r="D185" s="170"/>
    </row>
    <row r="186" customFormat="false" ht="13.2" hidden="false" customHeight="false" outlineLevel="0" collapsed="false">
      <c r="D186" s="170"/>
    </row>
    <row r="187" customFormat="false" ht="13.2" hidden="false" customHeight="false" outlineLevel="0" collapsed="false">
      <c r="D187" s="170"/>
    </row>
    <row r="188" customFormat="false" ht="13.2" hidden="false" customHeight="false" outlineLevel="0" collapsed="false">
      <c r="D188" s="170"/>
    </row>
    <row r="189" customFormat="false" ht="13.2" hidden="false" customHeight="false" outlineLevel="0" collapsed="false">
      <c r="D189" s="170"/>
    </row>
    <row r="190" customFormat="false" ht="13.2" hidden="false" customHeight="false" outlineLevel="0" collapsed="false">
      <c r="D190" s="170"/>
    </row>
    <row r="191" customFormat="false" ht="13.2" hidden="false" customHeight="false" outlineLevel="0" collapsed="false">
      <c r="D191" s="170"/>
    </row>
    <row r="192" customFormat="false" ht="13.2" hidden="false" customHeight="false" outlineLevel="0" collapsed="false">
      <c r="D192" s="170"/>
    </row>
    <row r="193" customFormat="false" ht="13.2" hidden="false" customHeight="false" outlineLevel="0" collapsed="false">
      <c r="D193" s="170"/>
    </row>
    <row r="194" customFormat="false" ht="13.2" hidden="false" customHeight="false" outlineLevel="0" collapsed="false">
      <c r="D194" s="170"/>
    </row>
    <row r="195" customFormat="false" ht="13.2" hidden="false" customHeight="false" outlineLevel="0" collapsed="false">
      <c r="D195" s="170"/>
    </row>
    <row r="196" customFormat="false" ht="13.2" hidden="false" customHeight="false" outlineLevel="0" collapsed="false">
      <c r="D196" s="170"/>
    </row>
    <row r="197" customFormat="false" ht="13.2" hidden="false" customHeight="false" outlineLevel="0" collapsed="false">
      <c r="D197" s="170"/>
    </row>
    <row r="198" customFormat="false" ht="13.2" hidden="false" customHeight="false" outlineLevel="0" collapsed="false">
      <c r="D198" s="170"/>
    </row>
    <row r="199" customFormat="false" ht="13.2" hidden="false" customHeight="false" outlineLevel="0" collapsed="false">
      <c r="D199" s="170"/>
    </row>
    <row r="200" customFormat="false" ht="13.2" hidden="false" customHeight="false" outlineLevel="0" collapsed="false">
      <c r="D200" s="170"/>
    </row>
    <row r="201" customFormat="false" ht="13.2" hidden="false" customHeight="false" outlineLevel="0" collapsed="false">
      <c r="D201" s="170"/>
    </row>
    <row r="202" customFormat="false" ht="13.2" hidden="false" customHeight="false" outlineLevel="0" collapsed="false">
      <c r="D202" s="170"/>
    </row>
    <row r="203" customFormat="false" ht="13.2" hidden="false" customHeight="false" outlineLevel="0" collapsed="false">
      <c r="D203" s="170"/>
    </row>
    <row r="204" customFormat="false" ht="13.2" hidden="false" customHeight="false" outlineLevel="0" collapsed="false">
      <c r="D204" s="170"/>
    </row>
    <row r="205" customFormat="false" ht="13.2" hidden="false" customHeight="false" outlineLevel="0" collapsed="false">
      <c r="D205" s="170"/>
    </row>
    <row r="206" customFormat="false" ht="13.2" hidden="false" customHeight="false" outlineLevel="0" collapsed="false">
      <c r="D206" s="170"/>
    </row>
    <row r="207" customFormat="false" ht="13.2" hidden="false" customHeight="false" outlineLevel="0" collapsed="false">
      <c r="D207" s="170"/>
    </row>
    <row r="208" customFormat="false" ht="13.2" hidden="false" customHeight="false" outlineLevel="0" collapsed="false">
      <c r="D208" s="170"/>
    </row>
    <row r="209" customFormat="false" ht="13.2" hidden="false" customHeight="false" outlineLevel="0" collapsed="false">
      <c r="D209" s="170"/>
    </row>
    <row r="210" customFormat="false" ht="13.2" hidden="false" customHeight="false" outlineLevel="0" collapsed="false">
      <c r="D210" s="170"/>
    </row>
    <row r="211" customFormat="false" ht="13.2" hidden="false" customHeight="false" outlineLevel="0" collapsed="false">
      <c r="D211" s="170"/>
    </row>
    <row r="212" customFormat="false" ht="13.2" hidden="false" customHeight="false" outlineLevel="0" collapsed="false">
      <c r="D212" s="170"/>
    </row>
    <row r="213" customFormat="false" ht="13.2" hidden="false" customHeight="false" outlineLevel="0" collapsed="false">
      <c r="D213" s="170"/>
    </row>
    <row r="214" customFormat="false" ht="13.2" hidden="false" customHeight="false" outlineLevel="0" collapsed="false">
      <c r="D214" s="170"/>
    </row>
    <row r="215" customFormat="false" ht="13.2" hidden="false" customHeight="false" outlineLevel="0" collapsed="false">
      <c r="D215" s="170"/>
    </row>
    <row r="216" customFormat="false" ht="13.2" hidden="false" customHeight="false" outlineLevel="0" collapsed="false">
      <c r="D216" s="170"/>
    </row>
    <row r="217" customFormat="false" ht="13.2" hidden="false" customHeight="false" outlineLevel="0" collapsed="false">
      <c r="D217" s="170"/>
    </row>
    <row r="218" customFormat="false" ht="13.2" hidden="false" customHeight="false" outlineLevel="0" collapsed="false">
      <c r="D218" s="170"/>
    </row>
    <row r="219" customFormat="false" ht="13.2" hidden="false" customHeight="false" outlineLevel="0" collapsed="false">
      <c r="D219" s="170"/>
    </row>
    <row r="220" customFormat="false" ht="13.2" hidden="false" customHeight="false" outlineLevel="0" collapsed="false">
      <c r="D220" s="170"/>
    </row>
    <row r="221" customFormat="false" ht="13.2" hidden="false" customHeight="false" outlineLevel="0" collapsed="false">
      <c r="D221" s="170"/>
    </row>
    <row r="222" customFormat="false" ht="13.2" hidden="false" customHeight="false" outlineLevel="0" collapsed="false">
      <c r="D222" s="170"/>
    </row>
    <row r="223" customFormat="false" ht="13.2" hidden="false" customHeight="false" outlineLevel="0" collapsed="false">
      <c r="D223" s="170"/>
    </row>
    <row r="224" customFormat="false" ht="13.2" hidden="false" customHeight="false" outlineLevel="0" collapsed="false">
      <c r="D224" s="170"/>
    </row>
    <row r="225" customFormat="false" ht="13.2" hidden="false" customHeight="false" outlineLevel="0" collapsed="false">
      <c r="D225" s="170"/>
    </row>
    <row r="226" customFormat="false" ht="13.2" hidden="false" customHeight="false" outlineLevel="0" collapsed="false">
      <c r="D226" s="170"/>
    </row>
    <row r="227" customFormat="false" ht="13.2" hidden="false" customHeight="false" outlineLevel="0" collapsed="false">
      <c r="D227" s="170"/>
    </row>
    <row r="228" customFormat="false" ht="13.2" hidden="false" customHeight="false" outlineLevel="0" collapsed="false">
      <c r="D228" s="170"/>
    </row>
    <row r="229" customFormat="false" ht="13.2" hidden="false" customHeight="false" outlineLevel="0" collapsed="false">
      <c r="D229" s="170"/>
    </row>
    <row r="230" customFormat="false" ht="13.2" hidden="false" customHeight="false" outlineLevel="0" collapsed="false">
      <c r="D230" s="170"/>
    </row>
    <row r="231" customFormat="false" ht="13.2" hidden="false" customHeight="false" outlineLevel="0" collapsed="false">
      <c r="D231" s="170"/>
    </row>
    <row r="232" customFormat="false" ht="13.2" hidden="false" customHeight="false" outlineLevel="0" collapsed="false">
      <c r="D232" s="170"/>
    </row>
    <row r="233" customFormat="false" ht="13.2" hidden="false" customHeight="false" outlineLevel="0" collapsed="false">
      <c r="D233" s="170"/>
    </row>
    <row r="234" customFormat="false" ht="13.2" hidden="false" customHeight="false" outlineLevel="0" collapsed="false">
      <c r="D234" s="170"/>
    </row>
    <row r="235" customFormat="false" ht="13.2" hidden="false" customHeight="false" outlineLevel="0" collapsed="false">
      <c r="D235" s="170"/>
    </row>
    <row r="236" customFormat="false" ht="13.2" hidden="false" customHeight="false" outlineLevel="0" collapsed="false">
      <c r="D236" s="170"/>
    </row>
    <row r="237" customFormat="false" ht="13.2" hidden="false" customHeight="false" outlineLevel="0" collapsed="false">
      <c r="D237" s="170"/>
    </row>
    <row r="238" customFormat="false" ht="13.2" hidden="false" customHeight="false" outlineLevel="0" collapsed="false">
      <c r="D238" s="170"/>
    </row>
    <row r="239" customFormat="false" ht="13.2" hidden="false" customHeight="false" outlineLevel="0" collapsed="false">
      <c r="D239" s="170"/>
    </row>
    <row r="240" customFormat="false" ht="13.2" hidden="false" customHeight="false" outlineLevel="0" collapsed="false">
      <c r="D240" s="170"/>
    </row>
    <row r="241" customFormat="false" ht="13.2" hidden="false" customHeight="false" outlineLevel="0" collapsed="false">
      <c r="D241" s="170"/>
    </row>
    <row r="242" customFormat="false" ht="13.2" hidden="false" customHeight="false" outlineLevel="0" collapsed="false">
      <c r="D242" s="170"/>
    </row>
    <row r="243" customFormat="false" ht="13.2" hidden="false" customHeight="false" outlineLevel="0" collapsed="false">
      <c r="D243" s="170"/>
    </row>
    <row r="244" customFormat="false" ht="13.2" hidden="false" customHeight="false" outlineLevel="0" collapsed="false">
      <c r="D244" s="170"/>
    </row>
    <row r="245" customFormat="false" ht="13.2" hidden="false" customHeight="false" outlineLevel="0" collapsed="false">
      <c r="D245" s="170"/>
    </row>
    <row r="246" customFormat="false" ht="13.2" hidden="false" customHeight="false" outlineLevel="0" collapsed="false">
      <c r="D246" s="170"/>
    </row>
    <row r="247" customFormat="false" ht="13.2" hidden="false" customHeight="false" outlineLevel="0" collapsed="false">
      <c r="D247" s="170"/>
    </row>
    <row r="248" customFormat="false" ht="13.2" hidden="false" customHeight="false" outlineLevel="0" collapsed="false">
      <c r="D248" s="170"/>
    </row>
    <row r="249" customFormat="false" ht="13.2" hidden="false" customHeight="false" outlineLevel="0" collapsed="false">
      <c r="D249" s="170"/>
    </row>
    <row r="250" customFormat="false" ht="13.2" hidden="false" customHeight="false" outlineLevel="0" collapsed="false">
      <c r="D250" s="170"/>
    </row>
    <row r="251" customFormat="false" ht="13.2" hidden="false" customHeight="false" outlineLevel="0" collapsed="false">
      <c r="D251" s="170"/>
    </row>
    <row r="252" customFormat="false" ht="13.2" hidden="false" customHeight="false" outlineLevel="0" collapsed="false">
      <c r="D252" s="170"/>
    </row>
    <row r="253" customFormat="false" ht="13.2" hidden="false" customHeight="false" outlineLevel="0" collapsed="false">
      <c r="D253" s="170"/>
    </row>
    <row r="254" customFormat="false" ht="13.2" hidden="false" customHeight="false" outlineLevel="0" collapsed="false">
      <c r="D254" s="170"/>
    </row>
    <row r="255" customFormat="false" ht="13.2" hidden="false" customHeight="false" outlineLevel="0" collapsed="false">
      <c r="D255" s="170"/>
    </row>
    <row r="256" customFormat="false" ht="13.2" hidden="false" customHeight="false" outlineLevel="0" collapsed="false">
      <c r="D256" s="170"/>
    </row>
    <row r="257" customFormat="false" ht="13.2" hidden="false" customHeight="false" outlineLevel="0" collapsed="false">
      <c r="D257" s="170"/>
    </row>
    <row r="258" customFormat="false" ht="13.2" hidden="false" customHeight="false" outlineLevel="0" collapsed="false">
      <c r="D258" s="170"/>
    </row>
    <row r="259" customFormat="false" ht="13.2" hidden="false" customHeight="false" outlineLevel="0" collapsed="false">
      <c r="D259" s="170"/>
    </row>
    <row r="260" customFormat="false" ht="13.2" hidden="false" customHeight="false" outlineLevel="0" collapsed="false">
      <c r="D260" s="170"/>
    </row>
    <row r="261" customFormat="false" ht="13.2" hidden="false" customHeight="false" outlineLevel="0" collapsed="false">
      <c r="D261" s="170"/>
    </row>
    <row r="262" customFormat="false" ht="13.2" hidden="false" customHeight="false" outlineLevel="0" collapsed="false">
      <c r="D262" s="170"/>
    </row>
    <row r="263" customFormat="false" ht="13.2" hidden="false" customHeight="false" outlineLevel="0" collapsed="false">
      <c r="D263" s="170"/>
    </row>
    <row r="264" customFormat="false" ht="13.2" hidden="false" customHeight="false" outlineLevel="0" collapsed="false">
      <c r="D264" s="170"/>
    </row>
    <row r="265" customFormat="false" ht="13.2" hidden="false" customHeight="false" outlineLevel="0" collapsed="false">
      <c r="D265" s="170"/>
    </row>
    <row r="266" customFormat="false" ht="13.2" hidden="false" customHeight="false" outlineLevel="0" collapsed="false">
      <c r="D266" s="170"/>
    </row>
    <row r="267" customFormat="false" ht="13.2" hidden="false" customHeight="false" outlineLevel="0" collapsed="false">
      <c r="D267" s="170"/>
    </row>
    <row r="268" customFormat="false" ht="13.2" hidden="false" customHeight="false" outlineLevel="0" collapsed="false">
      <c r="D268" s="170"/>
    </row>
    <row r="269" customFormat="false" ht="13.2" hidden="false" customHeight="false" outlineLevel="0" collapsed="false">
      <c r="D269" s="170"/>
    </row>
    <row r="270" customFormat="false" ht="13.2" hidden="false" customHeight="false" outlineLevel="0" collapsed="false">
      <c r="D270" s="170"/>
    </row>
    <row r="271" customFormat="false" ht="13.2" hidden="false" customHeight="false" outlineLevel="0" collapsed="false">
      <c r="D271" s="170"/>
    </row>
    <row r="272" customFormat="false" ht="13.2" hidden="false" customHeight="false" outlineLevel="0" collapsed="false">
      <c r="D272" s="170"/>
    </row>
    <row r="273" customFormat="false" ht="13.2" hidden="false" customHeight="false" outlineLevel="0" collapsed="false">
      <c r="D273" s="170"/>
    </row>
    <row r="274" customFormat="false" ht="13.2" hidden="false" customHeight="false" outlineLevel="0" collapsed="false">
      <c r="D274" s="170"/>
    </row>
    <row r="275" customFormat="false" ht="13.2" hidden="false" customHeight="false" outlineLevel="0" collapsed="false">
      <c r="D275" s="170"/>
    </row>
    <row r="276" customFormat="false" ht="13.2" hidden="false" customHeight="false" outlineLevel="0" collapsed="false">
      <c r="D276" s="170"/>
    </row>
    <row r="277" customFormat="false" ht="13.2" hidden="false" customHeight="false" outlineLevel="0" collapsed="false">
      <c r="D277" s="170"/>
    </row>
    <row r="278" customFormat="false" ht="13.2" hidden="false" customHeight="false" outlineLevel="0" collapsed="false">
      <c r="D278" s="170"/>
    </row>
    <row r="279" customFormat="false" ht="13.2" hidden="false" customHeight="false" outlineLevel="0" collapsed="false">
      <c r="D279" s="170"/>
    </row>
    <row r="280" customFormat="false" ht="13.2" hidden="false" customHeight="false" outlineLevel="0" collapsed="false">
      <c r="D280" s="170"/>
    </row>
    <row r="281" customFormat="false" ht="13.2" hidden="false" customHeight="false" outlineLevel="0" collapsed="false">
      <c r="D281" s="170"/>
    </row>
    <row r="282" customFormat="false" ht="13.2" hidden="false" customHeight="false" outlineLevel="0" collapsed="false">
      <c r="D282" s="170"/>
    </row>
    <row r="283" customFormat="false" ht="13.2" hidden="false" customHeight="false" outlineLevel="0" collapsed="false">
      <c r="D283" s="170"/>
    </row>
    <row r="284" customFormat="false" ht="13.2" hidden="false" customHeight="false" outlineLevel="0" collapsed="false">
      <c r="D284" s="170"/>
    </row>
    <row r="285" customFormat="false" ht="13.2" hidden="false" customHeight="false" outlineLevel="0" collapsed="false">
      <c r="D285" s="170"/>
    </row>
    <row r="286" customFormat="false" ht="13.2" hidden="false" customHeight="false" outlineLevel="0" collapsed="false">
      <c r="D286" s="170"/>
    </row>
    <row r="287" customFormat="false" ht="13.2" hidden="false" customHeight="false" outlineLevel="0" collapsed="false">
      <c r="D287" s="170"/>
    </row>
    <row r="288" customFormat="false" ht="13.2" hidden="false" customHeight="false" outlineLevel="0" collapsed="false">
      <c r="D288" s="170"/>
    </row>
    <row r="289" customFormat="false" ht="13.2" hidden="false" customHeight="false" outlineLevel="0" collapsed="false">
      <c r="D289" s="170"/>
    </row>
    <row r="290" customFormat="false" ht="13.2" hidden="false" customHeight="false" outlineLevel="0" collapsed="false">
      <c r="D290" s="170"/>
    </row>
    <row r="291" customFormat="false" ht="13.2" hidden="false" customHeight="false" outlineLevel="0" collapsed="false">
      <c r="D291" s="170"/>
    </row>
    <row r="292" customFormat="false" ht="13.2" hidden="false" customHeight="false" outlineLevel="0" collapsed="false">
      <c r="D292" s="170"/>
    </row>
    <row r="293" customFormat="false" ht="13.2" hidden="false" customHeight="false" outlineLevel="0" collapsed="false">
      <c r="D293" s="170"/>
    </row>
    <row r="294" customFormat="false" ht="13.2" hidden="false" customHeight="false" outlineLevel="0" collapsed="false">
      <c r="D294" s="170"/>
    </row>
    <row r="295" customFormat="false" ht="13.2" hidden="false" customHeight="false" outlineLevel="0" collapsed="false">
      <c r="D295" s="170"/>
    </row>
    <row r="296" customFormat="false" ht="13.2" hidden="false" customHeight="false" outlineLevel="0" collapsed="false">
      <c r="D296" s="170"/>
    </row>
    <row r="297" customFormat="false" ht="13.2" hidden="false" customHeight="false" outlineLevel="0" collapsed="false">
      <c r="D297" s="170"/>
    </row>
    <row r="298" customFormat="false" ht="13.2" hidden="false" customHeight="false" outlineLevel="0" collapsed="false">
      <c r="D298" s="170"/>
    </row>
    <row r="299" customFormat="false" ht="13.2" hidden="false" customHeight="false" outlineLevel="0" collapsed="false">
      <c r="D299" s="170"/>
    </row>
    <row r="300" customFormat="false" ht="13.2" hidden="false" customHeight="false" outlineLevel="0" collapsed="false">
      <c r="D300" s="170"/>
    </row>
    <row r="301" customFormat="false" ht="13.2" hidden="false" customHeight="false" outlineLevel="0" collapsed="false">
      <c r="D301" s="170"/>
    </row>
    <row r="302" customFormat="false" ht="13.2" hidden="false" customHeight="false" outlineLevel="0" collapsed="false">
      <c r="D302" s="170"/>
    </row>
    <row r="303" customFormat="false" ht="13.2" hidden="false" customHeight="false" outlineLevel="0" collapsed="false">
      <c r="D303" s="170"/>
    </row>
    <row r="304" customFormat="false" ht="13.2" hidden="false" customHeight="false" outlineLevel="0" collapsed="false">
      <c r="D304" s="170"/>
    </row>
    <row r="305" customFormat="false" ht="13.2" hidden="false" customHeight="false" outlineLevel="0" collapsed="false">
      <c r="D305" s="170"/>
    </row>
    <row r="306" customFormat="false" ht="13.2" hidden="false" customHeight="false" outlineLevel="0" collapsed="false">
      <c r="D306" s="170"/>
    </row>
    <row r="307" customFormat="false" ht="13.2" hidden="false" customHeight="false" outlineLevel="0" collapsed="false">
      <c r="D307" s="170"/>
    </row>
    <row r="308" customFormat="false" ht="13.2" hidden="false" customHeight="false" outlineLevel="0" collapsed="false">
      <c r="D308" s="170"/>
    </row>
    <row r="309" customFormat="false" ht="13.2" hidden="false" customHeight="false" outlineLevel="0" collapsed="false">
      <c r="D309" s="170"/>
    </row>
    <row r="310" customFormat="false" ht="13.2" hidden="false" customHeight="false" outlineLevel="0" collapsed="false">
      <c r="D310" s="170"/>
    </row>
    <row r="311" customFormat="false" ht="13.2" hidden="false" customHeight="false" outlineLevel="0" collapsed="false">
      <c r="D311" s="170"/>
    </row>
    <row r="312" customFormat="false" ht="13.2" hidden="false" customHeight="false" outlineLevel="0" collapsed="false">
      <c r="D312" s="170"/>
    </row>
    <row r="313" customFormat="false" ht="13.2" hidden="false" customHeight="false" outlineLevel="0" collapsed="false">
      <c r="D313" s="170"/>
    </row>
    <row r="314" customFormat="false" ht="13.2" hidden="false" customHeight="false" outlineLevel="0" collapsed="false">
      <c r="D314" s="170"/>
    </row>
    <row r="315" customFormat="false" ht="13.2" hidden="false" customHeight="false" outlineLevel="0" collapsed="false">
      <c r="D315" s="170"/>
    </row>
    <row r="316" customFormat="false" ht="13.2" hidden="false" customHeight="false" outlineLevel="0" collapsed="false">
      <c r="D316" s="170"/>
    </row>
    <row r="317" customFormat="false" ht="13.2" hidden="false" customHeight="false" outlineLevel="0" collapsed="false">
      <c r="D317" s="170"/>
    </row>
    <row r="318" customFormat="false" ht="13.2" hidden="false" customHeight="false" outlineLevel="0" collapsed="false">
      <c r="D318" s="170"/>
    </row>
    <row r="319" customFormat="false" ht="13.2" hidden="false" customHeight="false" outlineLevel="0" collapsed="false">
      <c r="D319" s="170"/>
    </row>
    <row r="320" customFormat="false" ht="13.2" hidden="false" customHeight="false" outlineLevel="0" collapsed="false">
      <c r="D320" s="170"/>
    </row>
    <row r="321" customFormat="false" ht="13.2" hidden="false" customHeight="false" outlineLevel="0" collapsed="false">
      <c r="D321" s="170"/>
    </row>
    <row r="322" customFormat="false" ht="13.2" hidden="false" customHeight="false" outlineLevel="0" collapsed="false">
      <c r="D322" s="170"/>
    </row>
    <row r="323" customFormat="false" ht="13.2" hidden="false" customHeight="false" outlineLevel="0" collapsed="false">
      <c r="D323" s="170"/>
    </row>
    <row r="324" customFormat="false" ht="13.2" hidden="false" customHeight="false" outlineLevel="0" collapsed="false">
      <c r="D324" s="170"/>
    </row>
    <row r="325" customFormat="false" ht="13.2" hidden="false" customHeight="false" outlineLevel="0" collapsed="false">
      <c r="D325" s="170"/>
    </row>
    <row r="326" customFormat="false" ht="13.2" hidden="false" customHeight="false" outlineLevel="0" collapsed="false">
      <c r="D326" s="170"/>
    </row>
    <row r="327" customFormat="false" ht="13.2" hidden="false" customHeight="false" outlineLevel="0" collapsed="false">
      <c r="D327" s="170"/>
    </row>
    <row r="328" customFormat="false" ht="13.2" hidden="false" customHeight="false" outlineLevel="0" collapsed="false">
      <c r="D328" s="170"/>
    </row>
    <row r="329" customFormat="false" ht="13.2" hidden="false" customHeight="false" outlineLevel="0" collapsed="false">
      <c r="D329" s="170"/>
    </row>
    <row r="330" customFormat="false" ht="13.2" hidden="false" customHeight="false" outlineLevel="0" collapsed="false">
      <c r="D330" s="170"/>
    </row>
    <row r="331" customFormat="false" ht="13.2" hidden="false" customHeight="false" outlineLevel="0" collapsed="false">
      <c r="D331" s="170"/>
    </row>
    <row r="332" customFormat="false" ht="13.2" hidden="false" customHeight="false" outlineLevel="0" collapsed="false">
      <c r="D332" s="170"/>
    </row>
    <row r="333" customFormat="false" ht="13.2" hidden="false" customHeight="false" outlineLevel="0" collapsed="false">
      <c r="D333" s="170"/>
    </row>
    <row r="334" customFormat="false" ht="13.2" hidden="false" customHeight="false" outlineLevel="0" collapsed="false">
      <c r="D334" s="170"/>
    </row>
    <row r="335" customFormat="false" ht="13.2" hidden="false" customHeight="false" outlineLevel="0" collapsed="false">
      <c r="D335" s="170"/>
    </row>
    <row r="336" customFormat="false" ht="13.2" hidden="false" customHeight="false" outlineLevel="0" collapsed="false">
      <c r="D336" s="170"/>
    </row>
    <row r="337" customFormat="false" ht="13.2" hidden="false" customHeight="false" outlineLevel="0" collapsed="false">
      <c r="D337" s="170"/>
    </row>
    <row r="338" customFormat="false" ht="13.2" hidden="false" customHeight="false" outlineLevel="0" collapsed="false">
      <c r="D338" s="170"/>
    </row>
    <row r="339" customFormat="false" ht="13.2" hidden="false" customHeight="false" outlineLevel="0" collapsed="false">
      <c r="D339" s="170"/>
    </row>
    <row r="340" customFormat="false" ht="13.2" hidden="false" customHeight="false" outlineLevel="0" collapsed="false">
      <c r="D340" s="170"/>
    </row>
    <row r="341" customFormat="false" ht="13.2" hidden="false" customHeight="false" outlineLevel="0" collapsed="false">
      <c r="D341" s="170"/>
    </row>
    <row r="342" customFormat="false" ht="13.2" hidden="false" customHeight="false" outlineLevel="0" collapsed="false">
      <c r="D342" s="170"/>
    </row>
    <row r="343" customFormat="false" ht="13.2" hidden="false" customHeight="false" outlineLevel="0" collapsed="false">
      <c r="D343" s="170"/>
    </row>
    <row r="344" customFormat="false" ht="13.2" hidden="false" customHeight="false" outlineLevel="0" collapsed="false">
      <c r="D344" s="170"/>
    </row>
    <row r="345" customFormat="false" ht="13.2" hidden="false" customHeight="false" outlineLevel="0" collapsed="false">
      <c r="D345" s="170"/>
    </row>
    <row r="346" customFormat="false" ht="13.2" hidden="false" customHeight="false" outlineLevel="0" collapsed="false">
      <c r="D346" s="170"/>
    </row>
    <row r="347" customFormat="false" ht="13.2" hidden="false" customHeight="false" outlineLevel="0" collapsed="false">
      <c r="D347" s="170"/>
    </row>
    <row r="348" customFormat="false" ht="13.2" hidden="false" customHeight="false" outlineLevel="0" collapsed="false">
      <c r="D348" s="170"/>
    </row>
    <row r="349" customFormat="false" ht="13.2" hidden="false" customHeight="false" outlineLevel="0" collapsed="false">
      <c r="D349" s="170"/>
    </row>
    <row r="350" customFormat="false" ht="13.2" hidden="false" customHeight="false" outlineLevel="0" collapsed="false">
      <c r="D350" s="170"/>
    </row>
    <row r="351" customFormat="false" ht="13.2" hidden="false" customHeight="false" outlineLevel="0" collapsed="false">
      <c r="D351" s="170"/>
    </row>
    <row r="352" customFormat="false" ht="13.2" hidden="false" customHeight="false" outlineLevel="0" collapsed="false">
      <c r="D352" s="170"/>
    </row>
    <row r="353" customFormat="false" ht="13.2" hidden="false" customHeight="false" outlineLevel="0" collapsed="false">
      <c r="D353" s="170"/>
    </row>
    <row r="354" customFormat="false" ht="13.2" hidden="false" customHeight="false" outlineLevel="0" collapsed="false">
      <c r="D354" s="170"/>
    </row>
    <row r="355" customFormat="false" ht="13.2" hidden="false" customHeight="false" outlineLevel="0" collapsed="false">
      <c r="D355" s="170"/>
    </row>
    <row r="356" customFormat="false" ht="13.2" hidden="false" customHeight="false" outlineLevel="0" collapsed="false">
      <c r="D356" s="170"/>
    </row>
    <row r="357" customFormat="false" ht="13.2" hidden="false" customHeight="false" outlineLevel="0" collapsed="false">
      <c r="D357" s="170"/>
    </row>
    <row r="358" customFormat="false" ht="13.2" hidden="false" customHeight="false" outlineLevel="0" collapsed="false">
      <c r="D358" s="170"/>
    </row>
    <row r="359" customFormat="false" ht="13.2" hidden="false" customHeight="false" outlineLevel="0" collapsed="false">
      <c r="D359" s="170"/>
    </row>
    <row r="360" customFormat="false" ht="13.2" hidden="false" customHeight="false" outlineLevel="0" collapsed="false">
      <c r="D360" s="170"/>
    </row>
    <row r="361" customFormat="false" ht="13.2" hidden="false" customHeight="false" outlineLevel="0" collapsed="false">
      <c r="D361" s="170"/>
    </row>
    <row r="362" customFormat="false" ht="13.2" hidden="false" customHeight="false" outlineLevel="0" collapsed="false">
      <c r="D362" s="170"/>
    </row>
    <row r="363" customFormat="false" ht="13.2" hidden="false" customHeight="false" outlineLevel="0" collapsed="false">
      <c r="D363" s="170"/>
    </row>
    <row r="364" customFormat="false" ht="13.2" hidden="false" customHeight="false" outlineLevel="0" collapsed="false">
      <c r="D364" s="170"/>
    </row>
    <row r="365" customFormat="false" ht="13.2" hidden="false" customHeight="false" outlineLevel="0" collapsed="false">
      <c r="D365" s="170"/>
    </row>
    <row r="366" customFormat="false" ht="13.2" hidden="false" customHeight="false" outlineLevel="0" collapsed="false">
      <c r="D366" s="170"/>
    </row>
    <row r="367" customFormat="false" ht="13.2" hidden="false" customHeight="false" outlineLevel="0" collapsed="false">
      <c r="D367" s="170"/>
    </row>
    <row r="368" customFormat="false" ht="13.2" hidden="false" customHeight="false" outlineLevel="0" collapsed="false">
      <c r="D368" s="170"/>
    </row>
    <row r="369" customFormat="false" ht="13.2" hidden="false" customHeight="false" outlineLevel="0" collapsed="false">
      <c r="D369" s="170"/>
    </row>
    <row r="370" customFormat="false" ht="13.2" hidden="false" customHeight="false" outlineLevel="0" collapsed="false">
      <c r="D370" s="170"/>
    </row>
    <row r="371" customFormat="false" ht="13.2" hidden="false" customHeight="false" outlineLevel="0" collapsed="false">
      <c r="D371" s="170"/>
    </row>
    <row r="372" customFormat="false" ht="13.2" hidden="false" customHeight="false" outlineLevel="0" collapsed="false">
      <c r="D372" s="170"/>
    </row>
    <row r="373" customFormat="false" ht="13.2" hidden="false" customHeight="false" outlineLevel="0" collapsed="false">
      <c r="D373" s="170"/>
    </row>
    <row r="374" customFormat="false" ht="13.2" hidden="false" customHeight="false" outlineLevel="0" collapsed="false">
      <c r="D374" s="170"/>
    </row>
    <row r="375" customFormat="false" ht="13.2" hidden="false" customHeight="false" outlineLevel="0" collapsed="false">
      <c r="D375" s="170"/>
    </row>
    <row r="376" customFormat="false" ht="13.2" hidden="false" customHeight="false" outlineLevel="0" collapsed="false">
      <c r="D376" s="170"/>
    </row>
    <row r="377" customFormat="false" ht="13.2" hidden="false" customHeight="false" outlineLevel="0" collapsed="false">
      <c r="D377" s="170"/>
    </row>
    <row r="378" customFormat="false" ht="13.2" hidden="false" customHeight="false" outlineLevel="0" collapsed="false">
      <c r="D378" s="170"/>
    </row>
    <row r="379" customFormat="false" ht="13.2" hidden="false" customHeight="false" outlineLevel="0" collapsed="false">
      <c r="D379" s="170"/>
    </row>
    <row r="380" customFormat="false" ht="13.2" hidden="false" customHeight="false" outlineLevel="0" collapsed="false">
      <c r="D380" s="170"/>
    </row>
    <row r="381" customFormat="false" ht="13.2" hidden="false" customHeight="false" outlineLevel="0" collapsed="false">
      <c r="D381" s="170"/>
    </row>
    <row r="382" customFormat="false" ht="13.2" hidden="false" customHeight="false" outlineLevel="0" collapsed="false">
      <c r="D382" s="170"/>
    </row>
    <row r="383" customFormat="false" ht="13.2" hidden="false" customHeight="false" outlineLevel="0" collapsed="false">
      <c r="D383" s="170"/>
    </row>
    <row r="384" customFormat="false" ht="13.2" hidden="false" customHeight="false" outlineLevel="0" collapsed="false">
      <c r="D384" s="170"/>
    </row>
    <row r="385" customFormat="false" ht="13.2" hidden="false" customHeight="false" outlineLevel="0" collapsed="false">
      <c r="D385" s="170"/>
    </row>
    <row r="386" customFormat="false" ht="13.2" hidden="false" customHeight="false" outlineLevel="0" collapsed="false">
      <c r="D386" s="170"/>
    </row>
    <row r="387" customFormat="false" ht="13.2" hidden="false" customHeight="false" outlineLevel="0" collapsed="false">
      <c r="D387" s="170"/>
    </row>
    <row r="388" customFormat="false" ht="13.2" hidden="false" customHeight="false" outlineLevel="0" collapsed="false">
      <c r="D388" s="170"/>
    </row>
    <row r="389" customFormat="false" ht="13.2" hidden="false" customHeight="false" outlineLevel="0" collapsed="false">
      <c r="D389" s="170"/>
    </row>
    <row r="390" customFormat="false" ht="13.2" hidden="false" customHeight="false" outlineLevel="0" collapsed="false">
      <c r="D390" s="170"/>
    </row>
    <row r="391" customFormat="false" ht="13.2" hidden="false" customHeight="false" outlineLevel="0" collapsed="false">
      <c r="D391" s="170"/>
    </row>
    <row r="392" customFormat="false" ht="13.2" hidden="false" customHeight="false" outlineLevel="0" collapsed="false">
      <c r="D392" s="170"/>
    </row>
    <row r="393" customFormat="false" ht="13.2" hidden="false" customHeight="false" outlineLevel="0" collapsed="false">
      <c r="D393" s="170"/>
    </row>
    <row r="394" customFormat="false" ht="13.2" hidden="false" customHeight="false" outlineLevel="0" collapsed="false">
      <c r="D394" s="170"/>
    </row>
    <row r="395" customFormat="false" ht="13.2" hidden="false" customHeight="false" outlineLevel="0" collapsed="false">
      <c r="D395" s="170"/>
    </row>
    <row r="396" customFormat="false" ht="13.2" hidden="false" customHeight="false" outlineLevel="0" collapsed="false">
      <c r="D396" s="170"/>
    </row>
    <row r="397" customFormat="false" ht="13.2" hidden="false" customHeight="false" outlineLevel="0" collapsed="false">
      <c r="D397" s="170"/>
    </row>
    <row r="398" customFormat="false" ht="13.2" hidden="false" customHeight="false" outlineLevel="0" collapsed="false">
      <c r="D398" s="170"/>
    </row>
    <row r="399" customFormat="false" ht="13.2" hidden="false" customHeight="false" outlineLevel="0" collapsed="false">
      <c r="D399" s="170"/>
    </row>
    <row r="400" customFormat="false" ht="13.2" hidden="false" customHeight="false" outlineLevel="0" collapsed="false">
      <c r="D400" s="170"/>
    </row>
    <row r="401" customFormat="false" ht="13.2" hidden="false" customHeight="false" outlineLevel="0" collapsed="false">
      <c r="D401" s="170"/>
    </row>
    <row r="402" customFormat="false" ht="13.2" hidden="false" customHeight="false" outlineLevel="0" collapsed="false">
      <c r="D402" s="170"/>
    </row>
    <row r="403" customFormat="false" ht="13.2" hidden="false" customHeight="false" outlineLevel="0" collapsed="false">
      <c r="D403" s="170"/>
    </row>
    <row r="404" customFormat="false" ht="13.2" hidden="false" customHeight="false" outlineLevel="0" collapsed="false">
      <c r="D404" s="170"/>
    </row>
    <row r="405" customFormat="false" ht="13.2" hidden="false" customHeight="false" outlineLevel="0" collapsed="false">
      <c r="D405" s="170"/>
    </row>
    <row r="406" customFormat="false" ht="13.2" hidden="false" customHeight="false" outlineLevel="0" collapsed="false">
      <c r="D406" s="170"/>
    </row>
    <row r="407" customFormat="false" ht="13.2" hidden="false" customHeight="false" outlineLevel="0" collapsed="false">
      <c r="D407" s="170"/>
    </row>
    <row r="408" customFormat="false" ht="13.2" hidden="false" customHeight="false" outlineLevel="0" collapsed="false">
      <c r="D408" s="170"/>
    </row>
    <row r="409" customFormat="false" ht="13.2" hidden="false" customHeight="false" outlineLevel="0" collapsed="false">
      <c r="D409" s="170"/>
    </row>
    <row r="410" customFormat="false" ht="13.2" hidden="false" customHeight="false" outlineLevel="0" collapsed="false">
      <c r="D410" s="170"/>
    </row>
    <row r="411" customFormat="false" ht="13.2" hidden="false" customHeight="false" outlineLevel="0" collapsed="false">
      <c r="D411" s="170"/>
    </row>
    <row r="412" customFormat="false" ht="13.2" hidden="false" customHeight="false" outlineLevel="0" collapsed="false">
      <c r="D412" s="170"/>
    </row>
    <row r="413" customFormat="false" ht="13.2" hidden="false" customHeight="false" outlineLevel="0" collapsed="false">
      <c r="D413" s="170"/>
    </row>
    <row r="414" customFormat="false" ht="13.2" hidden="false" customHeight="false" outlineLevel="0" collapsed="false">
      <c r="D414" s="170"/>
    </row>
    <row r="415" customFormat="false" ht="13.2" hidden="false" customHeight="false" outlineLevel="0" collapsed="false">
      <c r="D415" s="170"/>
    </row>
    <row r="416" customFormat="false" ht="13.2" hidden="false" customHeight="false" outlineLevel="0" collapsed="false">
      <c r="D416" s="170"/>
    </row>
    <row r="417" customFormat="false" ht="13.2" hidden="false" customHeight="false" outlineLevel="0" collapsed="false">
      <c r="D417" s="170"/>
    </row>
    <row r="418" customFormat="false" ht="13.2" hidden="false" customHeight="false" outlineLevel="0" collapsed="false">
      <c r="D418" s="170"/>
    </row>
    <row r="419" customFormat="false" ht="13.2" hidden="false" customHeight="false" outlineLevel="0" collapsed="false">
      <c r="D419" s="170"/>
    </row>
    <row r="420" customFormat="false" ht="13.2" hidden="false" customHeight="false" outlineLevel="0" collapsed="false">
      <c r="D420" s="170"/>
    </row>
    <row r="421" customFormat="false" ht="13.2" hidden="false" customHeight="false" outlineLevel="0" collapsed="false">
      <c r="D421" s="170"/>
    </row>
    <row r="422" customFormat="false" ht="13.2" hidden="false" customHeight="false" outlineLevel="0" collapsed="false">
      <c r="D422" s="170"/>
    </row>
    <row r="423" customFormat="false" ht="13.2" hidden="false" customHeight="false" outlineLevel="0" collapsed="false">
      <c r="D423" s="170"/>
    </row>
    <row r="424" customFormat="false" ht="13.2" hidden="false" customHeight="false" outlineLevel="0" collapsed="false">
      <c r="D424" s="170"/>
    </row>
    <row r="425" customFormat="false" ht="13.2" hidden="false" customHeight="false" outlineLevel="0" collapsed="false">
      <c r="D425" s="170"/>
    </row>
    <row r="426" customFormat="false" ht="13.2" hidden="false" customHeight="false" outlineLevel="0" collapsed="false">
      <c r="D426" s="170"/>
    </row>
    <row r="427" customFormat="false" ht="13.2" hidden="false" customHeight="false" outlineLevel="0" collapsed="false">
      <c r="D427" s="170"/>
    </row>
    <row r="428" customFormat="false" ht="13.2" hidden="false" customHeight="false" outlineLevel="0" collapsed="false">
      <c r="D428" s="170"/>
    </row>
    <row r="429" customFormat="false" ht="13.2" hidden="false" customHeight="false" outlineLevel="0" collapsed="false">
      <c r="D429" s="170"/>
    </row>
    <row r="430" customFormat="false" ht="13.2" hidden="false" customHeight="false" outlineLevel="0" collapsed="false">
      <c r="D430" s="170"/>
    </row>
    <row r="431" customFormat="false" ht="13.2" hidden="false" customHeight="false" outlineLevel="0" collapsed="false">
      <c r="D431" s="170"/>
    </row>
    <row r="432" customFormat="false" ht="13.2" hidden="false" customHeight="false" outlineLevel="0" collapsed="false">
      <c r="D432" s="170"/>
    </row>
    <row r="433" customFormat="false" ht="13.2" hidden="false" customHeight="false" outlineLevel="0" collapsed="false">
      <c r="D433" s="170"/>
    </row>
    <row r="434" customFormat="false" ht="13.2" hidden="false" customHeight="false" outlineLevel="0" collapsed="false">
      <c r="D434" s="170"/>
    </row>
    <row r="435" customFormat="false" ht="13.2" hidden="false" customHeight="false" outlineLevel="0" collapsed="false">
      <c r="D435" s="170"/>
    </row>
    <row r="436" customFormat="false" ht="13.2" hidden="false" customHeight="false" outlineLevel="0" collapsed="false">
      <c r="D436" s="170"/>
    </row>
    <row r="437" customFormat="false" ht="13.2" hidden="false" customHeight="false" outlineLevel="0" collapsed="false">
      <c r="D437" s="170"/>
    </row>
    <row r="438" customFormat="false" ht="13.2" hidden="false" customHeight="false" outlineLevel="0" collapsed="false">
      <c r="D438" s="170"/>
    </row>
    <row r="439" customFormat="false" ht="13.2" hidden="false" customHeight="false" outlineLevel="0" collapsed="false">
      <c r="D439" s="170"/>
    </row>
    <row r="440" customFormat="false" ht="13.2" hidden="false" customHeight="false" outlineLevel="0" collapsed="false">
      <c r="D440" s="170"/>
    </row>
    <row r="441" customFormat="false" ht="13.2" hidden="false" customHeight="false" outlineLevel="0" collapsed="false">
      <c r="D441" s="170"/>
    </row>
    <row r="442" customFormat="false" ht="13.2" hidden="false" customHeight="false" outlineLevel="0" collapsed="false">
      <c r="D442" s="170"/>
    </row>
    <row r="443" customFormat="false" ht="13.2" hidden="false" customHeight="false" outlineLevel="0" collapsed="false">
      <c r="D443" s="170"/>
    </row>
    <row r="444" customFormat="false" ht="13.2" hidden="false" customHeight="false" outlineLevel="0" collapsed="false">
      <c r="D444" s="170"/>
    </row>
    <row r="445" customFormat="false" ht="13.2" hidden="false" customHeight="false" outlineLevel="0" collapsed="false">
      <c r="D445" s="170"/>
    </row>
    <row r="446" customFormat="false" ht="13.2" hidden="false" customHeight="false" outlineLevel="0" collapsed="false">
      <c r="D446" s="170"/>
    </row>
    <row r="447" customFormat="false" ht="13.2" hidden="false" customHeight="false" outlineLevel="0" collapsed="false">
      <c r="D447" s="170"/>
    </row>
    <row r="448" customFormat="false" ht="13.2" hidden="false" customHeight="false" outlineLevel="0" collapsed="false">
      <c r="D448" s="170"/>
    </row>
    <row r="449" customFormat="false" ht="13.2" hidden="false" customHeight="false" outlineLevel="0" collapsed="false">
      <c r="D449" s="170"/>
    </row>
    <row r="450" customFormat="false" ht="13.2" hidden="false" customHeight="false" outlineLevel="0" collapsed="false">
      <c r="D450" s="170"/>
    </row>
    <row r="451" customFormat="false" ht="13.2" hidden="false" customHeight="false" outlineLevel="0" collapsed="false">
      <c r="D451" s="170"/>
    </row>
    <row r="452" customFormat="false" ht="13.2" hidden="false" customHeight="false" outlineLevel="0" collapsed="false">
      <c r="D452" s="170"/>
    </row>
    <row r="453" customFormat="false" ht="13.2" hidden="false" customHeight="false" outlineLevel="0" collapsed="false">
      <c r="D453" s="170"/>
    </row>
    <row r="454" customFormat="false" ht="13.2" hidden="false" customHeight="false" outlineLevel="0" collapsed="false">
      <c r="D454" s="170"/>
    </row>
    <row r="455" customFormat="false" ht="13.2" hidden="false" customHeight="false" outlineLevel="0" collapsed="false">
      <c r="D455" s="170"/>
    </row>
    <row r="456" customFormat="false" ht="13.2" hidden="false" customHeight="false" outlineLevel="0" collapsed="false">
      <c r="D456" s="170"/>
    </row>
    <row r="457" customFormat="false" ht="13.2" hidden="false" customHeight="false" outlineLevel="0" collapsed="false">
      <c r="D457" s="170"/>
    </row>
    <row r="458" customFormat="false" ht="13.2" hidden="false" customHeight="false" outlineLevel="0" collapsed="false">
      <c r="D458" s="170"/>
    </row>
    <row r="459" customFormat="false" ht="13.2" hidden="false" customHeight="false" outlineLevel="0" collapsed="false">
      <c r="D459" s="170"/>
    </row>
    <row r="460" customFormat="false" ht="13.2" hidden="false" customHeight="false" outlineLevel="0" collapsed="false">
      <c r="D460" s="170"/>
    </row>
    <row r="461" customFormat="false" ht="13.2" hidden="false" customHeight="false" outlineLevel="0" collapsed="false">
      <c r="D461" s="170"/>
    </row>
    <row r="462" customFormat="false" ht="13.2" hidden="false" customHeight="false" outlineLevel="0" collapsed="false">
      <c r="D462" s="170"/>
    </row>
    <row r="463" customFormat="false" ht="13.2" hidden="false" customHeight="false" outlineLevel="0" collapsed="false">
      <c r="D463" s="170"/>
    </row>
    <row r="464" customFormat="false" ht="13.2" hidden="false" customHeight="false" outlineLevel="0" collapsed="false">
      <c r="D464" s="170"/>
    </row>
    <row r="465" customFormat="false" ht="13.2" hidden="false" customHeight="false" outlineLevel="0" collapsed="false">
      <c r="D465" s="170"/>
    </row>
    <row r="466" customFormat="false" ht="13.2" hidden="false" customHeight="false" outlineLevel="0" collapsed="false">
      <c r="D466" s="170"/>
    </row>
    <row r="467" customFormat="false" ht="13.2" hidden="false" customHeight="false" outlineLevel="0" collapsed="false">
      <c r="D467" s="170"/>
    </row>
    <row r="468" customFormat="false" ht="13.2" hidden="false" customHeight="false" outlineLevel="0" collapsed="false">
      <c r="D468" s="170"/>
    </row>
    <row r="469" customFormat="false" ht="13.2" hidden="false" customHeight="false" outlineLevel="0" collapsed="false">
      <c r="D469" s="170"/>
    </row>
    <row r="470" customFormat="false" ht="13.2" hidden="false" customHeight="false" outlineLevel="0" collapsed="false">
      <c r="D470" s="170"/>
    </row>
    <row r="471" customFormat="false" ht="13.2" hidden="false" customHeight="false" outlineLevel="0" collapsed="false">
      <c r="D471" s="170"/>
    </row>
    <row r="472" customFormat="false" ht="13.2" hidden="false" customHeight="false" outlineLevel="0" collapsed="false">
      <c r="D472" s="170"/>
    </row>
    <row r="473" customFormat="false" ht="13.2" hidden="false" customHeight="false" outlineLevel="0" collapsed="false">
      <c r="D473" s="170"/>
    </row>
    <row r="474" customFormat="false" ht="13.2" hidden="false" customHeight="false" outlineLevel="0" collapsed="false">
      <c r="D474" s="170"/>
    </row>
    <row r="475" customFormat="false" ht="13.2" hidden="false" customHeight="false" outlineLevel="0" collapsed="false">
      <c r="D475" s="170"/>
    </row>
    <row r="476" customFormat="false" ht="13.2" hidden="false" customHeight="false" outlineLevel="0" collapsed="false">
      <c r="D476" s="170"/>
    </row>
    <row r="477" customFormat="false" ht="13.2" hidden="false" customHeight="false" outlineLevel="0" collapsed="false">
      <c r="D477" s="170"/>
    </row>
    <row r="478" customFormat="false" ht="13.2" hidden="false" customHeight="false" outlineLevel="0" collapsed="false">
      <c r="D478" s="170"/>
    </row>
    <row r="479" customFormat="false" ht="13.2" hidden="false" customHeight="false" outlineLevel="0" collapsed="false">
      <c r="D479" s="170"/>
    </row>
    <row r="480" customFormat="false" ht="13.2" hidden="false" customHeight="false" outlineLevel="0" collapsed="false">
      <c r="D480" s="170"/>
    </row>
    <row r="481" customFormat="false" ht="13.2" hidden="false" customHeight="false" outlineLevel="0" collapsed="false">
      <c r="D481" s="170"/>
    </row>
    <row r="482" customFormat="false" ht="13.2" hidden="false" customHeight="false" outlineLevel="0" collapsed="false">
      <c r="D482" s="170"/>
    </row>
    <row r="483" customFormat="false" ht="13.2" hidden="false" customHeight="false" outlineLevel="0" collapsed="false">
      <c r="D483" s="170"/>
    </row>
    <row r="484" customFormat="false" ht="13.2" hidden="false" customHeight="false" outlineLevel="0" collapsed="false">
      <c r="D484" s="170"/>
    </row>
    <row r="485" customFormat="false" ht="13.2" hidden="false" customHeight="false" outlineLevel="0" collapsed="false">
      <c r="D485" s="170"/>
    </row>
    <row r="486" customFormat="false" ht="13.2" hidden="false" customHeight="false" outlineLevel="0" collapsed="false">
      <c r="D486" s="170"/>
    </row>
    <row r="487" customFormat="false" ht="13.2" hidden="false" customHeight="false" outlineLevel="0" collapsed="false">
      <c r="D487" s="170"/>
    </row>
    <row r="488" customFormat="false" ht="13.2" hidden="false" customHeight="false" outlineLevel="0" collapsed="false">
      <c r="D488" s="170"/>
    </row>
    <row r="489" customFormat="false" ht="13.2" hidden="false" customHeight="false" outlineLevel="0" collapsed="false">
      <c r="D489" s="170"/>
    </row>
    <row r="490" customFormat="false" ht="13.2" hidden="false" customHeight="false" outlineLevel="0" collapsed="false">
      <c r="D490" s="170"/>
    </row>
    <row r="491" customFormat="false" ht="13.2" hidden="false" customHeight="false" outlineLevel="0" collapsed="false">
      <c r="D491" s="170"/>
    </row>
    <row r="492" customFormat="false" ht="13.2" hidden="false" customHeight="false" outlineLevel="0" collapsed="false">
      <c r="D492" s="170"/>
    </row>
    <row r="493" customFormat="false" ht="13.2" hidden="false" customHeight="false" outlineLevel="0" collapsed="false">
      <c r="D493" s="170"/>
    </row>
    <row r="494" customFormat="false" ht="13.2" hidden="false" customHeight="false" outlineLevel="0" collapsed="false">
      <c r="D494" s="170"/>
    </row>
    <row r="495" customFormat="false" ht="13.2" hidden="false" customHeight="false" outlineLevel="0" collapsed="false">
      <c r="D495" s="170"/>
    </row>
    <row r="496" customFormat="false" ht="13.2" hidden="false" customHeight="false" outlineLevel="0" collapsed="false">
      <c r="D496" s="170"/>
    </row>
    <row r="497" customFormat="false" ht="13.2" hidden="false" customHeight="false" outlineLevel="0" collapsed="false">
      <c r="D497" s="170"/>
    </row>
    <row r="498" customFormat="false" ht="13.2" hidden="false" customHeight="false" outlineLevel="0" collapsed="false">
      <c r="D498" s="170"/>
    </row>
    <row r="499" customFormat="false" ht="13.2" hidden="false" customHeight="false" outlineLevel="0" collapsed="false">
      <c r="D499" s="170"/>
    </row>
    <row r="500" customFormat="false" ht="13.2" hidden="false" customHeight="false" outlineLevel="0" collapsed="false">
      <c r="D500" s="170"/>
    </row>
    <row r="501" customFormat="false" ht="13.2" hidden="false" customHeight="false" outlineLevel="0" collapsed="false">
      <c r="D501" s="170"/>
    </row>
    <row r="502" customFormat="false" ht="13.2" hidden="false" customHeight="false" outlineLevel="0" collapsed="false">
      <c r="D502" s="170"/>
    </row>
    <row r="503" customFormat="false" ht="13.2" hidden="false" customHeight="false" outlineLevel="0" collapsed="false">
      <c r="D503" s="170"/>
    </row>
    <row r="504" customFormat="false" ht="13.2" hidden="false" customHeight="false" outlineLevel="0" collapsed="false">
      <c r="D504" s="170"/>
    </row>
    <row r="505" customFormat="false" ht="13.2" hidden="false" customHeight="false" outlineLevel="0" collapsed="false">
      <c r="D505" s="170"/>
    </row>
    <row r="506" customFormat="false" ht="13.2" hidden="false" customHeight="false" outlineLevel="0" collapsed="false">
      <c r="D506" s="170"/>
    </row>
    <row r="507" customFormat="false" ht="13.2" hidden="false" customHeight="false" outlineLevel="0" collapsed="false">
      <c r="D507" s="170"/>
    </row>
    <row r="508" customFormat="false" ht="13.2" hidden="false" customHeight="false" outlineLevel="0" collapsed="false">
      <c r="D508" s="170"/>
    </row>
    <row r="509" customFormat="false" ht="13.2" hidden="false" customHeight="false" outlineLevel="0" collapsed="false">
      <c r="D509" s="170"/>
    </row>
    <row r="510" customFormat="false" ht="13.2" hidden="false" customHeight="false" outlineLevel="0" collapsed="false">
      <c r="D510" s="170"/>
    </row>
    <row r="511" customFormat="false" ht="13.2" hidden="false" customHeight="false" outlineLevel="0" collapsed="false">
      <c r="D511" s="170"/>
    </row>
    <row r="512" customFormat="false" ht="13.2" hidden="false" customHeight="false" outlineLevel="0" collapsed="false">
      <c r="D512" s="170"/>
    </row>
    <row r="513" customFormat="false" ht="13.2" hidden="false" customHeight="false" outlineLevel="0" collapsed="false">
      <c r="D513" s="170"/>
    </row>
    <row r="514" customFormat="false" ht="13.2" hidden="false" customHeight="false" outlineLevel="0" collapsed="false">
      <c r="D514" s="170"/>
    </row>
    <row r="515" customFormat="false" ht="13.2" hidden="false" customHeight="false" outlineLevel="0" collapsed="false">
      <c r="D515" s="170"/>
    </row>
    <row r="516" customFormat="false" ht="13.2" hidden="false" customHeight="false" outlineLevel="0" collapsed="false">
      <c r="D516" s="170"/>
    </row>
    <row r="517" customFormat="false" ht="13.2" hidden="false" customHeight="false" outlineLevel="0" collapsed="false">
      <c r="D517" s="170"/>
    </row>
    <row r="518" customFormat="false" ht="13.2" hidden="false" customHeight="false" outlineLevel="0" collapsed="false">
      <c r="D518" s="170"/>
    </row>
    <row r="519" customFormat="false" ht="13.2" hidden="false" customHeight="false" outlineLevel="0" collapsed="false">
      <c r="D519" s="170"/>
    </row>
    <row r="520" customFormat="false" ht="13.2" hidden="false" customHeight="false" outlineLevel="0" collapsed="false">
      <c r="D520" s="170"/>
    </row>
    <row r="521" customFormat="false" ht="13.2" hidden="false" customHeight="false" outlineLevel="0" collapsed="false">
      <c r="D521" s="170"/>
    </row>
    <row r="522" customFormat="false" ht="13.2" hidden="false" customHeight="false" outlineLevel="0" collapsed="false">
      <c r="D522" s="170"/>
    </row>
    <row r="523" customFormat="false" ht="13.2" hidden="false" customHeight="false" outlineLevel="0" collapsed="false">
      <c r="D523" s="170"/>
    </row>
    <row r="524" customFormat="false" ht="13.2" hidden="false" customHeight="false" outlineLevel="0" collapsed="false">
      <c r="D524" s="170"/>
    </row>
    <row r="525" customFormat="false" ht="13.2" hidden="false" customHeight="false" outlineLevel="0" collapsed="false">
      <c r="D525" s="170"/>
    </row>
    <row r="526" customFormat="false" ht="13.2" hidden="false" customHeight="false" outlineLevel="0" collapsed="false">
      <c r="D526" s="170"/>
    </row>
    <row r="527" customFormat="false" ht="13.2" hidden="false" customHeight="false" outlineLevel="0" collapsed="false">
      <c r="D527" s="170"/>
    </row>
    <row r="528" customFormat="false" ht="13.2" hidden="false" customHeight="false" outlineLevel="0" collapsed="false">
      <c r="D528" s="170"/>
    </row>
    <row r="529" customFormat="false" ht="13.2" hidden="false" customHeight="false" outlineLevel="0" collapsed="false">
      <c r="D529" s="170"/>
    </row>
    <row r="530" customFormat="false" ht="13.2" hidden="false" customHeight="false" outlineLevel="0" collapsed="false">
      <c r="D530" s="170"/>
    </row>
    <row r="531" customFormat="false" ht="13.2" hidden="false" customHeight="false" outlineLevel="0" collapsed="false">
      <c r="D531" s="170"/>
    </row>
    <row r="532" customFormat="false" ht="13.2" hidden="false" customHeight="false" outlineLevel="0" collapsed="false">
      <c r="D532" s="170"/>
    </row>
    <row r="533" customFormat="false" ht="13.2" hidden="false" customHeight="false" outlineLevel="0" collapsed="false">
      <c r="D533" s="170"/>
    </row>
    <row r="534" customFormat="false" ht="13.2" hidden="false" customHeight="false" outlineLevel="0" collapsed="false">
      <c r="D534" s="170"/>
    </row>
    <row r="535" customFormat="false" ht="13.2" hidden="false" customHeight="false" outlineLevel="0" collapsed="false">
      <c r="D535" s="170"/>
    </row>
    <row r="536" customFormat="false" ht="13.2" hidden="false" customHeight="false" outlineLevel="0" collapsed="false">
      <c r="D536" s="170"/>
    </row>
    <row r="537" customFormat="false" ht="13.2" hidden="false" customHeight="false" outlineLevel="0" collapsed="false">
      <c r="D537" s="170"/>
    </row>
    <row r="538" customFormat="false" ht="13.2" hidden="false" customHeight="false" outlineLevel="0" collapsed="false">
      <c r="D538" s="170"/>
    </row>
    <row r="539" customFormat="false" ht="13.2" hidden="false" customHeight="false" outlineLevel="0" collapsed="false">
      <c r="D539" s="170"/>
    </row>
    <row r="540" customFormat="false" ht="13.2" hidden="false" customHeight="false" outlineLevel="0" collapsed="false">
      <c r="D540" s="170"/>
    </row>
    <row r="541" customFormat="false" ht="13.2" hidden="false" customHeight="false" outlineLevel="0" collapsed="false">
      <c r="D541" s="170"/>
    </row>
    <row r="542" customFormat="false" ht="13.2" hidden="false" customHeight="false" outlineLevel="0" collapsed="false">
      <c r="D542" s="170"/>
    </row>
    <row r="543" customFormat="false" ht="13.2" hidden="false" customHeight="false" outlineLevel="0" collapsed="false">
      <c r="D543" s="170"/>
    </row>
    <row r="544" customFormat="false" ht="13.2" hidden="false" customHeight="false" outlineLevel="0" collapsed="false">
      <c r="D544" s="170"/>
    </row>
    <row r="545" customFormat="false" ht="13.2" hidden="false" customHeight="false" outlineLevel="0" collapsed="false">
      <c r="D545" s="170"/>
    </row>
    <row r="546" customFormat="false" ht="13.2" hidden="false" customHeight="false" outlineLevel="0" collapsed="false">
      <c r="D546" s="170"/>
    </row>
    <row r="547" customFormat="false" ht="13.2" hidden="false" customHeight="false" outlineLevel="0" collapsed="false">
      <c r="D547" s="170"/>
    </row>
    <row r="548" customFormat="false" ht="13.2" hidden="false" customHeight="false" outlineLevel="0" collapsed="false">
      <c r="D548" s="170"/>
    </row>
    <row r="549" customFormat="false" ht="13.2" hidden="false" customHeight="false" outlineLevel="0" collapsed="false">
      <c r="D549" s="170"/>
    </row>
    <row r="550" customFormat="false" ht="13.2" hidden="false" customHeight="false" outlineLevel="0" collapsed="false">
      <c r="D550" s="170"/>
    </row>
    <row r="551" customFormat="false" ht="13.2" hidden="false" customHeight="false" outlineLevel="0" collapsed="false">
      <c r="D551" s="170"/>
    </row>
    <row r="552" customFormat="false" ht="13.2" hidden="false" customHeight="false" outlineLevel="0" collapsed="false">
      <c r="D552" s="170"/>
    </row>
    <row r="553" customFormat="false" ht="13.2" hidden="false" customHeight="false" outlineLevel="0" collapsed="false">
      <c r="D553" s="170"/>
    </row>
    <row r="554" customFormat="false" ht="13.2" hidden="false" customHeight="false" outlineLevel="0" collapsed="false">
      <c r="D554" s="170"/>
    </row>
    <row r="555" customFormat="false" ht="13.2" hidden="false" customHeight="false" outlineLevel="0" collapsed="false">
      <c r="D555" s="170"/>
    </row>
    <row r="556" customFormat="false" ht="13.2" hidden="false" customHeight="false" outlineLevel="0" collapsed="false">
      <c r="D556" s="170"/>
    </row>
    <row r="557" customFormat="false" ht="13.2" hidden="false" customHeight="false" outlineLevel="0" collapsed="false">
      <c r="D557" s="170"/>
    </row>
    <row r="558" customFormat="false" ht="13.2" hidden="false" customHeight="false" outlineLevel="0" collapsed="false">
      <c r="D558" s="170"/>
    </row>
    <row r="559" customFormat="false" ht="13.2" hidden="false" customHeight="false" outlineLevel="0" collapsed="false">
      <c r="D559" s="170"/>
    </row>
    <row r="560" customFormat="false" ht="13.2" hidden="false" customHeight="false" outlineLevel="0" collapsed="false">
      <c r="D560" s="170"/>
    </row>
    <row r="561" customFormat="false" ht="13.2" hidden="false" customHeight="false" outlineLevel="0" collapsed="false">
      <c r="D561" s="170"/>
    </row>
    <row r="562" customFormat="false" ht="13.2" hidden="false" customHeight="false" outlineLevel="0" collapsed="false">
      <c r="D562" s="170"/>
    </row>
    <row r="563" customFormat="false" ht="13.2" hidden="false" customHeight="false" outlineLevel="0" collapsed="false">
      <c r="D563" s="170"/>
    </row>
    <row r="564" customFormat="false" ht="13.2" hidden="false" customHeight="false" outlineLevel="0" collapsed="false">
      <c r="D564" s="170"/>
    </row>
    <row r="565" customFormat="false" ht="13.2" hidden="false" customHeight="false" outlineLevel="0" collapsed="false">
      <c r="D565" s="170"/>
    </row>
    <row r="566" customFormat="false" ht="13.2" hidden="false" customHeight="false" outlineLevel="0" collapsed="false">
      <c r="D566" s="170"/>
    </row>
    <row r="567" customFormat="false" ht="13.2" hidden="false" customHeight="false" outlineLevel="0" collapsed="false">
      <c r="D567" s="170"/>
    </row>
    <row r="568" customFormat="false" ht="13.2" hidden="false" customHeight="false" outlineLevel="0" collapsed="false">
      <c r="D568" s="170"/>
    </row>
    <row r="569" customFormat="false" ht="13.2" hidden="false" customHeight="false" outlineLevel="0" collapsed="false">
      <c r="D569" s="170"/>
    </row>
    <row r="570" customFormat="false" ht="13.2" hidden="false" customHeight="false" outlineLevel="0" collapsed="false">
      <c r="D570" s="170"/>
    </row>
    <row r="571" customFormat="false" ht="13.2" hidden="false" customHeight="false" outlineLevel="0" collapsed="false">
      <c r="D571" s="170"/>
    </row>
    <row r="572" customFormat="false" ht="13.2" hidden="false" customHeight="false" outlineLevel="0" collapsed="false">
      <c r="D572" s="170"/>
    </row>
    <row r="573" customFormat="false" ht="13.2" hidden="false" customHeight="false" outlineLevel="0" collapsed="false">
      <c r="D573" s="170"/>
    </row>
    <row r="574" customFormat="false" ht="13.2" hidden="false" customHeight="false" outlineLevel="0" collapsed="false">
      <c r="D574" s="170"/>
    </row>
    <row r="575" customFormat="false" ht="13.2" hidden="false" customHeight="false" outlineLevel="0" collapsed="false">
      <c r="D575" s="170"/>
    </row>
    <row r="576" customFormat="false" ht="13.2" hidden="false" customHeight="false" outlineLevel="0" collapsed="false">
      <c r="D576" s="170"/>
    </row>
    <row r="577" customFormat="false" ht="13.2" hidden="false" customHeight="false" outlineLevel="0" collapsed="false">
      <c r="D577" s="170"/>
    </row>
    <row r="578" customFormat="false" ht="13.2" hidden="false" customHeight="false" outlineLevel="0" collapsed="false">
      <c r="D578" s="170"/>
    </row>
    <row r="579" customFormat="false" ht="13.2" hidden="false" customHeight="false" outlineLevel="0" collapsed="false">
      <c r="D579" s="170"/>
    </row>
    <row r="580" customFormat="false" ht="13.2" hidden="false" customHeight="false" outlineLevel="0" collapsed="false">
      <c r="D580" s="170"/>
    </row>
    <row r="581" customFormat="false" ht="13.2" hidden="false" customHeight="false" outlineLevel="0" collapsed="false">
      <c r="D581" s="170"/>
    </row>
    <row r="582" customFormat="false" ht="13.2" hidden="false" customHeight="false" outlineLevel="0" collapsed="false">
      <c r="D582" s="170"/>
    </row>
    <row r="583" customFormat="false" ht="13.2" hidden="false" customHeight="false" outlineLevel="0" collapsed="false">
      <c r="D583" s="170"/>
    </row>
    <row r="584" customFormat="false" ht="13.2" hidden="false" customHeight="false" outlineLevel="0" collapsed="false">
      <c r="D584" s="170"/>
    </row>
    <row r="585" customFormat="false" ht="13.2" hidden="false" customHeight="false" outlineLevel="0" collapsed="false">
      <c r="D585" s="170"/>
    </row>
    <row r="586" customFormat="false" ht="13.2" hidden="false" customHeight="false" outlineLevel="0" collapsed="false">
      <c r="D586" s="170"/>
    </row>
    <row r="587" customFormat="false" ht="13.2" hidden="false" customHeight="false" outlineLevel="0" collapsed="false">
      <c r="D587" s="170"/>
    </row>
    <row r="588" customFormat="false" ht="13.2" hidden="false" customHeight="false" outlineLevel="0" collapsed="false">
      <c r="D588" s="170"/>
    </row>
    <row r="589" customFormat="false" ht="13.2" hidden="false" customHeight="false" outlineLevel="0" collapsed="false">
      <c r="D589" s="170"/>
    </row>
    <row r="590" customFormat="false" ht="13.2" hidden="false" customHeight="false" outlineLevel="0" collapsed="false">
      <c r="D590" s="170"/>
    </row>
    <row r="591" customFormat="false" ht="13.2" hidden="false" customHeight="false" outlineLevel="0" collapsed="false">
      <c r="D591" s="170"/>
    </row>
    <row r="592" customFormat="false" ht="13.2" hidden="false" customHeight="false" outlineLevel="0" collapsed="false">
      <c r="D592" s="170"/>
    </row>
    <row r="593" customFormat="false" ht="13.2" hidden="false" customHeight="false" outlineLevel="0" collapsed="false">
      <c r="D593" s="170"/>
    </row>
    <row r="594" customFormat="false" ht="13.2" hidden="false" customHeight="false" outlineLevel="0" collapsed="false">
      <c r="D594" s="170"/>
    </row>
    <row r="595" customFormat="false" ht="13.2" hidden="false" customHeight="false" outlineLevel="0" collapsed="false">
      <c r="D595" s="170"/>
    </row>
    <row r="596" customFormat="false" ht="13.2" hidden="false" customHeight="false" outlineLevel="0" collapsed="false">
      <c r="D596" s="170"/>
    </row>
    <row r="597" customFormat="false" ht="13.2" hidden="false" customHeight="false" outlineLevel="0" collapsed="false">
      <c r="D597" s="170"/>
    </row>
    <row r="598" customFormat="false" ht="13.2" hidden="false" customHeight="false" outlineLevel="0" collapsed="false">
      <c r="D598" s="170"/>
    </row>
    <row r="599" customFormat="false" ht="13.2" hidden="false" customHeight="false" outlineLevel="0" collapsed="false">
      <c r="D599" s="170"/>
    </row>
    <row r="600" customFormat="false" ht="13.2" hidden="false" customHeight="false" outlineLevel="0" collapsed="false">
      <c r="D600" s="170"/>
    </row>
    <row r="601" customFormat="false" ht="13.2" hidden="false" customHeight="false" outlineLevel="0" collapsed="false">
      <c r="D601" s="170"/>
    </row>
    <row r="602" customFormat="false" ht="13.2" hidden="false" customHeight="false" outlineLevel="0" collapsed="false">
      <c r="D602" s="170"/>
    </row>
    <row r="603" customFormat="false" ht="13.2" hidden="false" customHeight="false" outlineLevel="0" collapsed="false">
      <c r="D603" s="170"/>
    </row>
    <row r="604" customFormat="false" ht="13.2" hidden="false" customHeight="false" outlineLevel="0" collapsed="false">
      <c r="D604" s="170"/>
    </row>
    <row r="605" customFormat="false" ht="13.2" hidden="false" customHeight="false" outlineLevel="0" collapsed="false">
      <c r="D605" s="170"/>
    </row>
    <row r="606" customFormat="false" ht="13.2" hidden="false" customHeight="false" outlineLevel="0" collapsed="false">
      <c r="D606" s="170"/>
    </row>
    <row r="607" customFormat="false" ht="13.2" hidden="false" customHeight="false" outlineLevel="0" collapsed="false">
      <c r="D607" s="170"/>
    </row>
    <row r="608" customFormat="false" ht="13.2" hidden="false" customHeight="false" outlineLevel="0" collapsed="false">
      <c r="D608" s="170"/>
    </row>
    <row r="609" customFormat="false" ht="13.2" hidden="false" customHeight="false" outlineLevel="0" collapsed="false">
      <c r="D609" s="170"/>
    </row>
    <row r="610" customFormat="false" ht="13.2" hidden="false" customHeight="false" outlineLevel="0" collapsed="false">
      <c r="D610" s="170"/>
    </row>
    <row r="611" customFormat="false" ht="13.2" hidden="false" customHeight="false" outlineLevel="0" collapsed="false">
      <c r="D611" s="170"/>
    </row>
    <row r="612" customFormat="false" ht="13.2" hidden="false" customHeight="false" outlineLevel="0" collapsed="false">
      <c r="D612" s="170"/>
    </row>
    <row r="613" customFormat="false" ht="13.2" hidden="false" customHeight="false" outlineLevel="0" collapsed="false">
      <c r="D613" s="170"/>
    </row>
    <row r="614" customFormat="false" ht="13.2" hidden="false" customHeight="false" outlineLevel="0" collapsed="false">
      <c r="D614" s="170"/>
    </row>
    <row r="615" customFormat="false" ht="13.2" hidden="false" customHeight="false" outlineLevel="0" collapsed="false">
      <c r="D615" s="170"/>
    </row>
    <row r="616" customFormat="false" ht="13.2" hidden="false" customHeight="false" outlineLevel="0" collapsed="false">
      <c r="D616" s="170"/>
    </row>
    <row r="617" customFormat="false" ht="13.2" hidden="false" customHeight="false" outlineLevel="0" collapsed="false">
      <c r="D617" s="170"/>
    </row>
    <row r="618" customFormat="false" ht="13.2" hidden="false" customHeight="false" outlineLevel="0" collapsed="false">
      <c r="D618" s="170"/>
    </row>
    <row r="619" customFormat="false" ht="13.2" hidden="false" customHeight="false" outlineLevel="0" collapsed="false">
      <c r="D619" s="170"/>
    </row>
    <row r="620" customFormat="false" ht="13.2" hidden="false" customHeight="false" outlineLevel="0" collapsed="false">
      <c r="D620" s="170"/>
    </row>
    <row r="621" customFormat="false" ht="13.2" hidden="false" customHeight="false" outlineLevel="0" collapsed="false">
      <c r="D621" s="170"/>
    </row>
    <row r="622" customFormat="false" ht="13.2" hidden="false" customHeight="false" outlineLevel="0" collapsed="false">
      <c r="D622" s="170"/>
    </row>
    <row r="623" customFormat="false" ht="13.2" hidden="false" customHeight="false" outlineLevel="0" collapsed="false">
      <c r="D623" s="170"/>
    </row>
    <row r="624" customFormat="false" ht="13.2" hidden="false" customHeight="false" outlineLevel="0" collapsed="false">
      <c r="D624" s="170"/>
    </row>
    <row r="625" customFormat="false" ht="13.2" hidden="false" customHeight="false" outlineLevel="0" collapsed="false">
      <c r="D625" s="170"/>
    </row>
    <row r="626" customFormat="false" ht="13.2" hidden="false" customHeight="false" outlineLevel="0" collapsed="false">
      <c r="D626" s="170"/>
    </row>
    <row r="627" customFormat="false" ht="13.2" hidden="false" customHeight="false" outlineLevel="0" collapsed="false">
      <c r="D627" s="170"/>
    </row>
    <row r="628" customFormat="false" ht="13.2" hidden="false" customHeight="false" outlineLevel="0" collapsed="false">
      <c r="D628" s="170"/>
    </row>
    <row r="629" customFormat="false" ht="13.2" hidden="false" customHeight="false" outlineLevel="0" collapsed="false">
      <c r="D629" s="170"/>
    </row>
    <row r="630" customFormat="false" ht="13.2" hidden="false" customHeight="false" outlineLevel="0" collapsed="false">
      <c r="D630" s="170"/>
    </row>
    <row r="631" customFormat="false" ht="13.2" hidden="false" customHeight="false" outlineLevel="0" collapsed="false">
      <c r="D631" s="170"/>
    </row>
    <row r="632" customFormat="false" ht="13.2" hidden="false" customHeight="false" outlineLevel="0" collapsed="false">
      <c r="D632" s="170"/>
    </row>
    <row r="633" customFormat="false" ht="13.2" hidden="false" customHeight="false" outlineLevel="0" collapsed="false">
      <c r="D633" s="170"/>
    </row>
    <row r="634" customFormat="false" ht="13.2" hidden="false" customHeight="false" outlineLevel="0" collapsed="false">
      <c r="D634" s="170"/>
    </row>
    <row r="635" customFormat="false" ht="13.2" hidden="false" customHeight="false" outlineLevel="0" collapsed="false">
      <c r="D635" s="170"/>
    </row>
    <row r="636" customFormat="false" ht="13.2" hidden="false" customHeight="false" outlineLevel="0" collapsed="false">
      <c r="D636" s="170"/>
    </row>
    <row r="637" customFormat="false" ht="13.2" hidden="false" customHeight="false" outlineLevel="0" collapsed="false">
      <c r="D637" s="170"/>
    </row>
    <row r="638" customFormat="false" ht="13.2" hidden="false" customHeight="false" outlineLevel="0" collapsed="false">
      <c r="D638" s="170"/>
    </row>
    <row r="639" customFormat="false" ht="13.2" hidden="false" customHeight="false" outlineLevel="0" collapsed="false">
      <c r="D639" s="170"/>
    </row>
    <row r="640" customFormat="false" ht="13.2" hidden="false" customHeight="false" outlineLevel="0" collapsed="false">
      <c r="D640" s="170"/>
    </row>
    <row r="641" customFormat="false" ht="13.2" hidden="false" customHeight="false" outlineLevel="0" collapsed="false">
      <c r="D641" s="170"/>
    </row>
    <row r="642" customFormat="false" ht="13.2" hidden="false" customHeight="false" outlineLevel="0" collapsed="false">
      <c r="D642" s="170"/>
    </row>
    <row r="643" customFormat="false" ht="13.2" hidden="false" customHeight="false" outlineLevel="0" collapsed="false">
      <c r="D643" s="170"/>
    </row>
    <row r="644" customFormat="false" ht="13.2" hidden="false" customHeight="false" outlineLevel="0" collapsed="false">
      <c r="D644" s="170"/>
    </row>
    <row r="645" customFormat="false" ht="13.2" hidden="false" customHeight="false" outlineLevel="0" collapsed="false">
      <c r="D645" s="170"/>
    </row>
    <row r="646" customFormat="false" ht="13.2" hidden="false" customHeight="false" outlineLevel="0" collapsed="false">
      <c r="D646" s="170"/>
    </row>
    <row r="647" customFormat="false" ht="13.2" hidden="false" customHeight="false" outlineLevel="0" collapsed="false">
      <c r="D647" s="170"/>
    </row>
    <row r="648" customFormat="false" ht="13.2" hidden="false" customHeight="false" outlineLevel="0" collapsed="false">
      <c r="D648" s="170"/>
    </row>
    <row r="649" customFormat="false" ht="13.2" hidden="false" customHeight="false" outlineLevel="0" collapsed="false">
      <c r="D649" s="170"/>
    </row>
    <row r="650" customFormat="false" ht="13.2" hidden="false" customHeight="false" outlineLevel="0" collapsed="false">
      <c r="D650" s="170"/>
    </row>
    <row r="651" customFormat="false" ht="13.2" hidden="false" customHeight="false" outlineLevel="0" collapsed="false">
      <c r="D651" s="170"/>
    </row>
    <row r="652" customFormat="false" ht="13.2" hidden="false" customHeight="false" outlineLevel="0" collapsed="false">
      <c r="D652" s="170"/>
    </row>
    <row r="653" customFormat="false" ht="13.2" hidden="false" customHeight="false" outlineLevel="0" collapsed="false">
      <c r="D653" s="170"/>
    </row>
    <row r="654" customFormat="false" ht="13.2" hidden="false" customHeight="false" outlineLevel="0" collapsed="false">
      <c r="D654" s="170"/>
    </row>
    <row r="655" customFormat="false" ht="13.2" hidden="false" customHeight="false" outlineLevel="0" collapsed="false">
      <c r="D655" s="170"/>
    </row>
    <row r="656" customFormat="false" ht="13.2" hidden="false" customHeight="false" outlineLevel="0" collapsed="false">
      <c r="D656" s="170"/>
    </row>
    <row r="657" customFormat="false" ht="13.2" hidden="false" customHeight="false" outlineLevel="0" collapsed="false">
      <c r="D657" s="170"/>
    </row>
    <row r="658" customFormat="false" ht="13.2" hidden="false" customHeight="false" outlineLevel="0" collapsed="false">
      <c r="D658" s="170"/>
    </row>
    <row r="659" customFormat="false" ht="13.2" hidden="false" customHeight="false" outlineLevel="0" collapsed="false">
      <c r="D659" s="170"/>
    </row>
    <row r="660" customFormat="false" ht="13.2" hidden="false" customHeight="false" outlineLevel="0" collapsed="false">
      <c r="D660" s="170"/>
    </row>
    <row r="661" customFormat="false" ht="13.2" hidden="false" customHeight="false" outlineLevel="0" collapsed="false">
      <c r="D661" s="170"/>
    </row>
    <row r="662" customFormat="false" ht="13.2" hidden="false" customHeight="false" outlineLevel="0" collapsed="false">
      <c r="D662" s="170"/>
    </row>
    <row r="663" customFormat="false" ht="13.2" hidden="false" customHeight="false" outlineLevel="0" collapsed="false">
      <c r="D663" s="170"/>
    </row>
    <row r="664" customFormat="false" ht="13.2" hidden="false" customHeight="false" outlineLevel="0" collapsed="false">
      <c r="D664" s="170"/>
    </row>
    <row r="665" customFormat="false" ht="13.2" hidden="false" customHeight="false" outlineLevel="0" collapsed="false">
      <c r="D665" s="170"/>
    </row>
    <row r="666" customFormat="false" ht="13.2" hidden="false" customHeight="false" outlineLevel="0" collapsed="false">
      <c r="D666" s="170"/>
    </row>
    <row r="667" customFormat="false" ht="13.2" hidden="false" customHeight="false" outlineLevel="0" collapsed="false">
      <c r="D667" s="170"/>
    </row>
    <row r="668" customFormat="false" ht="13.2" hidden="false" customHeight="false" outlineLevel="0" collapsed="false">
      <c r="D668" s="170"/>
    </row>
    <row r="669" customFormat="false" ht="13.2" hidden="false" customHeight="false" outlineLevel="0" collapsed="false">
      <c r="D669" s="170"/>
    </row>
    <row r="670" customFormat="false" ht="13.2" hidden="false" customHeight="false" outlineLevel="0" collapsed="false">
      <c r="D670" s="170"/>
    </row>
    <row r="671" customFormat="false" ht="13.2" hidden="false" customHeight="false" outlineLevel="0" collapsed="false">
      <c r="D671" s="170"/>
    </row>
    <row r="672" customFormat="false" ht="13.2" hidden="false" customHeight="false" outlineLevel="0" collapsed="false">
      <c r="D672" s="170"/>
    </row>
    <row r="673" customFormat="false" ht="13.2" hidden="false" customHeight="false" outlineLevel="0" collapsed="false">
      <c r="D673" s="170"/>
    </row>
    <row r="674" customFormat="false" ht="13.2" hidden="false" customHeight="false" outlineLevel="0" collapsed="false">
      <c r="D674" s="170"/>
    </row>
    <row r="675" customFormat="false" ht="13.2" hidden="false" customHeight="false" outlineLevel="0" collapsed="false">
      <c r="D675" s="170"/>
    </row>
    <row r="676" customFormat="false" ht="13.2" hidden="false" customHeight="false" outlineLevel="0" collapsed="false">
      <c r="D676" s="170"/>
    </row>
    <row r="677" customFormat="false" ht="13.2" hidden="false" customHeight="false" outlineLevel="0" collapsed="false">
      <c r="D677" s="170"/>
    </row>
    <row r="678" customFormat="false" ht="13.2" hidden="false" customHeight="false" outlineLevel="0" collapsed="false">
      <c r="D678" s="170"/>
    </row>
    <row r="679" customFormat="false" ht="13.2" hidden="false" customHeight="false" outlineLevel="0" collapsed="false">
      <c r="D679" s="170"/>
    </row>
    <row r="680" customFormat="false" ht="13.2" hidden="false" customHeight="false" outlineLevel="0" collapsed="false">
      <c r="D680" s="170"/>
    </row>
    <row r="681" customFormat="false" ht="13.2" hidden="false" customHeight="false" outlineLevel="0" collapsed="false">
      <c r="D681" s="170"/>
    </row>
    <row r="682" customFormat="false" ht="13.2" hidden="false" customHeight="false" outlineLevel="0" collapsed="false">
      <c r="D682" s="170"/>
    </row>
    <row r="683" customFormat="false" ht="13.2" hidden="false" customHeight="false" outlineLevel="0" collapsed="false">
      <c r="D683" s="170"/>
    </row>
    <row r="684" customFormat="false" ht="13.2" hidden="false" customHeight="false" outlineLevel="0" collapsed="false">
      <c r="D684" s="170"/>
    </row>
    <row r="685" customFormat="false" ht="13.2" hidden="false" customHeight="false" outlineLevel="0" collapsed="false">
      <c r="D685" s="170"/>
    </row>
    <row r="686" customFormat="false" ht="13.2" hidden="false" customHeight="false" outlineLevel="0" collapsed="false">
      <c r="D686" s="170"/>
    </row>
    <row r="687" customFormat="false" ht="13.2" hidden="false" customHeight="false" outlineLevel="0" collapsed="false">
      <c r="D687" s="170"/>
    </row>
    <row r="688" customFormat="false" ht="13.2" hidden="false" customHeight="false" outlineLevel="0" collapsed="false">
      <c r="D688" s="170"/>
    </row>
    <row r="689" customFormat="false" ht="13.2" hidden="false" customHeight="false" outlineLevel="0" collapsed="false">
      <c r="D689" s="170"/>
    </row>
    <row r="690" customFormat="false" ht="13.2" hidden="false" customHeight="false" outlineLevel="0" collapsed="false">
      <c r="D690" s="170"/>
    </row>
    <row r="691" customFormat="false" ht="13.2" hidden="false" customHeight="false" outlineLevel="0" collapsed="false">
      <c r="D691" s="170"/>
    </row>
    <row r="692" customFormat="false" ht="13.2" hidden="false" customHeight="false" outlineLevel="0" collapsed="false">
      <c r="D692" s="170"/>
    </row>
    <row r="693" customFormat="false" ht="13.2" hidden="false" customHeight="false" outlineLevel="0" collapsed="false">
      <c r="D693" s="170"/>
    </row>
    <row r="694" customFormat="false" ht="13.2" hidden="false" customHeight="false" outlineLevel="0" collapsed="false">
      <c r="D694" s="170"/>
    </row>
    <row r="695" customFormat="false" ht="13.2" hidden="false" customHeight="false" outlineLevel="0" collapsed="false">
      <c r="D695" s="170"/>
    </row>
    <row r="696" customFormat="false" ht="13.2" hidden="false" customHeight="false" outlineLevel="0" collapsed="false">
      <c r="D696" s="170"/>
    </row>
    <row r="697" customFormat="false" ht="13.2" hidden="false" customHeight="false" outlineLevel="0" collapsed="false">
      <c r="D697" s="170"/>
    </row>
    <row r="698" customFormat="false" ht="13.2" hidden="false" customHeight="false" outlineLevel="0" collapsed="false">
      <c r="D698" s="170"/>
    </row>
    <row r="699" customFormat="false" ht="13.2" hidden="false" customHeight="false" outlineLevel="0" collapsed="false">
      <c r="D699" s="170"/>
    </row>
    <row r="700" customFormat="false" ht="13.2" hidden="false" customHeight="false" outlineLevel="0" collapsed="false">
      <c r="D700" s="170"/>
    </row>
    <row r="701" customFormat="false" ht="13.2" hidden="false" customHeight="false" outlineLevel="0" collapsed="false">
      <c r="D701" s="170"/>
    </row>
    <row r="702" customFormat="false" ht="13.2" hidden="false" customHeight="false" outlineLevel="0" collapsed="false">
      <c r="D702" s="170"/>
    </row>
    <row r="703" customFormat="false" ht="13.2" hidden="false" customHeight="false" outlineLevel="0" collapsed="false">
      <c r="D703" s="170"/>
    </row>
    <row r="704" customFormat="false" ht="13.2" hidden="false" customHeight="false" outlineLevel="0" collapsed="false">
      <c r="D704" s="170"/>
    </row>
    <row r="705" customFormat="false" ht="13.2" hidden="false" customHeight="false" outlineLevel="0" collapsed="false">
      <c r="D705" s="170"/>
    </row>
    <row r="706" customFormat="false" ht="13.2" hidden="false" customHeight="false" outlineLevel="0" collapsed="false">
      <c r="D706" s="170"/>
    </row>
    <row r="707" customFormat="false" ht="13.2" hidden="false" customHeight="false" outlineLevel="0" collapsed="false">
      <c r="D707" s="170"/>
    </row>
    <row r="708" customFormat="false" ht="13.2" hidden="false" customHeight="false" outlineLevel="0" collapsed="false">
      <c r="D708" s="170"/>
    </row>
    <row r="709" customFormat="false" ht="13.2" hidden="false" customHeight="false" outlineLevel="0" collapsed="false">
      <c r="D709" s="170"/>
    </row>
    <row r="710" customFormat="false" ht="13.2" hidden="false" customHeight="false" outlineLevel="0" collapsed="false">
      <c r="D710" s="170"/>
    </row>
    <row r="711" customFormat="false" ht="13.2" hidden="false" customHeight="false" outlineLevel="0" collapsed="false">
      <c r="D711" s="170"/>
    </row>
    <row r="712" customFormat="false" ht="13.2" hidden="false" customHeight="false" outlineLevel="0" collapsed="false">
      <c r="D712" s="170"/>
    </row>
    <row r="713" customFormat="false" ht="13.2" hidden="false" customHeight="false" outlineLevel="0" collapsed="false">
      <c r="D713" s="170"/>
    </row>
    <row r="714" customFormat="false" ht="13.2" hidden="false" customHeight="false" outlineLevel="0" collapsed="false">
      <c r="D714" s="170"/>
    </row>
    <row r="715" customFormat="false" ht="13.2" hidden="false" customHeight="false" outlineLevel="0" collapsed="false">
      <c r="D715" s="170"/>
    </row>
    <row r="716" customFormat="false" ht="13.2" hidden="false" customHeight="false" outlineLevel="0" collapsed="false">
      <c r="D716" s="170"/>
    </row>
    <row r="717" customFormat="false" ht="13.2" hidden="false" customHeight="false" outlineLevel="0" collapsed="false">
      <c r="D717" s="170"/>
    </row>
    <row r="718" customFormat="false" ht="13.2" hidden="false" customHeight="false" outlineLevel="0" collapsed="false">
      <c r="D718" s="170"/>
    </row>
    <row r="719" customFormat="false" ht="13.2" hidden="false" customHeight="false" outlineLevel="0" collapsed="false">
      <c r="D719" s="170"/>
    </row>
    <row r="720" customFormat="false" ht="13.2" hidden="false" customHeight="false" outlineLevel="0" collapsed="false">
      <c r="D720" s="170"/>
    </row>
    <row r="721" customFormat="false" ht="13.2" hidden="false" customHeight="false" outlineLevel="0" collapsed="false">
      <c r="D721" s="170"/>
    </row>
    <row r="722" customFormat="false" ht="13.2" hidden="false" customHeight="false" outlineLevel="0" collapsed="false">
      <c r="D722" s="170"/>
    </row>
    <row r="723" customFormat="false" ht="13.2" hidden="false" customHeight="false" outlineLevel="0" collapsed="false">
      <c r="D723" s="170"/>
    </row>
    <row r="724" customFormat="false" ht="13.2" hidden="false" customHeight="false" outlineLevel="0" collapsed="false">
      <c r="D724" s="170"/>
    </row>
    <row r="725" customFormat="false" ht="13.2" hidden="false" customHeight="false" outlineLevel="0" collapsed="false">
      <c r="D725" s="170"/>
    </row>
    <row r="726" customFormat="false" ht="13.2" hidden="false" customHeight="false" outlineLevel="0" collapsed="false">
      <c r="D726" s="170"/>
    </row>
    <row r="727" customFormat="false" ht="13.2" hidden="false" customHeight="false" outlineLevel="0" collapsed="false">
      <c r="D727" s="170"/>
    </row>
    <row r="728" customFormat="false" ht="13.2" hidden="false" customHeight="false" outlineLevel="0" collapsed="false">
      <c r="D728" s="170"/>
    </row>
    <row r="729" customFormat="false" ht="13.2" hidden="false" customHeight="false" outlineLevel="0" collapsed="false">
      <c r="D729" s="170"/>
    </row>
    <row r="730" customFormat="false" ht="13.2" hidden="false" customHeight="false" outlineLevel="0" collapsed="false">
      <c r="D730" s="170"/>
    </row>
    <row r="731" customFormat="false" ht="13.2" hidden="false" customHeight="false" outlineLevel="0" collapsed="false">
      <c r="D731" s="170"/>
    </row>
    <row r="732" customFormat="false" ht="13.2" hidden="false" customHeight="false" outlineLevel="0" collapsed="false">
      <c r="D732" s="170"/>
    </row>
    <row r="733" customFormat="false" ht="13.2" hidden="false" customHeight="false" outlineLevel="0" collapsed="false">
      <c r="D733" s="170"/>
    </row>
    <row r="734" customFormat="false" ht="13.2" hidden="false" customHeight="false" outlineLevel="0" collapsed="false">
      <c r="D734" s="170"/>
    </row>
    <row r="735" customFormat="false" ht="13.2" hidden="false" customHeight="false" outlineLevel="0" collapsed="false">
      <c r="D735" s="170"/>
    </row>
    <row r="736" customFormat="false" ht="13.2" hidden="false" customHeight="false" outlineLevel="0" collapsed="false">
      <c r="D736" s="170"/>
    </row>
    <row r="737" customFormat="false" ht="13.2" hidden="false" customHeight="false" outlineLevel="0" collapsed="false">
      <c r="D737" s="170"/>
    </row>
    <row r="738" customFormat="false" ht="13.2" hidden="false" customHeight="false" outlineLevel="0" collapsed="false">
      <c r="D738" s="170"/>
    </row>
    <row r="739" customFormat="false" ht="13.2" hidden="false" customHeight="false" outlineLevel="0" collapsed="false">
      <c r="D739" s="170"/>
    </row>
    <row r="740" customFormat="false" ht="13.2" hidden="false" customHeight="false" outlineLevel="0" collapsed="false">
      <c r="D740" s="170"/>
    </row>
    <row r="741" customFormat="false" ht="13.2" hidden="false" customHeight="false" outlineLevel="0" collapsed="false">
      <c r="D741" s="170"/>
    </row>
    <row r="742" customFormat="false" ht="13.2" hidden="false" customHeight="false" outlineLevel="0" collapsed="false">
      <c r="D742" s="170"/>
    </row>
    <row r="743" customFormat="false" ht="13.2" hidden="false" customHeight="false" outlineLevel="0" collapsed="false">
      <c r="D743" s="170"/>
    </row>
    <row r="744" customFormat="false" ht="13.2" hidden="false" customHeight="false" outlineLevel="0" collapsed="false">
      <c r="D744" s="170"/>
    </row>
    <row r="745" customFormat="false" ht="13.2" hidden="false" customHeight="false" outlineLevel="0" collapsed="false">
      <c r="D745" s="170"/>
    </row>
    <row r="746" customFormat="false" ht="13.2" hidden="false" customHeight="false" outlineLevel="0" collapsed="false">
      <c r="D746" s="170"/>
    </row>
    <row r="747" customFormat="false" ht="13.2" hidden="false" customHeight="false" outlineLevel="0" collapsed="false">
      <c r="D747" s="170"/>
    </row>
    <row r="748" customFormat="false" ht="13.2" hidden="false" customHeight="false" outlineLevel="0" collapsed="false">
      <c r="D748" s="170"/>
    </row>
    <row r="749" customFormat="false" ht="13.2" hidden="false" customHeight="false" outlineLevel="0" collapsed="false">
      <c r="D749" s="170"/>
    </row>
    <row r="750" customFormat="false" ht="13.2" hidden="false" customHeight="false" outlineLevel="0" collapsed="false">
      <c r="D750" s="170"/>
    </row>
    <row r="751" customFormat="false" ht="13.2" hidden="false" customHeight="false" outlineLevel="0" collapsed="false">
      <c r="D751" s="170"/>
    </row>
    <row r="752" customFormat="false" ht="13.2" hidden="false" customHeight="false" outlineLevel="0" collapsed="false">
      <c r="D752" s="170"/>
    </row>
    <row r="753" customFormat="false" ht="13.2" hidden="false" customHeight="false" outlineLevel="0" collapsed="false">
      <c r="D753" s="170"/>
    </row>
    <row r="754" customFormat="false" ht="13.2" hidden="false" customHeight="false" outlineLevel="0" collapsed="false">
      <c r="D754" s="170"/>
    </row>
    <row r="755" customFormat="false" ht="13.2" hidden="false" customHeight="false" outlineLevel="0" collapsed="false">
      <c r="D755" s="170"/>
    </row>
    <row r="756" customFormat="false" ht="13.2" hidden="false" customHeight="false" outlineLevel="0" collapsed="false">
      <c r="D756" s="170"/>
    </row>
    <row r="757" customFormat="false" ht="13.2" hidden="false" customHeight="false" outlineLevel="0" collapsed="false">
      <c r="D757" s="170"/>
    </row>
    <row r="758" customFormat="false" ht="13.2" hidden="false" customHeight="false" outlineLevel="0" collapsed="false">
      <c r="D758" s="170"/>
    </row>
    <row r="759" customFormat="false" ht="13.2" hidden="false" customHeight="false" outlineLevel="0" collapsed="false">
      <c r="D759" s="170"/>
    </row>
    <row r="760" customFormat="false" ht="13.2" hidden="false" customHeight="false" outlineLevel="0" collapsed="false">
      <c r="D760" s="170"/>
    </row>
    <row r="761" customFormat="false" ht="13.2" hidden="false" customHeight="false" outlineLevel="0" collapsed="false">
      <c r="D761" s="170"/>
    </row>
    <row r="762" customFormat="false" ht="13.2" hidden="false" customHeight="false" outlineLevel="0" collapsed="false">
      <c r="D762" s="170"/>
    </row>
    <row r="763" customFormat="false" ht="13.2" hidden="false" customHeight="false" outlineLevel="0" collapsed="false">
      <c r="D763" s="170"/>
    </row>
    <row r="764" customFormat="false" ht="13.2" hidden="false" customHeight="false" outlineLevel="0" collapsed="false">
      <c r="D764" s="170"/>
    </row>
    <row r="765" customFormat="false" ht="13.2" hidden="false" customHeight="false" outlineLevel="0" collapsed="false">
      <c r="D765" s="170"/>
    </row>
    <row r="766" customFormat="false" ht="13.2" hidden="false" customHeight="false" outlineLevel="0" collapsed="false">
      <c r="D766" s="170"/>
    </row>
    <row r="767" customFormat="false" ht="13.2" hidden="false" customHeight="false" outlineLevel="0" collapsed="false">
      <c r="D767" s="170"/>
    </row>
    <row r="768" customFormat="false" ht="13.2" hidden="false" customHeight="false" outlineLevel="0" collapsed="false">
      <c r="D768" s="170"/>
    </row>
    <row r="769" customFormat="false" ht="13.2" hidden="false" customHeight="false" outlineLevel="0" collapsed="false">
      <c r="D769" s="170"/>
    </row>
    <row r="770" customFormat="false" ht="13.2" hidden="false" customHeight="false" outlineLevel="0" collapsed="false">
      <c r="D770" s="170"/>
    </row>
    <row r="771" customFormat="false" ht="13.2" hidden="false" customHeight="false" outlineLevel="0" collapsed="false">
      <c r="D771" s="170"/>
    </row>
    <row r="772" customFormat="false" ht="13.2" hidden="false" customHeight="false" outlineLevel="0" collapsed="false">
      <c r="D772" s="170"/>
    </row>
    <row r="773" customFormat="false" ht="13.2" hidden="false" customHeight="false" outlineLevel="0" collapsed="false">
      <c r="D773" s="170"/>
    </row>
    <row r="774" customFormat="false" ht="13.2" hidden="false" customHeight="false" outlineLevel="0" collapsed="false">
      <c r="D774" s="170"/>
    </row>
    <row r="775" customFormat="false" ht="13.2" hidden="false" customHeight="false" outlineLevel="0" collapsed="false">
      <c r="D775" s="170"/>
    </row>
    <row r="776" customFormat="false" ht="13.2" hidden="false" customHeight="false" outlineLevel="0" collapsed="false">
      <c r="D776" s="170"/>
    </row>
    <row r="777" customFormat="false" ht="13.2" hidden="false" customHeight="false" outlineLevel="0" collapsed="false">
      <c r="D777" s="170"/>
    </row>
    <row r="778" customFormat="false" ht="13.2" hidden="false" customHeight="false" outlineLevel="0" collapsed="false">
      <c r="D778" s="170"/>
    </row>
    <row r="779" customFormat="false" ht="13.2" hidden="false" customHeight="false" outlineLevel="0" collapsed="false">
      <c r="D779" s="170"/>
    </row>
    <row r="780" customFormat="false" ht="13.2" hidden="false" customHeight="false" outlineLevel="0" collapsed="false">
      <c r="D780" s="170"/>
    </row>
    <row r="781" customFormat="false" ht="13.2" hidden="false" customHeight="false" outlineLevel="0" collapsed="false">
      <c r="D781" s="170"/>
    </row>
    <row r="782" customFormat="false" ht="13.2" hidden="false" customHeight="false" outlineLevel="0" collapsed="false">
      <c r="D782" s="170"/>
    </row>
    <row r="783" customFormat="false" ht="13.2" hidden="false" customHeight="false" outlineLevel="0" collapsed="false">
      <c r="D783" s="170"/>
    </row>
    <row r="784" customFormat="false" ht="13.2" hidden="false" customHeight="false" outlineLevel="0" collapsed="false">
      <c r="D784" s="170"/>
    </row>
    <row r="785" customFormat="false" ht="13.2" hidden="false" customHeight="false" outlineLevel="0" collapsed="false">
      <c r="D785" s="170"/>
    </row>
    <row r="786" customFormat="false" ht="13.2" hidden="false" customHeight="false" outlineLevel="0" collapsed="false">
      <c r="D786" s="170"/>
    </row>
    <row r="787" customFormat="false" ht="13.2" hidden="false" customHeight="false" outlineLevel="0" collapsed="false">
      <c r="D787" s="170"/>
    </row>
    <row r="788" customFormat="false" ht="13.2" hidden="false" customHeight="false" outlineLevel="0" collapsed="false">
      <c r="D788" s="170"/>
    </row>
    <row r="789" customFormat="false" ht="13.2" hidden="false" customHeight="false" outlineLevel="0" collapsed="false">
      <c r="D789" s="170"/>
    </row>
    <row r="790" customFormat="false" ht="13.2" hidden="false" customHeight="false" outlineLevel="0" collapsed="false">
      <c r="D790" s="170"/>
    </row>
    <row r="791" customFormat="false" ht="13.2" hidden="false" customHeight="false" outlineLevel="0" collapsed="false">
      <c r="D791" s="170"/>
    </row>
    <row r="792" customFormat="false" ht="13.2" hidden="false" customHeight="false" outlineLevel="0" collapsed="false">
      <c r="D792" s="170"/>
    </row>
    <row r="793" customFormat="false" ht="13.2" hidden="false" customHeight="false" outlineLevel="0" collapsed="false">
      <c r="D793" s="170"/>
    </row>
    <row r="794" customFormat="false" ht="13.2" hidden="false" customHeight="false" outlineLevel="0" collapsed="false">
      <c r="D794" s="170"/>
    </row>
    <row r="795" customFormat="false" ht="13.2" hidden="false" customHeight="false" outlineLevel="0" collapsed="false">
      <c r="D795" s="170"/>
    </row>
    <row r="796" customFormat="false" ht="13.2" hidden="false" customHeight="false" outlineLevel="0" collapsed="false">
      <c r="D796" s="170"/>
    </row>
    <row r="797" customFormat="false" ht="13.2" hidden="false" customHeight="false" outlineLevel="0" collapsed="false">
      <c r="D797" s="170"/>
    </row>
    <row r="798" customFormat="false" ht="13.2" hidden="false" customHeight="false" outlineLevel="0" collapsed="false">
      <c r="D798" s="170"/>
    </row>
    <row r="799" customFormat="false" ht="13.2" hidden="false" customHeight="false" outlineLevel="0" collapsed="false">
      <c r="D799" s="170"/>
    </row>
    <row r="800" customFormat="false" ht="13.2" hidden="false" customHeight="false" outlineLevel="0" collapsed="false">
      <c r="D800" s="170"/>
    </row>
    <row r="801" customFormat="false" ht="13.2" hidden="false" customHeight="false" outlineLevel="0" collapsed="false">
      <c r="D801" s="170"/>
    </row>
    <row r="802" customFormat="false" ht="13.2" hidden="false" customHeight="false" outlineLevel="0" collapsed="false">
      <c r="D802" s="170"/>
    </row>
    <row r="803" customFormat="false" ht="13.2" hidden="false" customHeight="false" outlineLevel="0" collapsed="false">
      <c r="D803" s="170"/>
    </row>
    <row r="804" customFormat="false" ht="13.2" hidden="false" customHeight="false" outlineLevel="0" collapsed="false">
      <c r="D804" s="170"/>
    </row>
    <row r="805" customFormat="false" ht="13.2" hidden="false" customHeight="false" outlineLevel="0" collapsed="false">
      <c r="D805" s="170"/>
    </row>
    <row r="806" customFormat="false" ht="13.2" hidden="false" customHeight="false" outlineLevel="0" collapsed="false">
      <c r="D806" s="170"/>
    </row>
    <row r="807" customFormat="false" ht="13.2" hidden="false" customHeight="false" outlineLevel="0" collapsed="false">
      <c r="D807" s="170"/>
    </row>
    <row r="808" customFormat="false" ht="13.2" hidden="false" customHeight="false" outlineLevel="0" collapsed="false">
      <c r="D808" s="170"/>
    </row>
    <row r="809" customFormat="false" ht="13.2" hidden="false" customHeight="false" outlineLevel="0" collapsed="false">
      <c r="D809" s="170"/>
    </row>
    <row r="810" customFormat="false" ht="13.2" hidden="false" customHeight="false" outlineLevel="0" collapsed="false">
      <c r="D810" s="170"/>
    </row>
    <row r="811" customFormat="false" ht="13.2" hidden="false" customHeight="false" outlineLevel="0" collapsed="false">
      <c r="D811" s="170"/>
    </row>
    <row r="812" customFormat="false" ht="13.2" hidden="false" customHeight="false" outlineLevel="0" collapsed="false">
      <c r="D812" s="170"/>
    </row>
    <row r="813" customFormat="false" ht="13.2" hidden="false" customHeight="false" outlineLevel="0" collapsed="false">
      <c r="D813" s="170"/>
    </row>
    <row r="814" customFormat="false" ht="13.2" hidden="false" customHeight="false" outlineLevel="0" collapsed="false">
      <c r="D814" s="170"/>
    </row>
    <row r="815" customFormat="false" ht="13.2" hidden="false" customHeight="false" outlineLevel="0" collapsed="false">
      <c r="D815" s="170"/>
    </row>
    <row r="816" customFormat="false" ht="13.2" hidden="false" customHeight="false" outlineLevel="0" collapsed="false">
      <c r="D816" s="170"/>
    </row>
    <row r="817" customFormat="false" ht="13.2" hidden="false" customHeight="false" outlineLevel="0" collapsed="false">
      <c r="D817" s="170"/>
    </row>
    <row r="818" customFormat="false" ht="13.2" hidden="false" customHeight="false" outlineLevel="0" collapsed="false">
      <c r="D818" s="170"/>
    </row>
    <row r="819" customFormat="false" ht="13.2" hidden="false" customHeight="false" outlineLevel="0" collapsed="false">
      <c r="D819" s="170"/>
    </row>
    <row r="820" customFormat="false" ht="13.2" hidden="false" customHeight="false" outlineLevel="0" collapsed="false">
      <c r="D820" s="170"/>
    </row>
    <row r="821" customFormat="false" ht="13.2" hidden="false" customHeight="false" outlineLevel="0" collapsed="false">
      <c r="D821" s="170"/>
    </row>
    <row r="822" customFormat="false" ht="13.2" hidden="false" customHeight="false" outlineLevel="0" collapsed="false">
      <c r="D822" s="170"/>
    </row>
    <row r="823" customFormat="false" ht="13.2" hidden="false" customHeight="false" outlineLevel="0" collapsed="false">
      <c r="D823" s="170"/>
    </row>
    <row r="824" customFormat="false" ht="13.2" hidden="false" customHeight="false" outlineLevel="0" collapsed="false">
      <c r="D824" s="170"/>
    </row>
    <row r="825" customFormat="false" ht="13.2" hidden="false" customHeight="false" outlineLevel="0" collapsed="false">
      <c r="D825" s="170"/>
    </row>
    <row r="826" customFormat="false" ht="13.2" hidden="false" customHeight="false" outlineLevel="0" collapsed="false">
      <c r="D826" s="170"/>
    </row>
    <row r="827" customFormat="false" ht="13.2" hidden="false" customHeight="false" outlineLevel="0" collapsed="false">
      <c r="D827" s="170"/>
    </row>
    <row r="828" customFormat="false" ht="13.2" hidden="false" customHeight="false" outlineLevel="0" collapsed="false">
      <c r="D828" s="170"/>
    </row>
    <row r="829" customFormat="false" ht="13.2" hidden="false" customHeight="false" outlineLevel="0" collapsed="false">
      <c r="D829" s="170"/>
    </row>
    <row r="830" customFormat="false" ht="13.2" hidden="false" customHeight="false" outlineLevel="0" collapsed="false">
      <c r="D830" s="170"/>
    </row>
    <row r="831" customFormat="false" ht="13.2" hidden="false" customHeight="false" outlineLevel="0" collapsed="false">
      <c r="D831" s="170"/>
    </row>
    <row r="832" customFormat="false" ht="13.2" hidden="false" customHeight="false" outlineLevel="0" collapsed="false">
      <c r="D832" s="170"/>
    </row>
    <row r="833" customFormat="false" ht="13.2" hidden="false" customHeight="false" outlineLevel="0" collapsed="false">
      <c r="D833" s="170"/>
    </row>
    <row r="834" customFormat="false" ht="13.2" hidden="false" customHeight="false" outlineLevel="0" collapsed="false">
      <c r="D834" s="170"/>
    </row>
    <row r="835" customFormat="false" ht="13.2" hidden="false" customHeight="false" outlineLevel="0" collapsed="false">
      <c r="D835" s="170"/>
    </row>
    <row r="836" customFormat="false" ht="13.2" hidden="false" customHeight="false" outlineLevel="0" collapsed="false">
      <c r="D836" s="170"/>
    </row>
    <row r="837" customFormat="false" ht="13.2" hidden="false" customHeight="false" outlineLevel="0" collapsed="false">
      <c r="D837" s="170"/>
    </row>
    <row r="838" customFormat="false" ht="13.2" hidden="false" customHeight="false" outlineLevel="0" collapsed="false">
      <c r="D838" s="170"/>
    </row>
    <row r="839" customFormat="false" ht="13.2" hidden="false" customHeight="false" outlineLevel="0" collapsed="false">
      <c r="D839" s="170"/>
    </row>
    <row r="840" customFormat="false" ht="13.2" hidden="false" customHeight="false" outlineLevel="0" collapsed="false">
      <c r="D840" s="170"/>
    </row>
    <row r="841" customFormat="false" ht="13.2" hidden="false" customHeight="false" outlineLevel="0" collapsed="false">
      <c r="D841" s="170"/>
    </row>
    <row r="842" customFormat="false" ht="13.2" hidden="false" customHeight="false" outlineLevel="0" collapsed="false">
      <c r="D842" s="170"/>
    </row>
    <row r="843" customFormat="false" ht="13.2" hidden="false" customHeight="false" outlineLevel="0" collapsed="false">
      <c r="D843" s="170"/>
    </row>
    <row r="844" customFormat="false" ht="13.2" hidden="false" customHeight="false" outlineLevel="0" collapsed="false">
      <c r="D844" s="170"/>
    </row>
    <row r="845" customFormat="false" ht="13.2" hidden="false" customHeight="false" outlineLevel="0" collapsed="false">
      <c r="D845" s="170"/>
    </row>
    <row r="846" customFormat="false" ht="13.2" hidden="false" customHeight="false" outlineLevel="0" collapsed="false">
      <c r="D846" s="170"/>
    </row>
    <row r="847" customFormat="false" ht="13.2" hidden="false" customHeight="false" outlineLevel="0" collapsed="false">
      <c r="D847" s="170"/>
    </row>
    <row r="848" customFormat="false" ht="13.2" hidden="false" customHeight="false" outlineLevel="0" collapsed="false">
      <c r="D848" s="170"/>
    </row>
    <row r="849" customFormat="false" ht="13.2" hidden="false" customHeight="false" outlineLevel="0" collapsed="false">
      <c r="D849" s="170"/>
    </row>
    <row r="850" customFormat="false" ht="13.2" hidden="false" customHeight="false" outlineLevel="0" collapsed="false">
      <c r="D850" s="170"/>
    </row>
    <row r="851" customFormat="false" ht="13.2" hidden="false" customHeight="false" outlineLevel="0" collapsed="false">
      <c r="D851" s="170"/>
    </row>
    <row r="852" customFormat="false" ht="13.2" hidden="false" customHeight="false" outlineLevel="0" collapsed="false">
      <c r="D852" s="170"/>
    </row>
    <row r="853" customFormat="false" ht="13.2" hidden="false" customHeight="false" outlineLevel="0" collapsed="false">
      <c r="D853" s="170"/>
    </row>
    <row r="854" customFormat="false" ht="13.2" hidden="false" customHeight="false" outlineLevel="0" collapsed="false">
      <c r="D854" s="170"/>
    </row>
    <row r="855" customFormat="false" ht="13.2" hidden="false" customHeight="false" outlineLevel="0" collapsed="false">
      <c r="D855" s="170"/>
    </row>
    <row r="856" customFormat="false" ht="13.2" hidden="false" customHeight="false" outlineLevel="0" collapsed="false">
      <c r="D856" s="170"/>
    </row>
    <row r="857" customFormat="false" ht="13.2" hidden="false" customHeight="false" outlineLevel="0" collapsed="false">
      <c r="D857" s="170"/>
    </row>
    <row r="858" customFormat="false" ht="13.2" hidden="false" customHeight="false" outlineLevel="0" collapsed="false">
      <c r="D858" s="170"/>
    </row>
    <row r="859" customFormat="false" ht="13.2" hidden="false" customHeight="false" outlineLevel="0" collapsed="false">
      <c r="D859" s="170"/>
    </row>
    <row r="860" customFormat="false" ht="13.2" hidden="false" customHeight="false" outlineLevel="0" collapsed="false">
      <c r="D860" s="170"/>
    </row>
    <row r="861" customFormat="false" ht="13.2" hidden="false" customHeight="false" outlineLevel="0" collapsed="false">
      <c r="D861" s="170"/>
    </row>
    <row r="862" customFormat="false" ht="13.2" hidden="false" customHeight="false" outlineLevel="0" collapsed="false">
      <c r="D862" s="170"/>
    </row>
    <row r="863" customFormat="false" ht="13.2" hidden="false" customHeight="false" outlineLevel="0" collapsed="false">
      <c r="D863" s="170"/>
    </row>
    <row r="864" customFormat="false" ht="13.2" hidden="false" customHeight="false" outlineLevel="0" collapsed="false">
      <c r="D864" s="170"/>
    </row>
    <row r="865" customFormat="false" ht="13.2" hidden="false" customHeight="false" outlineLevel="0" collapsed="false">
      <c r="D865" s="170"/>
    </row>
    <row r="866" customFormat="false" ht="13.2" hidden="false" customHeight="false" outlineLevel="0" collapsed="false">
      <c r="D866" s="170"/>
    </row>
    <row r="867" customFormat="false" ht="13.2" hidden="false" customHeight="false" outlineLevel="0" collapsed="false">
      <c r="D867" s="170"/>
    </row>
    <row r="868" customFormat="false" ht="13.2" hidden="false" customHeight="false" outlineLevel="0" collapsed="false">
      <c r="D868" s="170"/>
    </row>
    <row r="869" customFormat="false" ht="13.2" hidden="false" customHeight="false" outlineLevel="0" collapsed="false">
      <c r="D869" s="170"/>
    </row>
    <row r="870" customFormat="false" ht="13.2" hidden="false" customHeight="false" outlineLevel="0" collapsed="false">
      <c r="D870" s="170"/>
    </row>
    <row r="871" customFormat="false" ht="13.2" hidden="false" customHeight="false" outlineLevel="0" collapsed="false">
      <c r="D871" s="170"/>
    </row>
    <row r="872" customFormat="false" ht="13.2" hidden="false" customHeight="false" outlineLevel="0" collapsed="false">
      <c r="D872" s="170"/>
    </row>
    <row r="873" customFormat="false" ht="13.2" hidden="false" customHeight="false" outlineLevel="0" collapsed="false">
      <c r="D873" s="170"/>
    </row>
    <row r="874" customFormat="false" ht="13.2" hidden="false" customHeight="false" outlineLevel="0" collapsed="false">
      <c r="D874" s="170"/>
    </row>
    <row r="875" customFormat="false" ht="13.2" hidden="false" customHeight="false" outlineLevel="0" collapsed="false">
      <c r="D875" s="170"/>
    </row>
    <row r="876" customFormat="false" ht="13.2" hidden="false" customHeight="false" outlineLevel="0" collapsed="false">
      <c r="D876" s="170"/>
    </row>
    <row r="877" customFormat="false" ht="13.2" hidden="false" customHeight="false" outlineLevel="0" collapsed="false">
      <c r="D877" s="170"/>
    </row>
    <row r="878" customFormat="false" ht="13.2" hidden="false" customHeight="false" outlineLevel="0" collapsed="false">
      <c r="D878" s="170"/>
    </row>
    <row r="879" customFormat="false" ht="13.2" hidden="false" customHeight="false" outlineLevel="0" collapsed="false">
      <c r="D879" s="170"/>
    </row>
    <row r="880" customFormat="false" ht="13.2" hidden="false" customHeight="false" outlineLevel="0" collapsed="false">
      <c r="D880" s="170"/>
    </row>
    <row r="881" customFormat="false" ht="13.2" hidden="false" customHeight="false" outlineLevel="0" collapsed="false">
      <c r="D881" s="170"/>
    </row>
    <row r="882" customFormat="false" ht="13.2" hidden="false" customHeight="false" outlineLevel="0" collapsed="false">
      <c r="D882" s="170"/>
    </row>
    <row r="883" customFormat="false" ht="13.2" hidden="false" customHeight="false" outlineLevel="0" collapsed="false">
      <c r="D883" s="170"/>
    </row>
    <row r="884" customFormat="false" ht="13.2" hidden="false" customHeight="false" outlineLevel="0" collapsed="false">
      <c r="D884" s="170"/>
    </row>
    <row r="885" customFormat="false" ht="13.2" hidden="false" customHeight="false" outlineLevel="0" collapsed="false">
      <c r="D885" s="170"/>
    </row>
    <row r="886" customFormat="false" ht="13.2" hidden="false" customHeight="false" outlineLevel="0" collapsed="false">
      <c r="D886" s="170"/>
    </row>
    <row r="887" customFormat="false" ht="13.2" hidden="false" customHeight="false" outlineLevel="0" collapsed="false">
      <c r="D887" s="170"/>
    </row>
    <row r="888" customFormat="false" ht="13.2" hidden="false" customHeight="false" outlineLevel="0" collapsed="false">
      <c r="D888" s="170"/>
    </row>
    <row r="889" customFormat="false" ht="13.2" hidden="false" customHeight="false" outlineLevel="0" collapsed="false">
      <c r="D889" s="170"/>
    </row>
    <row r="890" customFormat="false" ht="13.2" hidden="false" customHeight="false" outlineLevel="0" collapsed="false">
      <c r="D890" s="170"/>
    </row>
    <row r="891" customFormat="false" ht="13.2" hidden="false" customHeight="false" outlineLevel="0" collapsed="false">
      <c r="D891" s="170"/>
    </row>
    <row r="892" customFormat="false" ht="13.2" hidden="false" customHeight="false" outlineLevel="0" collapsed="false">
      <c r="D892" s="170"/>
    </row>
    <row r="893" customFormat="false" ht="13.2" hidden="false" customHeight="false" outlineLevel="0" collapsed="false">
      <c r="D893" s="170"/>
    </row>
    <row r="894" customFormat="false" ht="13.2" hidden="false" customHeight="false" outlineLevel="0" collapsed="false">
      <c r="D894" s="170"/>
    </row>
    <row r="895" customFormat="false" ht="13.2" hidden="false" customHeight="false" outlineLevel="0" collapsed="false">
      <c r="D895" s="170"/>
    </row>
    <row r="896" customFormat="false" ht="13.2" hidden="false" customHeight="false" outlineLevel="0" collapsed="false">
      <c r="D896" s="170"/>
    </row>
    <row r="897" customFormat="false" ht="13.2" hidden="false" customHeight="false" outlineLevel="0" collapsed="false">
      <c r="D897" s="170"/>
    </row>
    <row r="898" customFormat="false" ht="13.2" hidden="false" customHeight="false" outlineLevel="0" collapsed="false">
      <c r="D898" s="170"/>
    </row>
    <row r="899" customFormat="false" ht="13.2" hidden="false" customHeight="false" outlineLevel="0" collapsed="false">
      <c r="D899" s="170"/>
    </row>
    <row r="900" customFormat="false" ht="13.2" hidden="false" customHeight="false" outlineLevel="0" collapsed="false">
      <c r="D900" s="170"/>
    </row>
    <row r="901" customFormat="false" ht="13.2" hidden="false" customHeight="false" outlineLevel="0" collapsed="false">
      <c r="D901" s="170"/>
    </row>
    <row r="902" customFormat="false" ht="13.2" hidden="false" customHeight="false" outlineLevel="0" collapsed="false">
      <c r="D902" s="170"/>
    </row>
    <row r="903" customFormat="false" ht="13.2" hidden="false" customHeight="false" outlineLevel="0" collapsed="false">
      <c r="D903" s="170"/>
    </row>
    <row r="904" customFormat="false" ht="13.2" hidden="false" customHeight="false" outlineLevel="0" collapsed="false">
      <c r="D904" s="170"/>
    </row>
    <row r="905" customFormat="false" ht="13.2" hidden="false" customHeight="false" outlineLevel="0" collapsed="false">
      <c r="D905" s="170"/>
    </row>
    <row r="906" customFormat="false" ht="13.2" hidden="false" customHeight="false" outlineLevel="0" collapsed="false">
      <c r="D906" s="170"/>
    </row>
    <row r="907" customFormat="false" ht="13.2" hidden="false" customHeight="false" outlineLevel="0" collapsed="false">
      <c r="D907" s="170"/>
    </row>
    <row r="908" customFormat="false" ht="13.2" hidden="false" customHeight="false" outlineLevel="0" collapsed="false">
      <c r="D908" s="170"/>
    </row>
    <row r="909" customFormat="false" ht="13.2" hidden="false" customHeight="false" outlineLevel="0" collapsed="false">
      <c r="D909" s="170"/>
    </row>
    <row r="910" customFormat="false" ht="13.2" hidden="false" customHeight="false" outlineLevel="0" collapsed="false">
      <c r="D910" s="170"/>
    </row>
    <row r="911" customFormat="false" ht="13.2" hidden="false" customHeight="false" outlineLevel="0" collapsed="false">
      <c r="D911" s="170"/>
    </row>
    <row r="912" customFormat="false" ht="13.2" hidden="false" customHeight="false" outlineLevel="0" collapsed="false">
      <c r="D912" s="170"/>
    </row>
    <row r="913" customFormat="false" ht="13.2" hidden="false" customHeight="false" outlineLevel="0" collapsed="false">
      <c r="D913" s="170"/>
    </row>
    <row r="914" customFormat="false" ht="13.2" hidden="false" customHeight="false" outlineLevel="0" collapsed="false">
      <c r="D914" s="170"/>
    </row>
    <row r="915" customFormat="false" ht="13.2" hidden="false" customHeight="false" outlineLevel="0" collapsed="false">
      <c r="D915" s="170"/>
    </row>
    <row r="916" customFormat="false" ht="13.2" hidden="false" customHeight="false" outlineLevel="0" collapsed="false">
      <c r="D916" s="170"/>
    </row>
    <row r="917" customFormat="false" ht="13.2" hidden="false" customHeight="false" outlineLevel="0" collapsed="false">
      <c r="D917" s="170"/>
    </row>
    <row r="918" customFormat="false" ht="13.2" hidden="false" customHeight="false" outlineLevel="0" collapsed="false">
      <c r="D918" s="170"/>
    </row>
    <row r="919" customFormat="false" ht="13.2" hidden="false" customHeight="false" outlineLevel="0" collapsed="false">
      <c r="D919" s="170"/>
    </row>
    <row r="920" customFormat="false" ht="13.2" hidden="false" customHeight="false" outlineLevel="0" collapsed="false">
      <c r="D920" s="170"/>
    </row>
    <row r="921" customFormat="false" ht="13.2" hidden="false" customHeight="false" outlineLevel="0" collapsed="false">
      <c r="D921" s="170"/>
    </row>
    <row r="922" customFormat="false" ht="13.2" hidden="false" customHeight="false" outlineLevel="0" collapsed="false">
      <c r="D922" s="170"/>
    </row>
    <row r="923" customFormat="false" ht="13.2" hidden="false" customHeight="false" outlineLevel="0" collapsed="false">
      <c r="D923" s="170"/>
    </row>
    <row r="924" customFormat="false" ht="13.2" hidden="false" customHeight="false" outlineLevel="0" collapsed="false">
      <c r="D924" s="170"/>
    </row>
    <row r="925" customFormat="false" ht="13.2" hidden="false" customHeight="false" outlineLevel="0" collapsed="false">
      <c r="D925" s="170"/>
    </row>
    <row r="926" customFormat="false" ht="13.2" hidden="false" customHeight="false" outlineLevel="0" collapsed="false">
      <c r="D926" s="170"/>
    </row>
    <row r="927" customFormat="false" ht="13.2" hidden="false" customHeight="false" outlineLevel="0" collapsed="false">
      <c r="D927" s="170"/>
    </row>
    <row r="928" customFormat="false" ht="13.2" hidden="false" customHeight="false" outlineLevel="0" collapsed="false">
      <c r="D928" s="170"/>
    </row>
    <row r="929" customFormat="false" ht="13.2" hidden="false" customHeight="false" outlineLevel="0" collapsed="false">
      <c r="D929" s="170"/>
    </row>
    <row r="930" customFormat="false" ht="13.2" hidden="false" customHeight="false" outlineLevel="0" collapsed="false">
      <c r="D930" s="170"/>
    </row>
    <row r="931" customFormat="false" ht="13.2" hidden="false" customHeight="false" outlineLevel="0" collapsed="false">
      <c r="D931" s="170"/>
    </row>
    <row r="932" customFormat="false" ht="13.2" hidden="false" customHeight="false" outlineLevel="0" collapsed="false">
      <c r="D932" s="170"/>
    </row>
    <row r="933" customFormat="false" ht="13.2" hidden="false" customHeight="false" outlineLevel="0" collapsed="false">
      <c r="D933" s="170"/>
    </row>
    <row r="934" customFormat="false" ht="13.2" hidden="false" customHeight="false" outlineLevel="0" collapsed="false">
      <c r="D934" s="170"/>
    </row>
    <row r="935" customFormat="false" ht="13.2" hidden="false" customHeight="false" outlineLevel="0" collapsed="false">
      <c r="D935" s="170"/>
    </row>
    <row r="936" customFormat="false" ht="13.2" hidden="false" customHeight="false" outlineLevel="0" collapsed="false">
      <c r="D936" s="170"/>
    </row>
    <row r="937" customFormat="false" ht="13.2" hidden="false" customHeight="false" outlineLevel="0" collapsed="false">
      <c r="D937" s="170"/>
    </row>
    <row r="938" customFormat="false" ht="13.2" hidden="false" customHeight="false" outlineLevel="0" collapsed="false">
      <c r="D938" s="170"/>
    </row>
    <row r="939" customFormat="false" ht="13.2" hidden="false" customHeight="false" outlineLevel="0" collapsed="false">
      <c r="D939" s="170"/>
    </row>
    <row r="940" customFormat="false" ht="13.2" hidden="false" customHeight="false" outlineLevel="0" collapsed="false">
      <c r="D940" s="170"/>
    </row>
    <row r="941" customFormat="false" ht="13.2" hidden="false" customHeight="false" outlineLevel="0" collapsed="false">
      <c r="D941" s="170"/>
    </row>
    <row r="942" customFormat="false" ht="13.2" hidden="false" customHeight="false" outlineLevel="0" collapsed="false">
      <c r="D942" s="170"/>
    </row>
    <row r="943" customFormat="false" ht="13.2" hidden="false" customHeight="false" outlineLevel="0" collapsed="false">
      <c r="D943" s="170"/>
    </row>
    <row r="944" customFormat="false" ht="13.2" hidden="false" customHeight="false" outlineLevel="0" collapsed="false">
      <c r="D944" s="170"/>
    </row>
    <row r="945" customFormat="false" ht="13.2" hidden="false" customHeight="false" outlineLevel="0" collapsed="false">
      <c r="D945" s="170"/>
    </row>
    <row r="946" customFormat="false" ht="13.2" hidden="false" customHeight="false" outlineLevel="0" collapsed="false">
      <c r="D946" s="170"/>
    </row>
    <row r="947" customFormat="false" ht="13.2" hidden="false" customHeight="false" outlineLevel="0" collapsed="false">
      <c r="D947" s="170"/>
    </row>
    <row r="948" customFormat="false" ht="13.2" hidden="false" customHeight="false" outlineLevel="0" collapsed="false">
      <c r="D948" s="170"/>
    </row>
    <row r="949" customFormat="false" ht="13.2" hidden="false" customHeight="false" outlineLevel="0" collapsed="false">
      <c r="D949" s="170"/>
    </row>
    <row r="950" customFormat="false" ht="13.2" hidden="false" customHeight="false" outlineLevel="0" collapsed="false">
      <c r="D950" s="170"/>
    </row>
    <row r="951" customFormat="false" ht="13.2" hidden="false" customHeight="false" outlineLevel="0" collapsed="false">
      <c r="D951" s="170"/>
    </row>
    <row r="952" customFormat="false" ht="13.2" hidden="false" customHeight="false" outlineLevel="0" collapsed="false">
      <c r="D952" s="170"/>
    </row>
    <row r="953" customFormat="false" ht="13.2" hidden="false" customHeight="false" outlineLevel="0" collapsed="false">
      <c r="D953" s="170"/>
    </row>
    <row r="954" customFormat="false" ht="13.2" hidden="false" customHeight="false" outlineLevel="0" collapsed="false">
      <c r="D954" s="170"/>
    </row>
    <row r="955" customFormat="false" ht="13.2" hidden="false" customHeight="false" outlineLevel="0" collapsed="false">
      <c r="D955" s="170"/>
    </row>
    <row r="956" customFormat="false" ht="13.2" hidden="false" customHeight="false" outlineLevel="0" collapsed="false">
      <c r="D956" s="170"/>
    </row>
    <row r="957" customFormat="false" ht="13.2" hidden="false" customHeight="false" outlineLevel="0" collapsed="false">
      <c r="D957" s="170"/>
    </row>
    <row r="958" customFormat="false" ht="13.2" hidden="false" customHeight="false" outlineLevel="0" collapsed="false">
      <c r="D958" s="170"/>
    </row>
    <row r="959" customFormat="false" ht="13.2" hidden="false" customHeight="false" outlineLevel="0" collapsed="false">
      <c r="D959" s="170"/>
    </row>
    <row r="960" customFormat="false" ht="13.2" hidden="false" customHeight="false" outlineLevel="0" collapsed="false">
      <c r="D960" s="170"/>
    </row>
    <row r="961" customFormat="false" ht="13.2" hidden="false" customHeight="false" outlineLevel="0" collapsed="false">
      <c r="D961" s="170"/>
    </row>
    <row r="962" customFormat="false" ht="13.2" hidden="false" customHeight="false" outlineLevel="0" collapsed="false">
      <c r="D962" s="170"/>
    </row>
    <row r="963" customFormat="false" ht="13.2" hidden="false" customHeight="false" outlineLevel="0" collapsed="false">
      <c r="D963" s="170"/>
    </row>
    <row r="964" customFormat="false" ht="13.2" hidden="false" customHeight="false" outlineLevel="0" collapsed="false">
      <c r="D964" s="170"/>
    </row>
    <row r="965" customFormat="false" ht="13.2" hidden="false" customHeight="false" outlineLevel="0" collapsed="false">
      <c r="D965" s="170"/>
    </row>
    <row r="966" customFormat="false" ht="13.2" hidden="false" customHeight="false" outlineLevel="0" collapsed="false">
      <c r="D966" s="170"/>
    </row>
    <row r="967" customFormat="false" ht="13.2" hidden="false" customHeight="false" outlineLevel="0" collapsed="false">
      <c r="D967" s="170"/>
    </row>
    <row r="968" customFormat="false" ht="13.2" hidden="false" customHeight="false" outlineLevel="0" collapsed="false">
      <c r="D968" s="170"/>
    </row>
    <row r="969" customFormat="false" ht="13.2" hidden="false" customHeight="false" outlineLevel="0" collapsed="false">
      <c r="D969" s="170"/>
    </row>
    <row r="970" customFormat="false" ht="13.2" hidden="false" customHeight="false" outlineLevel="0" collapsed="false">
      <c r="D970" s="170"/>
    </row>
    <row r="971" customFormat="false" ht="13.2" hidden="false" customHeight="false" outlineLevel="0" collapsed="false">
      <c r="D971" s="170"/>
    </row>
    <row r="972" customFormat="false" ht="13.2" hidden="false" customHeight="false" outlineLevel="0" collapsed="false">
      <c r="D972" s="170"/>
    </row>
    <row r="973" customFormat="false" ht="13.2" hidden="false" customHeight="false" outlineLevel="0" collapsed="false">
      <c r="D973" s="170"/>
    </row>
    <row r="974" customFormat="false" ht="13.2" hidden="false" customHeight="false" outlineLevel="0" collapsed="false">
      <c r="D974" s="170"/>
    </row>
    <row r="975" customFormat="false" ht="13.2" hidden="false" customHeight="false" outlineLevel="0" collapsed="false">
      <c r="D975" s="170"/>
    </row>
    <row r="976" customFormat="false" ht="13.2" hidden="false" customHeight="false" outlineLevel="0" collapsed="false">
      <c r="D976" s="170"/>
    </row>
    <row r="977" customFormat="false" ht="13.2" hidden="false" customHeight="false" outlineLevel="0" collapsed="false">
      <c r="D977" s="170"/>
    </row>
    <row r="978" customFormat="false" ht="13.2" hidden="false" customHeight="false" outlineLevel="0" collapsed="false">
      <c r="D978" s="170"/>
    </row>
    <row r="979" customFormat="false" ht="13.2" hidden="false" customHeight="false" outlineLevel="0" collapsed="false">
      <c r="D979" s="170"/>
    </row>
    <row r="980" customFormat="false" ht="13.2" hidden="false" customHeight="false" outlineLevel="0" collapsed="false">
      <c r="D980" s="170"/>
    </row>
    <row r="981" customFormat="false" ht="13.2" hidden="false" customHeight="false" outlineLevel="0" collapsed="false">
      <c r="D981" s="170"/>
    </row>
    <row r="982" customFormat="false" ht="13.2" hidden="false" customHeight="false" outlineLevel="0" collapsed="false">
      <c r="D982" s="170"/>
    </row>
    <row r="983" customFormat="false" ht="13.2" hidden="false" customHeight="false" outlineLevel="0" collapsed="false">
      <c r="D983" s="170"/>
    </row>
    <row r="984" customFormat="false" ht="13.2" hidden="false" customHeight="false" outlineLevel="0" collapsed="false">
      <c r="D984" s="170"/>
    </row>
    <row r="985" customFormat="false" ht="13.2" hidden="false" customHeight="false" outlineLevel="0" collapsed="false">
      <c r="D985" s="170"/>
    </row>
    <row r="986" customFormat="false" ht="13.2" hidden="false" customHeight="false" outlineLevel="0" collapsed="false">
      <c r="D986" s="170"/>
    </row>
    <row r="987" customFormat="false" ht="13.2" hidden="false" customHeight="false" outlineLevel="0" collapsed="false">
      <c r="D987" s="170"/>
    </row>
    <row r="988" customFormat="false" ht="13.2" hidden="false" customHeight="false" outlineLevel="0" collapsed="false">
      <c r="D988" s="170"/>
    </row>
    <row r="989" customFormat="false" ht="13.2" hidden="false" customHeight="false" outlineLevel="0" collapsed="false">
      <c r="D989" s="170"/>
    </row>
    <row r="990" customFormat="false" ht="13.2" hidden="false" customHeight="false" outlineLevel="0" collapsed="false">
      <c r="D990" s="170"/>
    </row>
    <row r="991" customFormat="false" ht="13.2" hidden="false" customHeight="false" outlineLevel="0" collapsed="false">
      <c r="D991" s="170"/>
    </row>
    <row r="992" customFormat="false" ht="13.2" hidden="false" customHeight="false" outlineLevel="0" collapsed="false">
      <c r="D992" s="170"/>
    </row>
    <row r="993" customFormat="false" ht="13.2" hidden="false" customHeight="false" outlineLevel="0" collapsed="false">
      <c r="D993" s="170"/>
    </row>
    <row r="994" customFormat="false" ht="13.2" hidden="false" customHeight="false" outlineLevel="0" collapsed="false">
      <c r="D994" s="170"/>
    </row>
    <row r="995" customFormat="false" ht="13.2" hidden="false" customHeight="false" outlineLevel="0" collapsed="false">
      <c r="D995" s="170"/>
    </row>
    <row r="996" customFormat="false" ht="13.2" hidden="false" customHeight="false" outlineLevel="0" collapsed="false">
      <c r="D996" s="170"/>
    </row>
    <row r="997" customFormat="false" ht="13.2" hidden="false" customHeight="false" outlineLevel="0" collapsed="false">
      <c r="D997" s="170"/>
    </row>
    <row r="998" customFormat="false" ht="13.2" hidden="false" customHeight="false" outlineLevel="0" collapsed="false">
      <c r="D998" s="170"/>
    </row>
    <row r="999" customFormat="false" ht="13.2" hidden="false" customHeight="false" outlineLevel="0" collapsed="false">
      <c r="D999" s="170"/>
    </row>
    <row r="1000" customFormat="false" ht="13.2" hidden="false" customHeight="false" outlineLevel="0" collapsed="false">
      <c r="D1000" s="170"/>
    </row>
    <row r="1001" customFormat="false" ht="13.2" hidden="false" customHeight="false" outlineLevel="0" collapsed="false">
      <c r="D1001" s="170"/>
    </row>
    <row r="1002" customFormat="false" ht="13.2" hidden="false" customHeight="false" outlineLevel="0" collapsed="false">
      <c r="D1002" s="170"/>
    </row>
    <row r="1003" customFormat="false" ht="13.2" hidden="false" customHeight="false" outlineLevel="0" collapsed="false">
      <c r="D1003" s="170"/>
    </row>
    <row r="1004" customFormat="false" ht="13.2" hidden="false" customHeight="false" outlineLevel="0" collapsed="false">
      <c r="D1004" s="170"/>
    </row>
    <row r="1005" customFormat="false" ht="13.2" hidden="false" customHeight="false" outlineLevel="0" collapsed="false">
      <c r="D1005" s="170"/>
    </row>
    <row r="1006" customFormat="false" ht="13.2" hidden="false" customHeight="false" outlineLevel="0" collapsed="false">
      <c r="D1006" s="170"/>
    </row>
    <row r="1007" customFormat="false" ht="13.2" hidden="false" customHeight="false" outlineLevel="0" collapsed="false">
      <c r="D1007" s="170"/>
    </row>
    <row r="1008" customFormat="false" ht="13.2" hidden="false" customHeight="false" outlineLevel="0" collapsed="false">
      <c r="D1008" s="170"/>
    </row>
    <row r="1009" customFormat="false" ht="13.2" hidden="false" customHeight="false" outlineLevel="0" collapsed="false">
      <c r="D1009" s="170"/>
    </row>
    <row r="1010" customFormat="false" ht="13.2" hidden="false" customHeight="false" outlineLevel="0" collapsed="false">
      <c r="D1010" s="170"/>
    </row>
    <row r="1011" customFormat="false" ht="13.2" hidden="false" customHeight="false" outlineLevel="0" collapsed="false">
      <c r="D1011" s="170"/>
    </row>
    <row r="1012" customFormat="false" ht="13.2" hidden="false" customHeight="false" outlineLevel="0" collapsed="false">
      <c r="D1012" s="170"/>
    </row>
    <row r="1013" customFormat="false" ht="13.2" hidden="false" customHeight="false" outlineLevel="0" collapsed="false">
      <c r="D1013" s="170"/>
    </row>
    <row r="1014" customFormat="false" ht="13.2" hidden="false" customHeight="false" outlineLevel="0" collapsed="false">
      <c r="D1014" s="170"/>
    </row>
    <row r="1015" customFormat="false" ht="13.2" hidden="false" customHeight="false" outlineLevel="0" collapsed="false">
      <c r="D1015" s="170"/>
    </row>
    <row r="1016" customFormat="false" ht="13.2" hidden="false" customHeight="false" outlineLevel="0" collapsed="false">
      <c r="D1016" s="170"/>
    </row>
    <row r="1017" customFormat="false" ht="13.2" hidden="false" customHeight="false" outlineLevel="0" collapsed="false">
      <c r="D1017" s="170"/>
    </row>
    <row r="1018" customFormat="false" ht="13.2" hidden="false" customHeight="false" outlineLevel="0" collapsed="false">
      <c r="D1018" s="170"/>
    </row>
    <row r="1019" customFormat="false" ht="13.2" hidden="false" customHeight="false" outlineLevel="0" collapsed="false">
      <c r="D1019" s="170"/>
    </row>
    <row r="1020" customFormat="false" ht="13.2" hidden="false" customHeight="false" outlineLevel="0" collapsed="false">
      <c r="D1020" s="170"/>
    </row>
    <row r="1021" customFormat="false" ht="13.2" hidden="false" customHeight="false" outlineLevel="0" collapsed="false">
      <c r="D1021" s="170"/>
    </row>
    <row r="1022" customFormat="false" ht="13.2" hidden="false" customHeight="false" outlineLevel="0" collapsed="false">
      <c r="D1022" s="170"/>
    </row>
    <row r="1023" customFormat="false" ht="13.2" hidden="false" customHeight="false" outlineLevel="0" collapsed="false">
      <c r="D1023" s="170"/>
    </row>
    <row r="1024" customFormat="false" ht="13.2" hidden="false" customHeight="false" outlineLevel="0" collapsed="false">
      <c r="D1024" s="170"/>
    </row>
    <row r="1025" customFormat="false" ht="13.2" hidden="false" customHeight="false" outlineLevel="0" collapsed="false">
      <c r="D1025" s="170"/>
    </row>
    <row r="1026" customFormat="false" ht="13.2" hidden="false" customHeight="false" outlineLevel="0" collapsed="false">
      <c r="D1026" s="170"/>
    </row>
    <row r="1027" customFormat="false" ht="13.2" hidden="false" customHeight="false" outlineLevel="0" collapsed="false">
      <c r="D1027" s="170"/>
    </row>
  </sheetData>
  <sheetProtection sheet="true" password="dc0d"/>
  <mergeCells count="12">
    <mergeCell ref="A1:G1"/>
    <mergeCell ref="C2:G2"/>
    <mergeCell ref="C3:G3"/>
    <mergeCell ref="C4:G4"/>
    <mergeCell ref="C10:G10"/>
    <mergeCell ref="C12:G12"/>
    <mergeCell ref="C14:G14"/>
    <mergeCell ref="C16:G16"/>
    <mergeCell ref="C17:G17"/>
    <mergeCell ref="C20:G20"/>
    <mergeCell ref="C22:G22"/>
    <mergeCell ref="C24:G24"/>
  </mergeCells>
  <printOptions headings="false" gridLines="false" gridLinesSet="true" horizontalCentered="false" verticalCentered="false"/>
  <pageMargins left="0.590277777777778" right="0.196527777777778" top="0.7875" bottom="0.7875" header="0.511805555555555" footer="0.315277777777778"/>
  <pageSetup paperSize="9" scale="8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&amp;LZpracováno programem BUILDpower S,  © RTS, a.s.&amp;RStránka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H1350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pane xSplit="0" ySplit="7" topLeftCell="A275" activePane="bottomLeft" state="frozen"/>
      <selection pane="topLeft" activeCell="A1" activeCellId="0" sqref="A1"/>
      <selection pane="bottomLeft" activeCell="F280" activeCellId="0" sqref="F280"/>
    </sheetView>
  </sheetViews>
  <sheetFormatPr defaultColWidth="8.5703125" defaultRowHeight="13.2" zeroHeight="false" outlineLevelRow="1" outlineLevelCol="0"/>
  <cols>
    <col collapsed="false" customWidth="true" hidden="false" outlineLevel="0" max="1" min="1" style="0" width="3.45"/>
    <col collapsed="false" customWidth="true" hidden="false" outlineLevel="0" max="2" min="2" style="164" width="12.56"/>
    <col collapsed="false" customWidth="true" hidden="false" outlineLevel="0" max="3" min="3" style="164" width="63.33"/>
    <col collapsed="false" customWidth="true" hidden="false" outlineLevel="0" max="4" min="4" style="0" width="4.89"/>
    <col collapsed="false" customWidth="true" hidden="false" outlineLevel="0" max="5" min="5" style="0" width="10.58"/>
    <col collapsed="false" customWidth="true" hidden="false" outlineLevel="0" max="6" min="6" style="0" width="9.89"/>
    <col collapsed="false" customWidth="true" hidden="false" outlineLevel="0" max="7" min="7" style="0" width="12.66"/>
    <col collapsed="false" customWidth="true" hidden="true" outlineLevel="0" max="13" min="8" style="0" width="11.52"/>
    <col collapsed="false" customWidth="true" hidden="true" outlineLevel="0" max="17" min="16" style="0" width="11.52"/>
    <col collapsed="false" customWidth="true" hidden="false" outlineLevel="0" max="18" min="18" style="0" width="6.88"/>
    <col collapsed="false" customWidth="true" hidden="false" outlineLevel="0" max="20" min="20" style="0" width="8.44"/>
    <col collapsed="false" customWidth="true" hidden="true" outlineLevel="0" max="23" min="21" style="0" width="11.52"/>
    <col collapsed="false" customWidth="true" hidden="true" outlineLevel="0" max="29" min="29" style="0" width="11.52"/>
    <col collapsed="false" customWidth="true" hidden="true" outlineLevel="0" max="41" min="31" style="0" width="11.52"/>
    <col collapsed="false" customWidth="true" hidden="false" outlineLevel="0" max="53" min="53" style="0" width="98.66"/>
  </cols>
  <sheetData>
    <row r="1" customFormat="false" ht="15.75" hidden="false" customHeight="true" outlineLevel="0" collapsed="false">
      <c r="A1" s="165" t="s">
        <v>145</v>
      </c>
      <c r="B1" s="165"/>
      <c r="C1" s="165"/>
      <c r="D1" s="165"/>
      <c r="E1" s="165"/>
      <c r="F1" s="165"/>
      <c r="G1" s="165"/>
      <c r="AG1" s="0" t="s">
        <v>87</v>
      </c>
    </row>
    <row r="2" customFormat="false" ht="24.9" hidden="false" customHeight="true" outlineLevel="0" collapsed="false">
      <c r="A2" s="158" t="s">
        <v>83</v>
      </c>
      <c r="B2" s="159" t="s">
        <v>5</v>
      </c>
      <c r="C2" s="166" t="s">
        <v>6</v>
      </c>
      <c r="D2" s="166"/>
      <c r="E2" s="166"/>
      <c r="F2" s="166"/>
      <c r="G2" s="166"/>
      <c r="AG2" s="0" t="s">
        <v>88</v>
      </c>
    </row>
    <row r="3" customFormat="false" ht="24.9" hidden="false" customHeight="true" outlineLevel="0" collapsed="false">
      <c r="A3" s="158" t="s">
        <v>84</v>
      </c>
      <c r="B3" s="159" t="s">
        <v>47</v>
      </c>
      <c r="C3" s="166" t="s">
        <v>48</v>
      </c>
      <c r="D3" s="166"/>
      <c r="E3" s="166"/>
      <c r="F3" s="166"/>
      <c r="G3" s="166"/>
      <c r="AC3" s="164" t="s">
        <v>88</v>
      </c>
      <c r="AG3" s="0" t="s">
        <v>90</v>
      </c>
    </row>
    <row r="4" customFormat="false" ht="24.9" hidden="false" customHeight="true" outlineLevel="0" collapsed="false">
      <c r="A4" s="167" t="s">
        <v>85</v>
      </c>
      <c r="B4" s="168" t="s">
        <v>45</v>
      </c>
      <c r="C4" s="169" t="s">
        <v>48</v>
      </c>
      <c r="D4" s="169"/>
      <c r="E4" s="169"/>
      <c r="F4" s="169"/>
      <c r="G4" s="169"/>
      <c r="AG4" s="0" t="s">
        <v>91</v>
      </c>
    </row>
    <row r="5" customFormat="false" ht="13.2" hidden="false" customHeight="false" outlineLevel="0" collapsed="false">
      <c r="D5" s="170"/>
    </row>
    <row r="6" customFormat="false" ht="39.6" hidden="false" customHeight="false" outlineLevel="0" collapsed="false">
      <c r="A6" s="171" t="s">
        <v>92</v>
      </c>
      <c r="B6" s="172" t="s">
        <v>93</v>
      </c>
      <c r="C6" s="172" t="s">
        <v>94</v>
      </c>
      <c r="D6" s="173" t="s">
        <v>95</v>
      </c>
      <c r="E6" s="171" t="s">
        <v>96</v>
      </c>
      <c r="F6" s="174" t="s">
        <v>97</v>
      </c>
      <c r="G6" s="171" t="s">
        <v>14</v>
      </c>
      <c r="H6" s="175" t="s">
        <v>98</v>
      </c>
      <c r="I6" s="175" t="s">
        <v>99</v>
      </c>
      <c r="J6" s="175" t="s">
        <v>100</v>
      </c>
      <c r="K6" s="175" t="s">
        <v>101</v>
      </c>
      <c r="L6" s="175" t="s">
        <v>102</v>
      </c>
      <c r="M6" s="175" t="s">
        <v>103</v>
      </c>
      <c r="N6" s="175" t="s">
        <v>104</v>
      </c>
      <c r="O6" s="175" t="s">
        <v>105</v>
      </c>
      <c r="P6" s="175" t="s">
        <v>106</v>
      </c>
      <c r="Q6" s="175" t="s">
        <v>107</v>
      </c>
      <c r="R6" s="175" t="s">
        <v>108</v>
      </c>
      <c r="S6" s="175" t="s">
        <v>109</v>
      </c>
      <c r="T6" s="175" t="s">
        <v>110</v>
      </c>
      <c r="U6" s="175" t="s">
        <v>111</v>
      </c>
      <c r="V6" s="175" t="s">
        <v>112</v>
      </c>
      <c r="W6" s="175" t="s">
        <v>113</v>
      </c>
    </row>
    <row r="7" customFormat="false" ht="13.2" hidden="true" customHeight="false" outlineLevel="0" collapsed="false">
      <c r="A7" s="155"/>
      <c r="B7" s="161"/>
      <c r="C7" s="161"/>
      <c r="D7" s="163"/>
      <c r="E7" s="176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</row>
    <row r="8" customFormat="false" ht="13.2" hidden="false" customHeight="false" outlineLevel="0" collapsed="false">
      <c r="A8" s="178" t="s">
        <v>114</v>
      </c>
      <c r="B8" s="179" t="s">
        <v>45</v>
      </c>
      <c r="C8" s="180" t="s">
        <v>64</v>
      </c>
      <c r="D8" s="181"/>
      <c r="E8" s="182"/>
      <c r="F8" s="183"/>
      <c r="G8" s="183" t="n">
        <f aca="false">SUMIF(AG9:AG172,"&lt;&gt;NOR",G9:G172)</f>
        <v>0</v>
      </c>
      <c r="H8" s="183"/>
      <c r="I8" s="183" t="n">
        <f aca="false">SUM(I9:I172)</f>
        <v>0</v>
      </c>
      <c r="J8" s="183"/>
      <c r="K8" s="183" t="n">
        <f aca="false">SUM(K9:K172)</f>
        <v>0</v>
      </c>
      <c r="L8" s="183"/>
      <c r="M8" s="183" t="n">
        <f aca="false">SUM(M9:M172)</f>
        <v>0</v>
      </c>
      <c r="N8" s="183"/>
      <c r="O8" s="183" t="n">
        <f aca="false">SUM(O9:O172)</f>
        <v>1996.56</v>
      </c>
      <c r="P8" s="183"/>
      <c r="Q8" s="183" t="n">
        <f aca="false">SUM(Q9:Q172)</f>
        <v>253.75</v>
      </c>
      <c r="R8" s="183"/>
      <c r="S8" s="183"/>
      <c r="T8" s="184"/>
      <c r="U8" s="185"/>
      <c r="V8" s="185" t="n">
        <f aca="false">SUM(V9:V172)</f>
        <v>1921.53</v>
      </c>
      <c r="W8" s="185"/>
      <c r="AG8" s="0" t="s">
        <v>115</v>
      </c>
    </row>
    <row r="9" customFormat="false" ht="20.4" hidden="false" customHeight="false" outlineLevel="1" collapsed="false">
      <c r="A9" s="186" t="n">
        <v>1</v>
      </c>
      <c r="B9" s="187" t="s">
        <v>146</v>
      </c>
      <c r="C9" s="188" t="s">
        <v>147</v>
      </c>
      <c r="D9" s="189" t="s">
        <v>148</v>
      </c>
      <c r="E9" s="190" t="n">
        <v>220.05</v>
      </c>
      <c r="F9" s="191"/>
      <c r="G9" s="192" t="n">
        <f aca="false">ROUND(E9*F9,2)</f>
        <v>0</v>
      </c>
      <c r="H9" s="191"/>
      <c r="I9" s="192" t="n">
        <f aca="false">ROUND(E9*H9,2)</f>
        <v>0</v>
      </c>
      <c r="J9" s="191"/>
      <c r="K9" s="192" t="n">
        <f aca="false">ROUND(E9*J9,2)</f>
        <v>0</v>
      </c>
      <c r="L9" s="192" t="n">
        <v>21</v>
      </c>
      <c r="M9" s="192" t="n">
        <f aca="false">G9*(1+L9/100)</f>
        <v>0</v>
      </c>
      <c r="N9" s="192" t="n">
        <v>0</v>
      </c>
      <c r="O9" s="192" t="n">
        <f aca="false">ROUND(E9*N9,2)</f>
        <v>0</v>
      </c>
      <c r="P9" s="192" t="n">
        <v>0.506</v>
      </c>
      <c r="Q9" s="192" t="n">
        <f aca="false">ROUND(E9*P9,2)</f>
        <v>111.35</v>
      </c>
      <c r="R9" s="192" t="s">
        <v>149</v>
      </c>
      <c r="S9" s="192" t="s">
        <v>150</v>
      </c>
      <c r="T9" s="193" t="s">
        <v>151</v>
      </c>
      <c r="U9" s="194" t="n">
        <v>0.0847</v>
      </c>
      <c r="V9" s="194" t="n">
        <f aca="false">ROUND(E9*U9,2)</f>
        <v>18.64</v>
      </c>
      <c r="W9" s="194"/>
      <c r="X9" s="195"/>
      <c r="Y9" s="195"/>
      <c r="Z9" s="195"/>
      <c r="AA9" s="195"/>
      <c r="AB9" s="195"/>
      <c r="AC9" s="195"/>
      <c r="AD9" s="195"/>
      <c r="AE9" s="195"/>
      <c r="AF9" s="195"/>
      <c r="AG9" s="195" t="s">
        <v>152</v>
      </c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</row>
    <row r="10" customFormat="false" ht="13.2" hidden="false" customHeight="false" outlineLevel="1" collapsed="false">
      <c r="A10" s="196"/>
      <c r="B10" s="197"/>
      <c r="C10" s="209" t="s">
        <v>153</v>
      </c>
      <c r="D10" s="210"/>
      <c r="E10" s="211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5"/>
      <c r="Y10" s="195"/>
      <c r="Z10" s="195"/>
      <c r="AA10" s="195"/>
      <c r="AB10" s="195"/>
      <c r="AC10" s="195"/>
      <c r="AD10" s="195"/>
      <c r="AE10" s="195"/>
      <c r="AF10" s="195"/>
      <c r="AG10" s="195" t="s">
        <v>154</v>
      </c>
      <c r="AH10" s="195" t="n">
        <v>0</v>
      </c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</row>
    <row r="11" customFormat="false" ht="13.2" hidden="false" customHeight="false" outlineLevel="1" collapsed="false">
      <c r="A11" s="196"/>
      <c r="B11" s="197"/>
      <c r="C11" s="209" t="s">
        <v>155</v>
      </c>
      <c r="D11" s="210"/>
      <c r="E11" s="211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5"/>
      <c r="Y11" s="195"/>
      <c r="Z11" s="195"/>
      <c r="AA11" s="195"/>
      <c r="AB11" s="195"/>
      <c r="AC11" s="195"/>
      <c r="AD11" s="195"/>
      <c r="AE11" s="195"/>
      <c r="AF11" s="195"/>
      <c r="AG11" s="195" t="s">
        <v>154</v>
      </c>
      <c r="AH11" s="195" t="n">
        <v>0</v>
      </c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</row>
    <row r="12" customFormat="false" ht="13.2" hidden="false" customHeight="false" outlineLevel="1" collapsed="false">
      <c r="A12" s="196"/>
      <c r="B12" s="197"/>
      <c r="C12" s="209" t="s">
        <v>156</v>
      </c>
      <c r="D12" s="210"/>
      <c r="E12" s="211" t="n">
        <v>106.99</v>
      </c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5"/>
      <c r="Y12" s="195"/>
      <c r="Z12" s="195"/>
      <c r="AA12" s="195"/>
      <c r="AB12" s="195"/>
      <c r="AC12" s="195"/>
      <c r="AD12" s="195"/>
      <c r="AE12" s="195"/>
      <c r="AF12" s="195"/>
      <c r="AG12" s="195" t="s">
        <v>154</v>
      </c>
      <c r="AH12" s="195" t="n">
        <v>0</v>
      </c>
      <c r="AI12" s="195"/>
      <c r="AJ12" s="195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</row>
    <row r="13" customFormat="false" ht="13.2" hidden="false" customHeight="false" outlineLevel="1" collapsed="false">
      <c r="A13" s="196"/>
      <c r="B13" s="197"/>
      <c r="C13" s="209" t="s">
        <v>157</v>
      </c>
      <c r="D13" s="210"/>
      <c r="E13" s="211" t="n">
        <v>72.16</v>
      </c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5"/>
      <c r="Y13" s="195"/>
      <c r="Z13" s="195"/>
      <c r="AA13" s="195"/>
      <c r="AB13" s="195"/>
      <c r="AC13" s="195"/>
      <c r="AD13" s="195"/>
      <c r="AE13" s="195"/>
      <c r="AF13" s="195"/>
      <c r="AG13" s="195" t="s">
        <v>154</v>
      </c>
      <c r="AH13" s="195" t="n">
        <v>0</v>
      </c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195"/>
      <c r="BD13" s="195"/>
      <c r="BE13" s="195"/>
      <c r="BF13" s="195"/>
      <c r="BG13" s="195"/>
      <c r="BH13" s="195"/>
    </row>
    <row r="14" customFormat="false" ht="13.2" hidden="false" customHeight="false" outlineLevel="1" collapsed="false">
      <c r="A14" s="196"/>
      <c r="B14" s="197"/>
      <c r="C14" s="209" t="s">
        <v>158</v>
      </c>
      <c r="D14" s="210"/>
      <c r="E14" s="211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5"/>
      <c r="Y14" s="195"/>
      <c r="Z14" s="195"/>
      <c r="AA14" s="195"/>
      <c r="AB14" s="195"/>
      <c r="AC14" s="195"/>
      <c r="AD14" s="195"/>
      <c r="AE14" s="195"/>
      <c r="AF14" s="195"/>
      <c r="AG14" s="195" t="s">
        <v>154</v>
      </c>
      <c r="AH14" s="195" t="n">
        <v>0</v>
      </c>
      <c r="AI14" s="195"/>
      <c r="AJ14" s="195"/>
      <c r="AK14" s="195"/>
      <c r="AL14" s="195"/>
      <c r="AM14" s="195"/>
      <c r="AN14" s="195"/>
      <c r="AO14" s="195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5"/>
      <c r="BB14" s="195"/>
      <c r="BC14" s="195"/>
      <c r="BD14" s="195"/>
      <c r="BE14" s="195"/>
      <c r="BF14" s="195"/>
      <c r="BG14" s="195"/>
      <c r="BH14" s="195"/>
    </row>
    <row r="15" customFormat="false" ht="13.2" hidden="false" customHeight="false" outlineLevel="1" collapsed="false">
      <c r="A15" s="196"/>
      <c r="B15" s="197"/>
      <c r="C15" s="209" t="s">
        <v>159</v>
      </c>
      <c r="D15" s="210"/>
      <c r="E15" s="211" t="n">
        <v>5.2</v>
      </c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5"/>
      <c r="Y15" s="195"/>
      <c r="Z15" s="195"/>
      <c r="AA15" s="195"/>
      <c r="AB15" s="195"/>
      <c r="AC15" s="195"/>
      <c r="AD15" s="195"/>
      <c r="AE15" s="195"/>
      <c r="AF15" s="195"/>
      <c r="AG15" s="195" t="s">
        <v>154</v>
      </c>
      <c r="AH15" s="195" t="n">
        <v>0</v>
      </c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</row>
    <row r="16" customFormat="false" ht="13.2" hidden="false" customHeight="false" outlineLevel="1" collapsed="false">
      <c r="A16" s="196"/>
      <c r="B16" s="197"/>
      <c r="C16" s="209" t="s">
        <v>160</v>
      </c>
      <c r="D16" s="210"/>
      <c r="E16" s="211" t="n">
        <v>5.1</v>
      </c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5"/>
      <c r="Y16" s="195"/>
      <c r="Z16" s="195"/>
      <c r="AA16" s="195"/>
      <c r="AB16" s="195"/>
      <c r="AC16" s="195"/>
      <c r="AD16" s="195"/>
      <c r="AE16" s="195"/>
      <c r="AF16" s="195"/>
      <c r="AG16" s="195" t="s">
        <v>154</v>
      </c>
      <c r="AH16" s="195" t="n">
        <v>0</v>
      </c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</row>
    <row r="17" customFormat="false" ht="13.2" hidden="false" customHeight="false" outlineLevel="1" collapsed="false">
      <c r="A17" s="196"/>
      <c r="B17" s="197"/>
      <c r="C17" s="209" t="s">
        <v>161</v>
      </c>
      <c r="D17" s="210"/>
      <c r="E17" s="211" t="n">
        <v>30.6</v>
      </c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5"/>
      <c r="Y17" s="195"/>
      <c r="Z17" s="195"/>
      <c r="AA17" s="195"/>
      <c r="AB17" s="195"/>
      <c r="AC17" s="195"/>
      <c r="AD17" s="195"/>
      <c r="AE17" s="195"/>
      <c r="AF17" s="195"/>
      <c r="AG17" s="195" t="s">
        <v>154</v>
      </c>
      <c r="AH17" s="195" t="n">
        <v>0</v>
      </c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</row>
    <row r="18" customFormat="false" ht="20.4" hidden="false" customHeight="false" outlineLevel="1" collapsed="false">
      <c r="A18" s="186" t="n">
        <v>2</v>
      </c>
      <c r="B18" s="187" t="s">
        <v>162</v>
      </c>
      <c r="C18" s="188" t="s">
        <v>163</v>
      </c>
      <c r="D18" s="189" t="s">
        <v>148</v>
      </c>
      <c r="E18" s="190" t="n">
        <v>220.05</v>
      </c>
      <c r="F18" s="191"/>
      <c r="G18" s="192" t="n">
        <f aca="false">ROUND(E18*F18,2)</f>
        <v>0</v>
      </c>
      <c r="H18" s="191"/>
      <c r="I18" s="192" t="n">
        <f aca="false">ROUND(E18*H18,2)</f>
        <v>0</v>
      </c>
      <c r="J18" s="191"/>
      <c r="K18" s="192" t="n">
        <f aca="false">ROUND(E18*J18,2)</f>
        <v>0</v>
      </c>
      <c r="L18" s="192" t="n">
        <v>21</v>
      </c>
      <c r="M18" s="192" t="n">
        <f aca="false">G18*(1+L18/100)</f>
        <v>0</v>
      </c>
      <c r="N18" s="192" t="n">
        <v>0</v>
      </c>
      <c r="O18" s="192" t="n">
        <f aca="false">ROUND(E18*N18,2)</f>
        <v>0</v>
      </c>
      <c r="P18" s="192" t="n">
        <v>0.264</v>
      </c>
      <c r="Q18" s="192" t="n">
        <f aca="false">ROUND(E18*P18,2)</f>
        <v>58.09</v>
      </c>
      <c r="R18" s="192" t="s">
        <v>149</v>
      </c>
      <c r="S18" s="192" t="s">
        <v>150</v>
      </c>
      <c r="T18" s="193" t="s">
        <v>151</v>
      </c>
      <c r="U18" s="194" t="n">
        <v>0.087</v>
      </c>
      <c r="V18" s="194" t="n">
        <f aca="false">ROUND(E18*U18,2)</f>
        <v>19.14</v>
      </c>
      <c r="W18" s="194"/>
      <c r="X18" s="195"/>
      <c r="Y18" s="195"/>
      <c r="Z18" s="195"/>
      <c r="AA18" s="195"/>
      <c r="AB18" s="195"/>
      <c r="AC18" s="195"/>
      <c r="AD18" s="195"/>
      <c r="AE18" s="195"/>
      <c r="AF18" s="195"/>
      <c r="AG18" s="195" t="s">
        <v>152</v>
      </c>
      <c r="AH18" s="195"/>
      <c r="AI18" s="195"/>
      <c r="AJ18" s="195"/>
      <c r="AK18" s="195"/>
      <c r="AL18" s="195"/>
      <c r="AM18" s="195"/>
      <c r="AN18" s="195"/>
      <c r="AO18" s="195"/>
      <c r="AP18" s="195"/>
      <c r="AQ18" s="195"/>
      <c r="AR18" s="195"/>
      <c r="AS18" s="195"/>
      <c r="AT18" s="195"/>
      <c r="AU18" s="195"/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</row>
    <row r="19" customFormat="false" ht="13.2" hidden="false" customHeight="false" outlineLevel="1" collapsed="false">
      <c r="A19" s="196"/>
      <c r="B19" s="197"/>
      <c r="C19" s="209" t="s">
        <v>153</v>
      </c>
      <c r="D19" s="210"/>
      <c r="E19" s="211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5"/>
      <c r="Y19" s="195"/>
      <c r="Z19" s="195"/>
      <c r="AA19" s="195"/>
      <c r="AB19" s="195"/>
      <c r="AC19" s="195"/>
      <c r="AD19" s="195"/>
      <c r="AE19" s="195"/>
      <c r="AF19" s="195"/>
      <c r="AG19" s="195" t="s">
        <v>154</v>
      </c>
      <c r="AH19" s="195" t="n">
        <v>0</v>
      </c>
      <c r="AI19" s="195"/>
      <c r="AJ19" s="195"/>
      <c r="AK19" s="195"/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</row>
    <row r="20" customFormat="false" ht="13.2" hidden="false" customHeight="false" outlineLevel="1" collapsed="false">
      <c r="A20" s="196"/>
      <c r="B20" s="197"/>
      <c r="C20" s="209" t="s">
        <v>155</v>
      </c>
      <c r="D20" s="210"/>
      <c r="E20" s="211"/>
      <c r="F20" s="194"/>
      <c r="G20" s="194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5"/>
      <c r="Y20" s="195"/>
      <c r="Z20" s="195"/>
      <c r="AA20" s="195"/>
      <c r="AB20" s="195"/>
      <c r="AC20" s="195"/>
      <c r="AD20" s="195"/>
      <c r="AE20" s="195"/>
      <c r="AF20" s="195"/>
      <c r="AG20" s="195" t="s">
        <v>154</v>
      </c>
      <c r="AH20" s="195" t="n">
        <v>0</v>
      </c>
      <c r="AI20" s="195"/>
      <c r="AJ20" s="195"/>
      <c r="AK20" s="195"/>
      <c r="AL20" s="195"/>
      <c r="AM20" s="195"/>
      <c r="AN20" s="195"/>
      <c r="AO20" s="195"/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5"/>
      <c r="BH20" s="195"/>
    </row>
    <row r="21" customFormat="false" ht="13.2" hidden="false" customHeight="false" outlineLevel="1" collapsed="false">
      <c r="A21" s="196"/>
      <c r="B21" s="197"/>
      <c r="C21" s="209" t="s">
        <v>156</v>
      </c>
      <c r="D21" s="210"/>
      <c r="E21" s="211" t="n">
        <v>106.99</v>
      </c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5"/>
      <c r="Y21" s="195"/>
      <c r="Z21" s="195"/>
      <c r="AA21" s="195"/>
      <c r="AB21" s="195"/>
      <c r="AC21" s="195"/>
      <c r="AD21" s="195"/>
      <c r="AE21" s="195"/>
      <c r="AF21" s="195"/>
      <c r="AG21" s="195" t="s">
        <v>154</v>
      </c>
      <c r="AH21" s="195" t="n">
        <v>0</v>
      </c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</row>
    <row r="22" customFormat="false" ht="13.2" hidden="false" customHeight="false" outlineLevel="1" collapsed="false">
      <c r="A22" s="196"/>
      <c r="B22" s="197"/>
      <c r="C22" s="209" t="s">
        <v>157</v>
      </c>
      <c r="D22" s="210"/>
      <c r="E22" s="211" t="n">
        <v>72.16</v>
      </c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5"/>
      <c r="Y22" s="195"/>
      <c r="Z22" s="195"/>
      <c r="AA22" s="195"/>
      <c r="AB22" s="195"/>
      <c r="AC22" s="195"/>
      <c r="AD22" s="195"/>
      <c r="AE22" s="195"/>
      <c r="AF22" s="195"/>
      <c r="AG22" s="195" t="s">
        <v>154</v>
      </c>
      <c r="AH22" s="195" t="n">
        <v>0</v>
      </c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</row>
    <row r="23" customFormat="false" ht="13.2" hidden="false" customHeight="false" outlineLevel="1" collapsed="false">
      <c r="A23" s="196"/>
      <c r="B23" s="197"/>
      <c r="C23" s="209" t="s">
        <v>158</v>
      </c>
      <c r="D23" s="210"/>
      <c r="E23" s="211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5"/>
      <c r="Y23" s="195"/>
      <c r="Z23" s="195"/>
      <c r="AA23" s="195"/>
      <c r="AB23" s="195"/>
      <c r="AC23" s="195"/>
      <c r="AD23" s="195"/>
      <c r="AE23" s="195"/>
      <c r="AF23" s="195"/>
      <c r="AG23" s="195" t="s">
        <v>154</v>
      </c>
      <c r="AH23" s="195" t="n">
        <v>0</v>
      </c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</row>
    <row r="24" customFormat="false" ht="13.2" hidden="false" customHeight="false" outlineLevel="1" collapsed="false">
      <c r="A24" s="196"/>
      <c r="B24" s="197"/>
      <c r="C24" s="209" t="s">
        <v>159</v>
      </c>
      <c r="D24" s="210"/>
      <c r="E24" s="211" t="n">
        <v>5.2</v>
      </c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5"/>
      <c r="Y24" s="195"/>
      <c r="Z24" s="195"/>
      <c r="AA24" s="195"/>
      <c r="AB24" s="195"/>
      <c r="AC24" s="195"/>
      <c r="AD24" s="195"/>
      <c r="AE24" s="195"/>
      <c r="AF24" s="195"/>
      <c r="AG24" s="195" t="s">
        <v>154</v>
      </c>
      <c r="AH24" s="195" t="n">
        <v>0</v>
      </c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</row>
    <row r="25" customFormat="false" ht="13.2" hidden="false" customHeight="false" outlineLevel="1" collapsed="false">
      <c r="A25" s="196"/>
      <c r="B25" s="197"/>
      <c r="C25" s="209" t="s">
        <v>160</v>
      </c>
      <c r="D25" s="210"/>
      <c r="E25" s="211" t="n">
        <v>5.1</v>
      </c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5"/>
      <c r="Y25" s="195"/>
      <c r="Z25" s="195"/>
      <c r="AA25" s="195"/>
      <c r="AB25" s="195"/>
      <c r="AC25" s="195"/>
      <c r="AD25" s="195"/>
      <c r="AE25" s="195"/>
      <c r="AF25" s="195"/>
      <c r="AG25" s="195" t="s">
        <v>154</v>
      </c>
      <c r="AH25" s="195" t="n">
        <v>0</v>
      </c>
      <c r="AI25" s="195"/>
      <c r="AJ25" s="195"/>
      <c r="AK25" s="195"/>
      <c r="AL25" s="195"/>
      <c r="AM25" s="195"/>
      <c r="AN25" s="195"/>
      <c r="AO25" s="195"/>
      <c r="AP25" s="195"/>
      <c r="AQ25" s="195"/>
      <c r="AR25" s="195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5"/>
      <c r="BH25" s="195"/>
    </row>
    <row r="26" customFormat="false" ht="13.2" hidden="false" customHeight="false" outlineLevel="1" collapsed="false">
      <c r="A26" s="196"/>
      <c r="B26" s="197"/>
      <c r="C26" s="209" t="s">
        <v>161</v>
      </c>
      <c r="D26" s="210"/>
      <c r="E26" s="211" t="n">
        <v>30.6</v>
      </c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5"/>
      <c r="Y26" s="195"/>
      <c r="Z26" s="195"/>
      <c r="AA26" s="195"/>
      <c r="AB26" s="195"/>
      <c r="AC26" s="195"/>
      <c r="AD26" s="195"/>
      <c r="AE26" s="195"/>
      <c r="AF26" s="195"/>
      <c r="AG26" s="195" t="s">
        <v>154</v>
      </c>
      <c r="AH26" s="195" t="n">
        <v>0</v>
      </c>
      <c r="AI26" s="195"/>
      <c r="AJ26" s="195"/>
      <c r="AK26" s="195"/>
      <c r="AL26" s="195"/>
      <c r="AM26" s="195"/>
      <c r="AN26" s="195"/>
      <c r="AO26" s="195"/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5"/>
      <c r="BH26" s="195"/>
    </row>
    <row r="27" customFormat="false" ht="20.4" hidden="false" customHeight="false" outlineLevel="1" collapsed="false">
      <c r="A27" s="186" t="n">
        <v>3</v>
      </c>
      <c r="B27" s="187" t="s">
        <v>164</v>
      </c>
      <c r="C27" s="188" t="s">
        <v>165</v>
      </c>
      <c r="D27" s="189" t="s">
        <v>148</v>
      </c>
      <c r="E27" s="190" t="n">
        <v>220.05</v>
      </c>
      <c r="F27" s="191"/>
      <c r="G27" s="192" t="n">
        <f aca="false">ROUND(E27*F27,2)</f>
        <v>0</v>
      </c>
      <c r="H27" s="191"/>
      <c r="I27" s="192" t="n">
        <f aca="false">ROUND(E27*H27,2)</f>
        <v>0</v>
      </c>
      <c r="J27" s="191"/>
      <c r="K27" s="192" t="n">
        <f aca="false">ROUND(E27*J27,2)</f>
        <v>0</v>
      </c>
      <c r="L27" s="192" t="n">
        <v>21</v>
      </c>
      <c r="M27" s="192" t="n">
        <f aca="false">G27*(1+L27/100)</f>
        <v>0</v>
      </c>
      <c r="N27" s="192" t="n">
        <v>0</v>
      </c>
      <c r="O27" s="192" t="n">
        <f aca="false">ROUND(E27*N27,2)</f>
        <v>0</v>
      </c>
      <c r="P27" s="192" t="n">
        <v>0.38314</v>
      </c>
      <c r="Q27" s="192" t="n">
        <f aca="false">ROUND(E27*P27,2)</f>
        <v>84.31</v>
      </c>
      <c r="R27" s="192" t="s">
        <v>149</v>
      </c>
      <c r="S27" s="192" t="s">
        <v>150</v>
      </c>
      <c r="T27" s="193" t="s">
        <v>151</v>
      </c>
      <c r="U27" s="194" t="n">
        <v>0.017</v>
      </c>
      <c r="V27" s="194" t="n">
        <f aca="false">ROUND(E27*U27,2)</f>
        <v>3.74</v>
      </c>
      <c r="W27" s="194"/>
      <c r="X27" s="195"/>
      <c r="Y27" s="195"/>
      <c r="Z27" s="195"/>
      <c r="AA27" s="195"/>
      <c r="AB27" s="195"/>
      <c r="AC27" s="195"/>
      <c r="AD27" s="195"/>
      <c r="AE27" s="195"/>
      <c r="AF27" s="195"/>
      <c r="AG27" s="195" t="s">
        <v>152</v>
      </c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5"/>
      <c r="BH27" s="195"/>
    </row>
    <row r="28" customFormat="false" ht="13.2" hidden="false" customHeight="false" outlineLevel="1" collapsed="false">
      <c r="A28" s="196"/>
      <c r="B28" s="197"/>
      <c r="C28" s="209" t="s">
        <v>153</v>
      </c>
      <c r="D28" s="210"/>
      <c r="E28" s="211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5"/>
      <c r="Y28" s="195"/>
      <c r="Z28" s="195"/>
      <c r="AA28" s="195"/>
      <c r="AB28" s="195"/>
      <c r="AC28" s="195"/>
      <c r="AD28" s="195"/>
      <c r="AE28" s="195"/>
      <c r="AF28" s="195"/>
      <c r="AG28" s="195" t="s">
        <v>154</v>
      </c>
      <c r="AH28" s="195" t="n">
        <v>0</v>
      </c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</row>
    <row r="29" customFormat="false" ht="13.2" hidden="false" customHeight="false" outlineLevel="1" collapsed="false">
      <c r="A29" s="196"/>
      <c r="B29" s="197"/>
      <c r="C29" s="209" t="s">
        <v>155</v>
      </c>
      <c r="D29" s="210"/>
      <c r="E29" s="211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5"/>
      <c r="Y29" s="195"/>
      <c r="Z29" s="195"/>
      <c r="AA29" s="195"/>
      <c r="AB29" s="195"/>
      <c r="AC29" s="195"/>
      <c r="AD29" s="195"/>
      <c r="AE29" s="195"/>
      <c r="AF29" s="195"/>
      <c r="AG29" s="195" t="s">
        <v>154</v>
      </c>
      <c r="AH29" s="195" t="n">
        <v>0</v>
      </c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</row>
    <row r="30" customFormat="false" ht="13.2" hidden="false" customHeight="false" outlineLevel="1" collapsed="false">
      <c r="A30" s="196"/>
      <c r="B30" s="197"/>
      <c r="C30" s="209" t="s">
        <v>156</v>
      </c>
      <c r="D30" s="210"/>
      <c r="E30" s="211" t="n">
        <v>106.99</v>
      </c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5"/>
      <c r="Y30" s="195"/>
      <c r="Z30" s="195"/>
      <c r="AA30" s="195"/>
      <c r="AB30" s="195"/>
      <c r="AC30" s="195"/>
      <c r="AD30" s="195"/>
      <c r="AE30" s="195"/>
      <c r="AF30" s="195"/>
      <c r="AG30" s="195" t="s">
        <v>154</v>
      </c>
      <c r="AH30" s="195" t="n">
        <v>0</v>
      </c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5"/>
      <c r="BH30" s="195"/>
    </row>
    <row r="31" customFormat="false" ht="13.2" hidden="false" customHeight="false" outlineLevel="1" collapsed="false">
      <c r="A31" s="196"/>
      <c r="B31" s="197"/>
      <c r="C31" s="209" t="s">
        <v>157</v>
      </c>
      <c r="D31" s="210"/>
      <c r="E31" s="211" t="n">
        <v>72.16</v>
      </c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5"/>
      <c r="Y31" s="195"/>
      <c r="Z31" s="195"/>
      <c r="AA31" s="195"/>
      <c r="AB31" s="195"/>
      <c r="AC31" s="195"/>
      <c r="AD31" s="195"/>
      <c r="AE31" s="195"/>
      <c r="AF31" s="195"/>
      <c r="AG31" s="195" t="s">
        <v>154</v>
      </c>
      <c r="AH31" s="195" t="n">
        <v>0</v>
      </c>
      <c r="AI31" s="195"/>
      <c r="AJ31" s="195"/>
      <c r="AK31" s="195"/>
      <c r="AL31" s="195"/>
      <c r="AM31" s="195"/>
      <c r="AN31" s="195"/>
      <c r="AO31" s="195"/>
      <c r="AP31" s="195"/>
      <c r="AQ31" s="195"/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</row>
    <row r="32" customFormat="false" ht="13.2" hidden="false" customHeight="false" outlineLevel="1" collapsed="false">
      <c r="A32" s="196"/>
      <c r="B32" s="197"/>
      <c r="C32" s="209" t="s">
        <v>158</v>
      </c>
      <c r="D32" s="210"/>
      <c r="E32" s="211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5"/>
      <c r="Y32" s="195"/>
      <c r="Z32" s="195"/>
      <c r="AA32" s="195"/>
      <c r="AB32" s="195"/>
      <c r="AC32" s="195"/>
      <c r="AD32" s="195"/>
      <c r="AE32" s="195"/>
      <c r="AF32" s="195"/>
      <c r="AG32" s="195" t="s">
        <v>154</v>
      </c>
      <c r="AH32" s="195" t="n">
        <v>0</v>
      </c>
      <c r="AI32" s="195"/>
      <c r="AJ32" s="195"/>
      <c r="AK32" s="195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</row>
    <row r="33" customFormat="false" ht="13.2" hidden="false" customHeight="false" outlineLevel="1" collapsed="false">
      <c r="A33" s="196"/>
      <c r="B33" s="197"/>
      <c r="C33" s="209" t="s">
        <v>159</v>
      </c>
      <c r="D33" s="210"/>
      <c r="E33" s="211" t="n">
        <v>5.2</v>
      </c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5"/>
      <c r="Y33" s="195"/>
      <c r="Z33" s="195"/>
      <c r="AA33" s="195"/>
      <c r="AB33" s="195"/>
      <c r="AC33" s="195"/>
      <c r="AD33" s="195"/>
      <c r="AE33" s="195"/>
      <c r="AF33" s="195"/>
      <c r="AG33" s="195" t="s">
        <v>154</v>
      </c>
      <c r="AH33" s="195" t="n">
        <v>0</v>
      </c>
      <c r="AI33" s="195"/>
      <c r="AJ33" s="195"/>
      <c r="AK33" s="195"/>
      <c r="AL33" s="195"/>
      <c r="AM33" s="195"/>
      <c r="AN33" s="195"/>
      <c r="AO33" s="195"/>
      <c r="AP33" s="195"/>
      <c r="AQ33" s="195"/>
      <c r="AR33" s="195"/>
      <c r="AS33" s="195"/>
      <c r="AT33" s="195"/>
      <c r="AU33" s="195"/>
      <c r="AV33" s="195"/>
      <c r="AW33" s="195"/>
      <c r="AX33" s="195"/>
      <c r="AY33" s="195"/>
      <c r="AZ33" s="195"/>
      <c r="BA33" s="195"/>
      <c r="BB33" s="195"/>
      <c r="BC33" s="195"/>
      <c r="BD33" s="195"/>
      <c r="BE33" s="195"/>
      <c r="BF33" s="195"/>
      <c r="BG33" s="195"/>
      <c r="BH33" s="195"/>
    </row>
    <row r="34" customFormat="false" ht="13.2" hidden="false" customHeight="false" outlineLevel="1" collapsed="false">
      <c r="A34" s="196"/>
      <c r="B34" s="197"/>
      <c r="C34" s="209" t="s">
        <v>160</v>
      </c>
      <c r="D34" s="210"/>
      <c r="E34" s="211" t="n">
        <v>5.1</v>
      </c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5"/>
      <c r="Y34" s="195"/>
      <c r="Z34" s="195"/>
      <c r="AA34" s="195"/>
      <c r="AB34" s="195"/>
      <c r="AC34" s="195"/>
      <c r="AD34" s="195"/>
      <c r="AE34" s="195"/>
      <c r="AF34" s="195"/>
      <c r="AG34" s="195" t="s">
        <v>154</v>
      </c>
      <c r="AH34" s="195" t="n">
        <v>0</v>
      </c>
      <c r="AI34" s="195"/>
      <c r="AJ34" s="195"/>
      <c r="AK34" s="195"/>
      <c r="AL34" s="195"/>
      <c r="AM34" s="195"/>
      <c r="AN34" s="195"/>
      <c r="AO34" s="195"/>
      <c r="AP34" s="195"/>
      <c r="AQ34" s="195"/>
      <c r="AR34" s="195"/>
      <c r="AS34" s="195"/>
      <c r="AT34" s="195"/>
      <c r="AU34" s="195"/>
      <c r="AV34" s="195"/>
      <c r="AW34" s="195"/>
      <c r="AX34" s="195"/>
      <c r="AY34" s="195"/>
      <c r="AZ34" s="195"/>
      <c r="BA34" s="195"/>
      <c r="BB34" s="195"/>
      <c r="BC34" s="195"/>
      <c r="BD34" s="195"/>
      <c r="BE34" s="195"/>
      <c r="BF34" s="195"/>
      <c r="BG34" s="195"/>
      <c r="BH34" s="195"/>
    </row>
    <row r="35" customFormat="false" ht="13.2" hidden="false" customHeight="false" outlineLevel="1" collapsed="false">
      <c r="A35" s="196"/>
      <c r="B35" s="197"/>
      <c r="C35" s="209" t="s">
        <v>161</v>
      </c>
      <c r="D35" s="210"/>
      <c r="E35" s="211" t="n">
        <v>30.6</v>
      </c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5"/>
      <c r="Y35" s="195"/>
      <c r="Z35" s="195"/>
      <c r="AA35" s="195"/>
      <c r="AB35" s="195"/>
      <c r="AC35" s="195"/>
      <c r="AD35" s="195"/>
      <c r="AE35" s="195"/>
      <c r="AF35" s="195"/>
      <c r="AG35" s="195" t="s">
        <v>154</v>
      </c>
      <c r="AH35" s="195" t="n">
        <v>0</v>
      </c>
      <c r="AI35" s="195"/>
      <c r="AJ35" s="195"/>
      <c r="AK35" s="195"/>
      <c r="AL35" s="195"/>
      <c r="AM35" s="195"/>
      <c r="AN35" s="195"/>
      <c r="AO35" s="195"/>
      <c r="AP35" s="195"/>
      <c r="AQ35" s="195"/>
      <c r="AR35" s="195"/>
      <c r="AS35" s="195"/>
      <c r="AT35" s="195"/>
      <c r="AU35" s="195"/>
      <c r="AV35" s="195"/>
      <c r="AW35" s="195"/>
      <c r="AX35" s="195"/>
      <c r="AY35" s="195"/>
      <c r="AZ35" s="195"/>
      <c r="BA35" s="195"/>
      <c r="BB35" s="195"/>
      <c r="BC35" s="195"/>
      <c r="BD35" s="195"/>
      <c r="BE35" s="195"/>
      <c r="BF35" s="195"/>
      <c r="BG35" s="195"/>
      <c r="BH35" s="195"/>
    </row>
    <row r="36" customFormat="false" ht="20.4" hidden="false" customHeight="false" outlineLevel="1" collapsed="false">
      <c r="A36" s="186" t="n">
        <v>4</v>
      </c>
      <c r="B36" s="187" t="s">
        <v>166</v>
      </c>
      <c r="C36" s="188" t="s">
        <v>167</v>
      </c>
      <c r="D36" s="189" t="s">
        <v>168</v>
      </c>
      <c r="E36" s="190" t="n">
        <v>6.6</v>
      </c>
      <c r="F36" s="191"/>
      <c r="G36" s="192" t="n">
        <f aca="false">ROUND(E36*F36,2)</f>
        <v>0</v>
      </c>
      <c r="H36" s="191"/>
      <c r="I36" s="192" t="n">
        <f aca="false">ROUND(E36*H36,2)</f>
        <v>0</v>
      </c>
      <c r="J36" s="191"/>
      <c r="K36" s="192" t="n">
        <f aca="false">ROUND(E36*J36,2)</f>
        <v>0</v>
      </c>
      <c r="L36" s="192" t="n">
        <v>21</v>
      </c>
      <c r="M36" s="192" t="n">
        <f aca="false">G36*(1+L36/100)</f>
        <v>0</v>
      </c>
      <c r="N36" s="192" t="n">
        <v>0.00869</v>
      </c>
      <c r="O36" s="192" t="n">
        <f aca="false">ROUND(E36*N36,2)</f>
        <v>0.06</v>
      </c>
      <c r="P36" s="192" t="n">
        <v>0</v>
      </c>
      <c r="Q36" s="192" t="n">
        <f aca="false">ROUND(E36*P36,2)</f>
        <v>0</v>
      </c>
      <c r="R36" s="192" t="s">
        <v>169</v>
      </c>
      <c r="S36" s="192" t="s">
        <v>150</v>
      </c>
      <c r="T36" s="193" t="s">
        <v>151</v>
      </c>
      <c r="U36" s="194" t="n">
        <v>0.703</v>
      </c>
      <c r="V36" s="194" t="n">
        <f aca="false">ROUND(E36*U36,2)</f>
        <v>4.64</v>
      </c>
      <c r="W36" s="194"/>
      <c r="X36" s="195"/>
      <c r="Y36" s="195"/>
      <c r="Z36" s="195"/>
      <c r="AA36" s="195"/>
      <c r="AB36" s="195"/>
      <c r="AC36" s="195"/>
      <c r="AD36" s="195"/>
      <c r="AE36" s="195"/>
      <c r="AF36" s="195"/>
      <c r="AG36" s="195" t="s">
        <v>152</v>
      </c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19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</row>
    <row r="37" customFormat="false" ht="21" hidden="false" customHeight="true" outlineLevel="1" collapsed="false">
      <c r="A37" s="196"/>
      <c r="B37" s="197"/>
      <c r="C37" s="212" t="s">
        <v>170</v>
      </c>
      <c r="D37" s="212"/>
      <c r="E37" s="212"/>
      <c r="F37" s="212"/>
      <c r="G37" s="212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5"/>
      <c r="Y37" s="195"/>
      <c r="Z37" s="195"/>
      <c r="AA37" s="195"/>
      <c r="AB37" s="195"/>
      <c r="AC37" s="195"/>
      <c r="AD37" s="195"/>
      <c r="AE37" s="195"/>
      <c r="AF37" s="195"/>
      <c r="AG37" s="195" t="s">
        <v>171</v>
      </c>
      <c r="AH37" s="195"/>
      <c r="AI37" s="195"/>
      <c r="AJ37" s="195"/>
      <c r="AK37" s="195"/>
      <c r="AL37" s="195"/>
      <c r="AM37" s="195"/>
      <c r="AN37" s="195"/>
      <c r="AO37" s="195"/>
      <c r="AP37" s="195"/>
      <c r="AQ37" s="195"/>
      <c r="AR37" s="195"/>
      <c r="AS37" s="195"/>
      <c r="AT37" s="195"/>
      <c r="AU37" s="195"/>
      <c r="AV37" s="195"/>
      <c r="AW37" s="195"/>
      <c r="AX37" s="195"/>
      <c r="AY37" s="195"/>
      <c r="AZ37" s="195"/>
      <c r="BA37" s="199" t="str">
        <f aca="false">C37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37" s="195"/>
      <c r="BC37" s="195"/>
      <c r="BD37" s="195"/>
      <c r="BE37" s="195"/>
      <c r="BF37" s="195"/>
      <c r="BG37" s="195"/>
      <c r="BH37" s="195"/>
    </row>
    <row r="38" customFormat="false" ht="13.2" hidden="false" customHeight="false" outlineLevel="1" collapsed="false">
      <c r="A38" s="196"/>
      <c r="B38" s="197"/>
      <c r="C38" s="209" t="s">
        <v>172</v>
      </c>
      <c r="D38" s="210"/>
      <c r="E38" s="211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5"/>
      <c r="Y38" s="195"/>
      <c r="Z38" s="195"/>
      <c r="AA38" s="195"/>
      <c r="AB38" s="195"/>
      <c r="AC38" s="195"/>
      <c r="AD38" s="195"/>
      <c r="AE38" s="195"/>
      <c r="AF38" s="195"/>
      <c r="AG38" s="195" t="s">
        <v>154</v>
      </c>
      <c r="AH38" s="195" t="n">
        <v>0</v>
      </c>
      <c r="AI38" s="195"/>
      <c r="AJ38" s="195"/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</row>
    <row r="39" customFormat="false" ht="13.2" hidden="false" customHeight="false" outlineLevel="1" collapsed="false">
      <c r="A39" s="196"/>
      <c r="B39" s="197"/>
      <c r="C39" s="209" t="s">
        <v>173</v>
      </c>
      <c r="D39" s="210"/>
      <c r="E39" s="211" t="n">
        <v>3.3</v>
      </c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5"/>
      <c r="Y39" s="195"/>
      <c r="Z39" s="195"/>
      <c r="AA39" s="195"/>
      <c r="AB39" s="195"/>
      <c r="AC39" s="195"/>
      <c r="AD39" s="195"/>
      <c r="AE39" s="195"/>
      <c r="AF39" s="195"/>
      <c r="AG39" s="195" t="s">
        <v>154</v>
      </c>
      <c r="AH39" s="195" t="n">
        <v>0</v>
      </c>
      <c r="AI39" s="195"/>
      <c r="AJ39" s="195"/>
      <c r="AK39" s="195"/>
      <c r="AL39" s="195"/>
      <c r="AM39" s="195"/>
      <c r="AN39" s="195"/>
      <c r="AO39" s="195"/>
      <c r="AP39" s="195"/>
      <c r="AQ39" s="195"/>
      <c r="AR39" s="195"/>
      <c r="AS39" s="195"/>
      <c r="AT39" s="195"/>
      <c r="AU39" s="195"/>
      <c r="AV39" s="195"/>
      <c r="AW39" s="195"/>
      <c r="AX39" s="195"/>
      <c r="AY39" s="195"/>
      <c r="AZ39" s="195"/>
      <c r="BA39" s="195"/>
      <c r="BB39" s="195"/>
      <c r="BC39" s="195"/>
      <c r="BD39" s="195"/>
      <c r="BE39" s="195"/>
      <c r="BF39" s="195"/>
      <c r="BG39" s="195"/>
      <c r="BH39" s="195"/>
    </row>
    <row r="40" customFormat="false" ht="13.2" hidden="false" customHeight="false" outlineLevel="1" collapsed="false">
      <c r="A40" s="196"/>
      <c r="B40" s="197"/>
      <c r="C40" s="209" t="s">
        <v>174</v>
      </c>
      <c r="D40" s="210"/>
      <c r="E40" s="211" t="n">
        <v>3.3</v>
      </c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5"/>
      <c r="Y40" s="195"/>
      <c r="Z40" s="195"/>
      <c r="AA40" s="195"/>
      <c r="AB40" s="195"/>
      <c r="AC40" s="195"/>
      <c r="AD40" s="195"/>
      <c r="AE40" s="195"/>
      <c r="AF40" s="195"/>
      <c r="AG40" s="195" t="s">
        <v>154</v>
      </c>
      <c r="AH40" s="195" t="n">
        <v>0</v>
      </c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195"/>
      <c r="AZ40" s="195"/>
      <c r="BA40" s="195"/>
      <c r="BB40" s="195"/>
      <c r="BC40" s="195"/>
      <c r="BD40" s="195"/>
      <c r="BE40" s="195"/>
      <c r="BF40" s="195"/>
      <c r="BG40" s="195"/>
      <c r="BH40" s="195"/>
    </row>
    <row r="41" customFormat="false" ht="20.4" hidden="false" customHeight="false" outlineLevel="1" collapsed="false">
      <c r="A41" s="186" t="n">
        <v>5</v>
      </c>
      <c r="B41" s="187" t="s">
        <v>175</v>
      </c>
      <c r="C41" s="188" t="s">
        <v>176</v>
      </c>
      <c r="D41" s="189" t="s">
        <v>168</v>
      </c>
      <c r="E41" s="190" t="n">
        <v>5.5</v>
      </c>
      <c r="F41" s="191"/>
      <c r="G41" s="192" t="n">
        <f aca="false">ROUND(E41*F41,2)</f>
        <v>0</v>
      </c>
      <c r="H41" s="191"/>
      <c r="I41" s="192" t="n">
        <f aca="false">ROUND(E41*H41,2)</f>
        <v>0</v>
      </c>
      <c r="J41" s="191"/>
      <c r="K41" s="192" t="n">
        <f aca="false">ROUND(E41*J41,2)</f>
        <v>0</v>
      </c>
      <c r="L41" s="192" t="n">
        <v>21</v>
      </c>
      <c r="M41" s="192" t="n">
        <f aca="false">G41*(1+L41/100)</f>
        <v>0</v>
      </c>
      <c r="N41" s="192" t="n">
        <v>0.01271</v>
      </c>
      <c r="O41" s="192" t="n">
        <f aca="false">ROUND(E41*N41,2)</f>
        <v>0.07</v>
      </c>
      <c r="P41" s="192" t="n">
        <v>0</v>
      </c>
      <c r="Q41" s="192" t="n">
        <f aca="false">ROUND(E41*P41,2)</f>
        <v>0</v>
      </c>
      <c r="R41" s="192" t="s">
        <v>169</v>
      </c>
      <c r="S41" s="192" t="s">
        <v>150</v>
      </c>
      <c r="T41" s="193" t="s">
        <v>151</v>
      </c>
      <c r="U41" s="194" t="n">
        <v>1.153</v>
      </c>
      <c r="V41" s="194" t="n">
        <f aca="false">ROUND(E41*U41,2)</f>
        <v>6.34</v>
      </c>
      <c r="W41" s="194"/>
      <c r="X41" s="195"/>
      <c r="Y41" s="195"/>
      <c r="Z41" s="195"/>
      <c r="AA41" s="195"/>
      <c r="AB41" s="195"/>
      <c r="AC41" s="195"/>
      <c r="AD41" s="195"/>
      <c r="AE41" s="195"/>
      <c r="AF41" s="195"/>
      <c r="AG41" s="195" t="s">
        <v>152</v>
      </c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195"/>
      <c r="AZ41" s="195"/>
      <c r="BA41" s="195"/>
      <c r="BB41" s="195"/>
      <c r="BC41" s="195"/>
      <c r="BD41" s="195"/>
      <c r="BE41" s="195"/>
      <c r="BF41" s="195"/>
      <c r="BG41" s="195"/>
      <c r="BH41" s="195"/>
    </row>
    <row r="42" customFormat="false" ht="21" hidden="false" customHeight="true" outlineLevel="1" collapsed="false">
      <c r="A42" s="196"/>
      <c r="B42" s="197"/>
      <c r="C42" s="212" t="s">
        <v>170</v>
      </c>
      <c r="D42" s="212"/>
      <c r="E42" s="212"/>
      <c r="F42" s="212"/>
      <c r="G42" s="212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5"/>
      <c r="Y42" s="195"/>
      <c r="Z42" s="195"/>
      <c r="AA42" s="195"/>
      <c r="AB42" s="195"/>
      <c r="AC42" s="195"/>
      <c r="AD42" s="195"/>
      <c r="AE42" s="195"/>
      <c r="AF42" s="195"/>
      <c r="AG42" s="195" t="s">
        <v>171</v>
      </c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5"/>
      <c r="BA42" s="199" t="str">
        <f aca="false">C42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42" s="195"/>
      <c r="BC42" s="195"/>
      <c r="BD42" s="195"/>
      <c r="BE42" s="195"/>
      <c r="BF42" s="195"/>
      <c r="BG42" s="195"/>
      <c r="BH42" s="195"/>
    </row>
    <row r="43" customFormat="false" ht="13.2" hidden="false" customHeight="false" outlineLevel="1" collapsed="false">
      <c r="A43" s="196"/>
      <c r="B43" s="197"/>
      <c r="C43" s="209" t="s">
        <v>177</v>
      </c>
      <c r="D43" s="210"/>
      <c r="E43" s="211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5"/>
      <c r="Y43" s="195"/>
      <c r="Z43" s="195"/>
      <c r="AA43" s="195"/>
      <c r="AB43" s="195"/>
      <c r="AC43" s="195"/>
      <c r="AD43" s="195"/>
      <c r="AE43" s="195"/>
      <c r="AF43" s="195"/>
      <c r="AG43" s="195" t="s">
        <v>154</v>
      </c>
      <c r="AH43" s="195" t="n">
        <v>0</v>
      </c>
      <c r="AI43" s="195"/>
      <c r="AJ43" s="195"/>
      <c r="AK43" s="195"/>
      <c r="AL43" s="195"/>
      <c r="AM43" s="195"/>
      <c r="AN43" s="195"/>
      <c r="AO43" s="195"/>
      <c r="AP43" s="195"/>
      <c r="AQ43" s="195"/>
      <c r="AR43" s="195"/>
      <c r="AS43" s="195"/>
      <c r="AT43" s="195"/>
      <c r="AU43" s="195"/>
      <c r="AV43" s="195"/>
      <c r="AW43" s="195"/>
      <c r="AX43" s="195"/>
      <c r="AY43" s="195"/>
      <c r="AZ43" s="195"/>
      <c r="BA43" s="195"/>
      <c r="BB43" s="195"/>
      <c r="BC43" s="195"/>
      <c r="BD43" s="195"/>
      <c r="BE43" s="195"/>
      <c r="BF43" s="195"/>
      <c r="BG43" s="195"/>
      <c r="BH43" s="195"/>
    </row>
    <row r="44" customFormat="false" ht="13.2" hidden="false" customHeight="false" outlineLevel="1" collapsed="false">
      <c r="A44" s="196"/>
      <c r="B44" s="197"/>
      <c r="C44" s="209" t="s">
        <v>178</v>
      </c>
      <c r="D44" s="210"/>
      <c r="E44" s="211" t="n">
        <v>5.5</v>
      </c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5"/>
      <c r="Y44" s="195"/>
      <c r="Z44" s="195"/>
      <c r="AA44" s="195"/>
      <c r="AB44" s="195"/>
      <c r="AC44" s="195"/>
      <c r="AD44" s="195"/>
      <c r="AE44" s="195"/>
      <c r="AF44" s="195"/>
      <c r="AG44" s="195" t="s">
        <v>154</v>
      </c>
      <c r="AH44" s="195" t="n">
        <v>0</v>
      </c>
      <c r="AI44" s="195"/>
      <c r="AJ44" s="195"/>
      <c r="AK44" s="195"/>
      <c r="AL44" s="195"/>
      <c r="AM44" s="195"/>
      <c r="AN44" s="195"/>
      <c r="AO44" s="195"/>
      <c r="AP44" s="195"/>
      <c r="AQ44" s="195"/>
      <c r="AR44" s="195"/>
      <c r="AS44" s="195"/>
      <c r="AT44" s="195"/>
      <c r="AU44" s="195"/>
      <c r="AV44" s="195"/>
      <c r="AW44" s="195"/>
      <c r="AX44" s="195"/>
      <c r="AY44" s="195"/>
      <c r="AZ44" s="195"/>
      <c r="BA44" s="195"/>
      <c r="BB44" s="195"/>
      <c r="BC44" s="195"/>
      <c r="BD44" s="195"/>
      <c r="BE44" s="195"/>
      <c r="BF44" s="195"/>
      <c r="BG44" s="195"/>
      <c r="BH44" s="195"/>
    </row>
    <row r="45" customFormat="false" ht="13.2" hidden="false" customHeight="false" outlineLevel="1" collapsed="false">
      <c r="A45" s="186" t="n">
        <v>6</v>
      </c>
      <c r="B45" s="187" t="s">
        <v>179</v>
      </c>
      <c r="C45" s="188" t="s">
        <v>180</v>
      </c>
      <c r="D45" s="189" t="s">
        <v>168</v>
      </c>
      <c r="E45" s="190" t="n">
        <v>11</v>
      </c>
      <c r="F45" s="191"/>
      <c r="G45" s="192" t="n">
        <f aca="false">ROUND(E45*F45,2)</f>
        <v>0</v>
      </c>
      <c r="H45" s="191"/>
      <c r="I45" s="192" t="n">
        <f aca="false">ROUND(E45*H45,2)</f>
        <v>0</v>
      </c>
      <c r="J45" s="191"/>
      <c r="K45" s="192" t="n">
        <f aca="false">ROUND(E45*J45,2)</f>
        <v>0</v>
      </c>
      <c r="L45" s="192" t="n">
        <v>21</v>
      </c>
      <c r="M45" s="192" t="n">
        <f aca="false">G45*(1+L45/100)</f>
        <v>0</v>
      </c>
      <c r="N45" s="192" t="n">
        <v>0.02478</v>
      </c>
      <c r="O45" s="192" t="n">
        <f aca="false">ROUND(E45*N45,2)</f>
        <v>0.27</v>
      </c>
      <c r="P45" s="192" t="n">
        <v>0</v>
      </c>
      <c r="Q45" s="192" t="n">
        <f aca="false">ROUND(E45*P45,2)</f>
        <v>0</v>
      </c>
      <c r="R45" s="192" t="s">
        <v>169</v>
      </c>
      <c r="S45" s="192" t="s">
        <v>150</v>
      </c>
      <c r="T45" s="193" t="s">
        <v>151</v>
      </c>
      <c r="U45" s="194" t="n">
        <v>0.547</v>
      </c>
      <c r="V45" s="194" t="n">
        <f aca="false">ROUND(E45*U45,2)</f>
        <v>6.02</v>
      </c>
      <c r="W45" s="194"/>
      <c r="X45" s="195"/>
      <c r="Y45" s="195"/>
      <c r="Z45" s="195"/>
      <c r="AA45" s="195"/>
      <c r="AB45" s="195"/>
      <c r="AC45" s="195"/>
      <c r="AD45" s="195"/>
      <c r="AE45" s="195"/>
      <c r="AF45" s="195"/>
      <c r="AG45" s="195" t="s">
        <v>152</v>
      </c>
      <c r="AH45" s="195"/>
      <c r="AI45" s="195"/>
      <c r="AJ45" s="195"/>
      <c r="AK45" s="195"/>
      <c r="AL45" s="195"/>
      <c r="AM45" s="195"/>
      <c r="AN45" s="195"/>
      <c r="AO45" s="195"/>
      <c r="AP45" s="195"/>
      <c r="AQ45" s="195"/>
      <c r="AR45" s="195"/>
      <c r="AS45" s="195"/>
      <c r="AT45" s="195"/>
      <c r="AU45" s="195"/>
      <c r="AV45" s="195"/>
      <c r="AW45" s="195"/>
      <c r="AX45" s="195"/>
      <c r="AY45" s="195"/>
      <c r="AZ45" s="195"/>
      <c r="BA45" s="195"/>
      <c r="BB45" s="195"/>
      <c r="BC45" s="195"/>
      <c r="BD45" s="195"/>
      <c r="BE45" s="195"/>
      <c r="BF45" s="195"/>
      <c r="BG45" s="195"/>
      <c r="BH45" s="195"/>
    </row>
    <row r="46" customFormat="false" ht="21" hidden="false" customHeight="true" outlineLevel="1" collapsed="false">
      <c r="A46" s="196"/>
      <c r="B46" s="197"/>
      <c r="C46" s="212" t="s">
        <v>170</v>
      </c>
      <c r="D46" s="212"/>
      <c r="E46" s="212"/>
      <c r="F46" s="212"/>
      <c r="G46" s="212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5"/>
      <c r="Y46" s="195"/>
      <c r="Z46" s="195"/>
      <c r="AA46" s="195"/>
      <c r="AB46" s="195"/>
      <c r="AC46" s="195"/>
      <c r="AD46" s="195"/>
      <c r="AE46" s="195"/>
      <c r="AF46" s="195"/>
      <c r="AG46" s="195" t="s">
        <v>171</v>
      </c>
      <c r="AH46" s="195"/>
      <c r="AI46" s="195"/>
      <c r="AJ46" s="195"/>
      <c r="AK46" s="195"/>
      <c r="AL46" s="195"/>
      <c r="AM46" s="195"/>
      <c r="AN46" s="195"/>
      <c r="AO46" s="195"/>
      <c r="AP46" s="195"/>
      <c r="AQ46" s="195"/>
      <c r="AR46" s="195"/>
      <c r="AS46" s="195"/>
      <c r="AT46" s="195"/>
      <c r="AU46" s="195"/>
      <c r="AV46" s="195"/>
      <c r="AW46" s="195"/>
      <c r="AX46" s="195"/>
      <c r="AY46" s="195"/>
      <c r="AZ46" s="195"/>
      <c r="BA46" s="199" t="str">
        <f aca="false">C46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46" s="195"/>
      <c r="BC46" s="195"/>
      <c r="BD46" s="195"/>
      <c r="BE46" s="195"/>
      <c r="BF46" s="195"/>
      <c r="BG46" s="195"/>
      <c r="BH46" s="195"/>
    </row>
    <row r="47" customFormat="false" ht="13.2" hidden="false" customHeight="false" outlineLevel="1" collapsed="false">
      <c r="A47" s="196"/>
      <c r="B47" s="197"/>
      <c r="C47" s="209" t="s">
        <v>181</v>
      </c>
      <c r="D47" s="210"/>
      <c r="E47" s="211" t="n">
        <v>11</v>
      </c>
      <c r="F47" s="194"/>
      <c r="G47" s="194"/>
      <c r="H47" s="194"/>
      <c r="I47" s="194"/>
      <c r="J47" s="194"/>
      <c r="K47" s="194"/>
      <c r="L47" s="194"/>
      <c r="M47" s="194"/>
      <c r="N47" s="194"/>
      <c r="O47" s="194"/>
      <c r="P47" s="194"/>
      <c r="Q47" s="194"/>
      <c r="R47" s="194"/>
      <c r="S47" s="194"/>
      <c r="T47" s="194"/>
      <c r="U47" s="194"/>
      <c r="V47" s="194"/>
      <c r="W47" s="194"/>
      <c r="X47" s="195"/>
      <c r="Y47" s="195"/>
      <c r="Z47" s="195"/>
      <c r="AA47" s="195"/>
      <c r="AB47" s="195"/>
      <c r="AC47" s="195"/>
      <c r="AD47" s="195"/>
      <c r="AE47" s="195"/>
      <c r="AF47" s="195"/>
      <c r="AG47" s="195" t="s">
        <v>154</v>
      </c>
      <c r="AH47" s="195" t="n">
        <v>0</v>
      </c>
      <c r="AI47" s="195"/>
      <c r="AJ47" s="195"/>
      <c r="AK47" s="195"/>
      <c r="AL47" s="195"/>
      <c r="AM47" s="195"/>
      <c r="AN47" s="195"/>
      <c r="AO47" s="195"/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195"/>
      <c r="BD47" s="195"/>
      <c r="BE47" s="195"/>
      <c r="BF47" s="195"/>
      <c r="BG47" s="195"/>
      <c r="BH47" s="195"/>
    </row>
    <row r="48" customFormat="false" ht="13.2" hidden="false" customHeight="false" outlineLevel="1" collapsed="false">
      <c r="A48" s="186" t="n">
        <v>7</v>
      </c>
      <c r="B48" s="187" t="s">
        <v>182</v>
      </c>
      <c r="C48" s="188" t="s">
        <v>183</v>
      </c>
      <c r="D48" s="189" t="s">
        <v>184</v>
      </c>
      <c r="E48" s="190" t="n">
        <v>38.115</v>
      </c>
      <c r="F48" s="191"/>
      <c r="G48" s="192" t="n">
        <f aca="false">ROUND(E48*F48,2)</f>
        <v>0</v>
      </c>
      <c r="H48" s="191"/>
      <c r="I48" s="192" t="n">
        <f aca="false">ROUND(E48*H48,2)</f>
        <v>0</v>
      </c>
      <c r="J48" s="191"/>
      <c r="K48" s="192" t="n">
        <f aca="false">ROUND(E48*J48,2)</f>
        <v>0</v>
      </c>
      <c r="L48" s="192" t="n">
        <v>21</v>
      </c>
      <c r="M48" s="192" t="n">
        <f aca="false">G48*(1+L48/100)</f>
        <v>0</v>
      </c>
      <c r="N48" s="192" t="n">
        <v>0</v>
      </c>
      <c r="O48" s="192" t="n">
        <f aca="false">ROUND(E48*N48,2)</f>
        <v>0</v>
      </c>
      <c r="P48" s="192" t="n">
        <v>0</v>
      </c>
      <c r="Q48" s="192" t="n">
        <f aca="false">ROUND(E48*P48,2)</f>
        <v>0</v>
      </c>
      <c r="R48" s="192" t="s">
        <v>169</v>
      </c>
      <c r="S48" s="192" t="s">
        <v>150</v>
      </c>
      <c r="T48" s="193" t="s">
        <v>151</v>
      </c>
      <c r="U48" s="194" t="n">
        <v>1.548</v>
      </c>
      <c r="V48" s="194" t="n">
        <f aca="false">ROUND(E48*U48,2)</f>
        <v>59</v>
      </c>
      <c r="W48" s="194"/>
      <c r="X48" s="195"/>
      <c r="Y48" s="195"/>
      <c r="Z48" s="195"/>
      <c r="AA48" s="195"/>
      <c r="AB48" s="195"/>
      <c r="AC48" s="195"/>
      <c r="AD48" s="195"/>
      <c r="AE48" s="195"/>
      <c r="AF48" s="195"/>
      <c r="AG48" s="195" t="s">
        <v>152</v>
      </c>
      <c r="AH48" s="195"/>
      <c r="AI48" s="195"/>
      <c r="AJ48" s="195"/>
      <c r="AK48" s="195"/>
      <c r="AL48" s="195"/>
      <c r="AM48" s="195"/>
      <c r="AN48" s="195"/>
      <c r="AO48" s="195"/>
      <c r="AP48" s="195"/>
      <c r="AQ48" s="195"/>
      <c r="AR48" s="195"/>
      <c r="AS48" s="195"/>
      <c r="AT48" s="195"/>
      <c r="AU48" s="195"/>
      <c r="AV48" s="195"/>
      <c r="AW48" s="195"/>
      <c r="AX48" s="195"/>
      <c r="AY48" s="195"/>
      <c r="AZ48" s="195"/>
      <c r="BA48" s="195"/>
      <c r="BB48" s="195"/>
      <c r="BC48" s="195"/>
      <c r="BD48" s="195"/>
      <c r="BE48" s="195"/>
      <c r="BF48" s="195"/>
      <c r="BG48" s="195"/>
      <c r="BH48" s="195"/>
    </row>
    <row r="49" customFormat="false" ht="13.2" hidden="false" customHeight="true" outlineLevel="1" collapsed="false">
      <c r="A49" s="196"/>
      <c r="B49" s="197"/>
      <c r="C49" s="212" t="s">
        <v>185</v>
      </c>
      <c r="D49" s="212"/>
      <c r="E49" s="212"/>
      <c r="F49" s="212"/>
      <c r="G49" s="212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5"/>
      <c r="Y49" s="195"/>
      <c r="Z49" s="195"/>
      <c r="AA49" s="195"/>
      <c r="AB49" s="195"/>
      <c r="AC49" s="195"/>
      <c r="AD49" s="195"/>
      <c r="AE49" s="195"/>
      <c r="AF49" s="195"/>
      <c r="AG49" s="195" t="s">
        <v>171</v>
      </c>
      <c r="AH49" s="195"/>
      <c r="AI49" s="195"/>
      <c r="AJ49" s="195"/>
      <c r="AK49" s="195"/>
      <c r="AL49" s="195"/>
      <c r="AM49" s="195"/>
      <c r="AN49" s="195"/>
      <c r="AO49" s="195"/>
      <c r="AP49" s="195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195"/>
      <c r="BD49" s="195"/>
      <c r="BE49" s="195"/>
      <c r="BF49" s="195"/>
      <c r="BG49" s="195"/>
      <c r="BH49" s="195"/>
    </row>
    <row r="50" customFormat="false" ht="13.2" hidden="false" customHeight="false" outlineLevel="1" collapsed="false">
      <c r="A50" s="196"/>
      <c r="B50" s="197"/>
      <c r="C50" s="209" t="s">
        <v>186</v>
      </c>
      <c r="D50" s="210"/>
      <c r="E50" s="211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5"/>
      <c r="Y50" s="195"/>
      <c r="Z50" s="195"/>
      <c r="AA50" s="195"/>
      <c r="AB50" s="195"/>
      <c r="AC50" s="195"/>
      <c r="AD50" s="195"/>
      <c r="AE50" s="195"/>
      <c r="AF50" s="195"/>
      <c r="AG50" s="195" t="s">
        <v>154</v>
      </c>
      <c r="AH50" s="195" t="n">
        <v>0</v>
      </c>
      <c r="AI50" s="195"/>
      <c r="AJ50" s="195"/>
      <c r="AK50" s="195"/>
      <c r="AL50" s="195"/>
      <c r="AM50" s="195"/>
      <c r="AN50" s="195"/>
      <c r="AO50" s="195"/>
      <c r="AP50" s="195"/>
      <c r="AQ50" s="195"/>
      <c r="AR50" s="195"/>
      <c r="AS50" s="195"/>
      <c r="AT50" s="195"/>
      <c r="AU50" s="195"/>
      <c r="AV50" s="195"/>
      <c r="AW50" s="195"/>
      <c r="AX50" s="195"/>
      <c r="AY50" s="195"/>
      <c r="AZ50" s="195"/>
      <c r="BA50" s="195"/>
      <c r="BB50" s="195"/>
      <c r="BC50" s="195"/>
      <c r="BD50" s="195"/>
      <c r="BE50" s="195"/>
      <c r="BF50" s="195"/>
      <c r="BG50" s="195"/>
      <c r="BH50" s="195"/>
    </row>
    <row r="51" customFormat="false" ht="13.2" hidden="false" customHeight="false" outlineLevel="1" collapsed="false">
      <c r="A51" s="196"/>
      <c r="B51" s="197"/>
      <c r="C51" s="209" t="s">
        <v>187</v>
      </c>
      <c r="D51" s="210"/>
      <c r="E51" s="211" t="n">
        <v>15.125</v>
      </c>
      <c r="F51" s="194"/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5"/>
      <c r="Y51" s="195"/>
      <c r="Z51" s="195"/>
      <c r="AA51" s="195"/>
      <c r="AB51" s="195"/>
      <c r="AC51" s="195"/>
      <c r="AD51" s="195"/>
      <c r="AE51" s="195"/>
      <c r="AF51" s="195"/>
      <c r="AG51" s="195" t="s">
        <v>154</v>
      </c>
      <c r="AH51" s="195" t="n">
        <v>0</v>
      </c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</row>
    <row r="52" customFormat="false" ht="13.2" hidden="false" customHeight="false" outlineLevel="1" collapsed="false">
      <c r="A52" s="196"/>
      <c r="B52" s="197"/>
      <c r="C52" s="209" t="s">
        <v>188</v>
      </c>
      <c r="D52" s="210"/>
      <c r="E52" s="211" t="n">
        <v>5.445</v>
      </c>
      <c r="F52" s="194"/>
      <c r="G52" s="194"/>
      <c r="H52" s="194"/>
      <c r="I52" s="194"/>
      <c r="J52" s="194"/>
      <c r="K52" s="194"/>
      <c r="L52" s="194"/>
      <c r="M52" s="194"/>
      <c r="N52" s="194"/>
      <c r="O52" s="194"/>
      <c r="P52" s="194"/>
      <c r="Q52" s="194"/>
      <c r="R52" s="194"/>
      <c r="S52" s="194"/>
      <c r="T52" s="194"/>
      <c r="U52" s="194"/>
      <c r="V52" s="194"/>
      <c r="W52" s="194"/>
      <c r="X52" s="195"/>
      <c r="Y52" s="195"/>
      <c r="Z52" s="195"/>
      <c r="AA52" s="195"/>
      <c r="AB52" s="195"/>
      <c r="AC52" s="195"/>
      <c r="AD52" s="195"/>
      <c r="AE52" s="195"/>
      <c r="AF52" s="195"/>
      <c r="AG52" s="195" t="s">
        <v>154</v>
      </c>
      <c r="AH52" s="195" t="n">
        <v>0</v>
      </c>
      <c r="AI52" s="195"/>
      <c r="AJ52" s="195"/>
      <c r="AK52" s="195"/>
      <c r="AL52" s="195"/>
      <c r="AM52" s="195"/>
      <c r="AN52" s="195"/>
      <c r="AO52" s="195"/>
      <c r="AP52" s="195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195"/>
      <c r="BE52" s="195"/>
      <c r="BF52" s="195"/>
      <c r="BG52" s="195"/>
      <c r="BH52" s="195"/>
    </row>
    <row r="53" customFormat="false" ht="13.2" hidden="false" customHeight="false" outlineLevel="1" collapsed="false">
      <c r="A53" s="196"/>
      <c r="B53" s="197"/>
      <c r="C53" s="209" t="s">
        <v>189</v>
      </c>
      <c r="D53" s="210"/>
      <c r="E53" s="211" t="n">
        <v>5.445</v>
      </c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5"/>
      <c r="Y53" s="195"/>
      <c r="Z53" s="195"/>
      <c r="AA53" s="195"/>
      <c r="AB53" s="195"/>
      <c r="AC53" s="195"/>
      <c r="AD53" s="195"/>
      <c r="AE53" s="195"/>
      <c r="AF53" s="195"/>
      <c r="AG53" s="195" t="s">
        <v>154</v>
      </c>
      <c r="AH53" s="195" t="n">
        <v>0</v>
      </c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5"/>
    </row>
    <row r="54" customFormat="false" ht="13.2" hidden="false" customHeight="false" outlineLevel="1" collapsed="false">
      <c r="A54" s="196"/>
      <c r="B54" s="197"/>
      <c r="C54" s="209" t="s">
        <v>190</v>
      </c>
      <c r="D54" s="210"/>
      <c r="E54" s="211" t="n">
        <v>12.1</v>
      </c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5"/>
      <c r="Y54" s="195"/>
      <c r="Z54" s="195"/>
      <c r="AA54" s="195"/>
      <c r="AB54" s="195"/>
      <c r="AC54" s="195"/>
      <c r="AD54" s="195"/>
      <c r="AE54" s="195"/>
      <c r="AF54" s="195"/>
      <c r="AG54" s="195" t="s">
        <v>154</v>
      </c>
      <c r="AH54" s="195" t="n">
        <v>0</v>
      </c>
      <c r="AI54" s="195"/>
      <c r="AJ54" s="195"/>
      <c r="AK54" s="195"/>
      <c r="AL54" s="195"/>
      <c r="AM54" s="195"/>
      <c r="AN54" s="195"/>
      <c r="AO54" s="195"/>
      <c r="AP54" s="195"/>
      <c r="AQ54" s="195"/>
      <c r="AR54" s="195"/>
      <c r="AS54" s="195"/>
      <c r="AT54" s="195"/>
      <c r="AU54" s="195"/>
      <c r="AV54" s="195"/>
      <c r="AW54" s="195"/>
      <c r="AX54" s="195"/>
      <c r="AY54" s="195"/>
      <c r="AZ54" s="195"/>
      <c r="BA54" s="195"/>
      <c r="BB54" s="195"/>
      <c r="BC54" s="195"/>
      <c r="BD54" s="195"/>
      <c r="BE54" s="195"/>
      <c r="BF54" s="195"/>
      <c r="BG54" s="195"/>
      <c r="BH54" s="195"/>
    </row>
    <row r="55" customFormat="false" ht="13.2" hidden="false" customHeight="false" outlineLevel="1" collapsed="false">
      <c r="A55" s="186" t="n">
        <v>8</v>
      </c>
      <c r="B55" s="187" t="s">
        <v>191</v>
      </c>
      <c r="C55" s="188" t="s">
        <v>192</v>
      </c>
      <c r="D55" s="189" t="s">
        <v>184</v>
      </c>
      <c r="E55" s="190" t="n">
        <v>68.568</v>
      </c>
      <c r="F55" s="191"/>
      <c r="G55" s="192" t="n">
        <f aca="false">ROUND(E55*F55,2)</f>
        <v>0</v>
      </c>
      <c r="H55" s="191"/>
      <c r="I55" s="192" t="n">
        <f aca="false">ROUND(E55*H55,2)</f>
        <v>0</v>
      </c>
      <c r="J55" s="191"/>
      <c r="K55" s="192" t="n">
        <f aca="false">ROUND(E55*J55,2)</f>
        <v>0</v>
      </c>
      <c r="L55" s="192" t="n">
        <v>21</v>
      </c>
      <c r="M55" s="192" t="n">
        <f aca="false">G55*(1+L55/100)</f>
        <v>0</v>
      </c>
      <c r="N55" s="192" t="n">
        <v>0</v>
      </c>
      <c r="O55" s="192" t="n">
        <f aca="false">ROUND(E55*N55,2)</f>
        <v>0</v>
      </c>
      <c r="P55" s="192" t="n">
        <v>0</v>
      </c>
      <c r="Q55" s="192" t="n">
        <f aca="false">ROUND(E55*P55,2)</f>
        <v>0</v>
      </c>
      <c r="R55" s="192" t="s">
        <v>169</v>
      </c>
      <c r="S55" s="192" t="s">
        <v>150</v>
      </c>
      <c r="T55" s="193" t="s">
        <v>151</v>
      </c>
      <c r="U55" s="194" t="n">
        <v>0.0952</v>
      </c>
      <c r="V55" s="194" t="n">
        <f aca="false">ROUND(E55*U55,2)</f>
        <v>6.53</v>
      </c>
      <c r="W55" s="194"/>
      <c r="X55" s="195"/>
      <c r="Y55" s="195"/>
      <c r="Z55" s="195"/>
      <c r="AA55" s="195"/>
      <c r="AB55" s="195"/>
      <c r="AC55" s="195"/>
      <c r="AD55" s="195"/>
      <c r="AE55" s="195"/>
      <c r="AF55" s="195"/>
      <c r="AG55" s="195" t="s">
        <v>152</v>
      </c>
      <c r="AH55" s="195"/>
      <c r="AI55" s="195"/>
      <c r="AJ55" s="195"/>
      <c r="AK55" s="195"/>
      <c r="AL55" s="195"/>
      <c r="AM55" s="195"/>
      <c r="AN55" s="195"/>
      <c r="AO55" s="195"/>
      <c r="AP55" s="195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</row>
    <row r="56" customFormat="false" ht="13.2" hidden="false" customHeight="true" outlineLevel="1" collapsed="false">
      <c r="A56" s="196"/>
      <c r="B56" s="197"/>
      <c r="C56" s="212" t="s">
        <v>193</v>
      </c>
      <c r="D56" s="212"/>
      <c r="E56" s="212"/>
      <c r="F56" s="212"/>
      <c r="G56" s="212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5"/>
      <c r="Y56" s="195"/>
      <c r="Z56" s="195"/>
      <c r="AA56" s="195"/>
      <c r="AB56" s="195"/>
      <c r="AC56" s="195"/>
      <c r="AD56" s="195"/>
      <c r="AE56" s="195"/>
      <c r="AF56" s="195"/>
      <c r="AG56" s="195" t="s">
        <v>171</v>
      </c>
      <c r="AH56" s="195"/>
      <c r="AI56" s="195"/>
      <c r="AJ56" s="195"/>
      <c r="AK56" s="195"/>
      <c r="AL56" s="195"/>
      <c r="AM56" s="195"/>
      <c r="AN56" s="195"/>
      <c r="AO56" s="195"/>
      <c r="AP56" s="195"/>
      <c r="AQ56" s="195"/>
      <c r="AR56" s="195"/>
      <c r="AS56" s="195"/>
      <c r="AT56" s="195"/>
      <c r="AU56" s="195"/>
      <c r="AV56" s="195"/>
      <c r="AW56" s="195"/>
      <c r="AX56" s="195"/>
      <c r="AY56" s="195"/>
      <c r="AZ56" s="195"/>
      <c r="BA56" s="195"/>
      <c r="BB56" s="195"/>
      <c r="BC56" s="195"/>
      <c r="BD56" s="195"/>
      <c r="BE56" s="195"/>
      <c r="BF56" s="195"/>
      <c r="BG56" s="195"/>
      <c r="BH56" s="195"/>
    </row>
    <row r="57" customFormat="false" ht="13.2" hidden="false" customHeight="false" outlineLevel="1" collapsed="false">
      <c r="A57" s="196"/>
      <c r="B57" s="197"/>
      <c r="C57" s="213" t="s">
        <v>194</v>
      </c>
      <c r="D57" s="214"/>
      <c r="E57" s="215"/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5"/>
      <c r="Y57" s="195"/>
      <c r="Z57" s="195"/>
      <c r="AA57" s="195"/>
      <c r="AB57" s="195"/>
      <c r="AC57" s="195"/>
      <c r="AD57" s="195"/>
      <c r="AE57" s="195"/>
      <c r="AF57" s="195"/>
      <c r="AG57" s="195" t="s">
        <v>154</v>
      </c>
      <c r="AH57" s="195"/>
      <c r="AI57" s="195"/>
      <c r="AJ57" s="195"/>
      <c r="AK57" s="195"/>
      <c r="AL57" s="195"/>
      <c r="AM57" s="195"/>
      <c r="AN57" s="195"/>
      <c r="AO57" s="195"/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195"/>
      <c r="BA57" s="195"/>
      <c r="BB57" s="195"/>
      <c r="BC57" s="195"/>
      <c r="BD57" s="195"/>
      <c r="BE57" s="195"/>
      <c r="BF57" s="195"/>
      <c r="BG57" s="195"/>
      <c r="BH57" s="195"/>
    </row>
    <row r="58" customFormat="false" ht="13.2" hidden="false" customHeight="false" outlineLevel="1" collapsed="false">
      <c r="A58" s="196"/>
      <c r="B58" s="197"/>
      <c r="C58" s="213" t="s">
        <v>195</v>
      </c>
      <c r="D58" s="214"/>
      <c r="E58" s="215"/>
      <c r="F58" s="194"/>
      <c r="G58" s="194"/>
      <c r="H58" s="194"/>
      <c r="I58" s="194"/>
      <c r="J58" s="194"/>
      <c r="K58" s="194"/>
      <c r="L58" s="194"/>
      <c r="M58" s="194"/>
      <c r="N58" s="194"/>
      <c r="O58" s="194"/>
      <c r="P58" s="194"/>
      <c r="Q58" s="194"/>
      <c r="R58" s="194"/>
      <c r="S58" s="194"/>
      <c r="T58" s="194"/>
      <c r="U58" s="194"/>
      <c r="V58" s="194"/>
      <c r="W58" s="194"/>
      <c r="X58" s="195"/>
      <c r="Y58" s="195"/>
      <c r="Z58" s="195"/>
      <c r="AA58" s="195"/>
      <c r="AB58" s="195"/>
      <c r="AC58" s="195"/>
      <c r="AD58" s="195"/>
      <c r="AE58" s="195"/>
      <c r="AF58" s="195"/>
      <c r="AG58" s="195" t="s">
        <v>154</v>
      </c>
      <c r="AH58" s="195" t="n">
        <v>2</v>
      </c>
      <c r="AI58" s="195"/>
      <c r="AJ58" s="195"/>
      <c r="AK58" s="195"/>
      <c r="AL58" s="195"/>
      <c r="AM58" s="195"/>
      <c r="AN58" s="195"/>
      <c r="AO58" s="195"/>
      <c r="AP58" s="195"/>
      <c r="AQ58" s="195"/>
      <c r="AR58" s="195"/>
      <c r="AS58" s="195"/>
      <c r="AT58" s="195"/>
      <c r="AU58" s="195"/>
      <c r="AV58" s="195"/>
      <c r="AW58" s="195"/>
      <c r="AX58" s="195"/>
      <c r="AY58" s="195"/>
      <c r="AZ58" s="195"/>
      <c r="BA58" s="195"/>
      <c r="BB58" s="195"/>
      <c r="BC58" s="195"/>
      <c r="BD58" s="195"/>
      <c r="BE58" s="195"/>
      <c r="BF58" s="195"/>
      <c r="BG58" s="195"/>
      <c r="BH58" s="195"/>
    </row>
    <row r="59" customFormat="false" ht="13.2" hidden="false" customHeight="false" outlineLevel="1" collapsed="false">
      <c r="A59" s="196"/>
      <c r="B59" s="197"/>
      <c r="C59" s="213" t="s">
        <v>196</v>
      </c>
      <c r="D59" s="214"/>
      <c r="E59" s="215"/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5"/>
      <c r="Y59" s="195"/>
      <c r="Z59" s="195"/>
      <c r="AA59" s="195"/>
      <c r="AB59" s="195"/>
      <c r="AC59" s="195"/>
      <c r="AD59" s="195"/>
      <c r="AE59" s="195"/>
      <c r="AF59" s="195"/>
      <c r="AG59" s="195" t="s">
        <v>154</v>
      </c>
      <c r="AH59" s="195" t="n">
        <v>2</v>
      </c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  <c r="BD59" s="195"/>
      <c r="BE59" s="195"/>
      <c r="BF59" s="195"/>
      <c r="BG59" s="195"/>
      <c r="BH59" s="195"/>
    </row>
    <row r="60" customFormat="false" ht="13.2" hidden="false" customHeight="false" outlineLevel="1" collapsed="false">
      <c r="A60" s="196"/>
      <c r="B60" s="197"/>
      <c r="C60" s="213" t="s">
        <v>197</v>
      </c>
      <c r="D60" s="214"/>
      <c r="E60" s="215" t="n">
        <v>25.48</v>
      </c>
      <c r="F60" s="194"/>
      <c r="G60" s="194"/>
      <c r="H60" s="194"/>
      <c r="I60" s="194"/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5"/>
      <c r="Y60" s="195"/>
      <c r="Z60" s="195"/>
      <c r="AA60" s="195"/>
      <c r="AB60" s="195"/>
      <c r="AC60" s="195"/>
      <c r="AD60" s="195"/>
      <c r="AE60" s="195"/>
      <c r="AF60" s="195"/>
      <c r="AG60" s="195" t="s">
        <v>154</v>
      </c>
      <c r="AH60" s="195" t="n">
        <v>2</v>
      </c>
      <c r="AI60" s="195"/>
      <c r="AJ60" s="195"/>
      <c r="AK60" s="195"/>
      <c r="AL60" s="195"/>
      <c r="AM60" s="195"/>
      <c r="AN60" s="195"/>
      <c r="AO60" s="195"/>
      <c r="AP60" s="195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/>
      <c r="BA60" s="195"/>
      <c r="BB60" s="195"/>
      <c r="BC60" s="195"/>
      <c r="BD60" s="195"/>
      <c r="BE60" s="195"/>
      <c r="BF60" s="195"/>
      <c r="BG60" s="195"/>
      <c r="BH60" s="195"/>
    </row>
    <row r="61" customFormat="false" ht="13.2" hidden="false" customHeight="false" outlineLevel="1" collapsed="false">
      <c r="A61" s="196"/>
      <c r="B61" s="197"/>
      <c r="C61" s="213" t="s">
        <v>198</v>
      </c>
      <c r="D61" s="214"/>
      <c r="E61" s="215" t="n">
        <v>34.32</v>
      </c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5"/>
      <c r="Y61" s="195"/>
      <c r="Z61" s="195"/>
      <c r="AA61" s="195"/>
      <c r="AB61" s="195"/>
      <c r="AC61" s="195"/>
      <c r="AD61" s="195"/>
      <c r="AE61" s="195"/>
      <c r="AF61" s="195"/>
      <c r="AG61" s="195" t="s">
        <v>154</v>
      </c>
      <c r="AH61" s="195" t="n">
        <v>2</v>
      </c>
      <c r="AI61" s="195"/>
      <c r="AJ61" s="195"/>
      <c r="AK61" s="195"/>
      <c r="AL61" s="195"/>
      <c r="AM61" s="195"/>
      <c r="AN61" s="195"/>
      <c r="AO61" s="195"/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</row>
    <row r="62" customFormat="false" ht="13.2" hidden="false" customHeight="false" outlineLevel="1" collapsed="false">
      <c r="A62" s="196"/>
      <c r="B62" s="197"/>
      <c r="C62" s="213" t="s">
        <v>199</v>
      </c>
      <c r="D62" s="214"/>
      <c r="E62" s="215"/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5"/>
      <c r="Y62" s="195"/>
      <c r="Z62" s="195"/>
      <c r="AA62" s="195"/>
      <c r="AB62" s="195"/>
      <c r="AC62" s="195"/>
      <c r="AD62" s="195"/>
      <c r="AE62" s="195"/>
      <c r="AF62" s="195"/>
      <c r="AG62" s="195" t="s">
        <v>154</v>
      </c>
      <c r="AH62" s="195" t="n">
        <v>2</v>
      </c>
      <c r="AI62" s="195"/>
      <c r="AJ62" s="195"/>
      <c r="AK62" s="195"/>
      <c r="AL62" s="195"/>
      <c r="AM62" s="195"/>
      <c r="AN62" s="195"/>
      <c r="AO62" s="195"/>
      <c r="AP62" s="195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195"/>
      <c r="BD62" s="195"/>
      <c r="BE62" s="195"/>
      <c r="BF62" s="195"/>
      <c r="BG62" s="195"/>
      <c r="BH62" s="195"/>
    </row>
    <row r="63" customFormat="false" ht="13.2" hidden="false" customHeight="false" outlineLevel="1" collapsed="false">
      <c r="A63" s="196"/>
      <c r="B63" s="197"/>
      <c r="C63" s="213" t="s">
        <v>200</v>
      </c>
      <c r="D63" s="214"/>
      <c r="E63" s="215" t="n">
        <v>49.53</v>
      </c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5"/>
      <c r="Y63" s="195"/>
      <c r="Z63" s="195"/>
      <c r="AA63" s="195"/>
      <c r="AB63" s="195"/>
      <c r="AC63" s="195"/>
      <c r="AD63" s="195"/>
      <c r="AE63" s="195"/>
      <c r="AF63" s="195"/>
      <c r="AG63" s="195" t="s">
        <v>154</v>
      </c>
      <c r="AH63" s="195" t="n">
        <v>2</v>
      </c>
      <c r="AI63" s="195"/>
      <c r="AJ63" s="195"/>
      <c r="AK63" s="195"/>
      <c r="AL63" s="195"/>
      <c r="AM63" s="195"/>
      <c r="AN63" s="195"/>
      <c r="AO63" s="195"/>
      <c r="AP63" s="195"/>
      <c r="AQ63" s="195"/>
      <c r="AR63" s="195"/>
      <c r="AS63" s="195"/>
      <c r="AT63" s="195"/>
      <c r="AU63" s="195"/>
      <c r="AV63" s="195"/>
      <c r="AW63" s="195"/>
      <c r="AX63" s="195"/>
      <c r="AY63" s="195"/>
      <c r="AZ63" s="195"/>
      <c r="BA63" s="195"/>
      <c r="BB63" s="195"/>
      <c r="BC63" s="195"/>
      <c r="BD63" s="195"/>
      <c r="BE63" s="195"/>
      <c r="BF63" s="195"/>
      <c r="BG63" s="195"/>
      <c r="BH63" s="195"/>
    </row>
    <row r="64" customFormat="false" ht="13.2" hidden="false" customHeight="false" outlineLevel="1" collapsed="false">
      <c r="A64" s="196"/>
      <c r="B64" s="197"/>
      <c r="C64" s="213" t="s">
        <v>201</v>
      </c>
      <c r="D64" s="214"/>
      <c r="E64" s="215" t="n">
        <v>14.43</v>
      </c>
      <c r="F64" s="194"/>
      <c r="G64" s="194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5"/>
      <c r="Y64" s="195"/>
      <c r="Z64" s="195"/>
      <c r="AA64" s="195"/>
      <c r="AB64" s="195"/>
      <c r="AC64" s="195"/>
      <c r="AD64" s="195"/>
      <c r="AE64" s="195"/>
      <c r="AF64" s="195"/>
      <c r="AG64" s="195" t="s">
        <v>154</v>
      </c>
      <c r="AH64" s="195" t="n">
        <v>2</v>
      </c>
      <c r="AI64" s="195"/>
      <c r="AJ64" s="195"/>
      <c r="AK64" s="195"/>
      <c r="AL64" s="195"/>
      <c r="AM64" s="195"/>
      <c r="AN64" s="195"/>
      <c r="AO64" s="195"/>
      <c r="AP64" s="195"/>
      <c r="AQ64" s="195"/>
      <c r="AR64" s="195"/>
      <c r="AS64" s="195"/>
      <c r="AT64" s="195"/>
      <c r="AU64" s="195"/>
      <c r="AV64" s="195"/>
      <c r="AW64" s="195"/>
      <c r="AX64" s="195"/>
      <c r="AY64" s="195"/>
      <c r="AZ64" s="195"/>
      <c r="BA64" s="195"/>
      <c r="BB64" s="195"/>
      <c r="BC64" s="195"/>
      <c r="BD64" s="195"/>
      <c r="BE64" s="195"/>
      <c r="BF64" s="195"/>
      <c r="BG64" s="195"/>
      <c r="BH64" s="195"/>
    </row>
    <row r="65" customFormat="false" ht="13.2" hidden="false" customHeight="false" outlineLevel="1" collapsed="false">
      <c r="A65" s="196"/>
      <c r="B65" s="197"/>
      <c r="C65" s="213" t="s">
        <v>202</v>
      </c>
      <c r="D65" s="214"/>
      <c r="E65" s="215"/>
      <c r="F65" s="194"/>
      <c r="G65" s="194"/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4"/>
      <c r="V65" s="194"/>
      <c r="W65" s="194"/>
      <c r="X65" s="195"/>
      <c r="Y65" s="195"/>
      <c r="Z65" s="195"/>
      <c r="AA65" s="195"/>
      <c r="AB65" s="195"/>
      <c r="AC65" s="195"/>
      <c r="AD65" s="195"/>
      <c r="AE65" s="195"/>
      <c r="AF65" s="195"/>
      <c r="AG65" s="195" t="s">
        <v>154</v>
      </c>
      <c r="AH65" s="195" t="n">
        <v>2</v>
      </c>
      <c r="AI65" s="195"/>
      <c r="AJ65" s="195"/>
      <c r="AK65" s="195"/>
      <c r="AL65" s="195"/>
      <c r="AM65" s="195"/>
      <c r="AN65" s="195"/>
      <c r="AO65" s="195"/>
      <c r="AP65" s="195"/>
      <c r="AQ65" s="195"/>
      <c r="AR65" s="195"/>
      <c r="AS65" s="195"/>
      <c r="AT65" s="195"/>
      <c r="AU65" s="195"/>
      <c r="AV65" s="195"/>
      <c r="AW65" s="195"/>
      <c r="AX65" s="195"/>
      <c r="AY65" s="195"/>
      <c r="AZ65" s="195"/>
      <c r="BA65" s="195"/>
      <c r="BB65" s="195"/>
      <c r="BC65" s="195"/>
      <c r="BD65" s="195"/>
      <c r="BE65" s="195"/>
      <c r="BF65" s="195"/>
      <c r="BG65" s="195"/>
      <c r="BH65" s="195"/>
    </row>
    <row r="66" customFormat="false" ht="13.2" hidden="false" customHeight="false" outlineLevel="1" collapsed="false">
      <c r="A66" s="196"/>
      <c r="B66" s="197"/>
      <c r="C66" s="213" t="s">
        <v>203</v>
      </c>
      <c r="D66" s="214"/>
      <c r="E66" s="215" t="n">
        <v>65.4</v>
      </c>
      <c r="F66" s="194"/>
      <c r="G66" s="194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5"/>
      <c r="Y66" s="195"/>
      <c r="Z66" s="195"/>
      <c r="AA66" s="195"/>
      <c r="AB66" s="195"/>
      <c r="AC66" s="195"/>
      <c r="AD66" s="195"/>
      <c r="AE66" s="195"/>
      <c r="AF66" s="195"/>
      <c r="AG66" s="195" t="s">
        <v>154</v>
      </c>
      <c r="AH66" s="195" t="n">
        <v>2</v>
      </c>
      <c r="AI66" s="195"/>
      <c r="AJ66" s="195"/>
      <c r="AK66" s="195"/>
      <c r="AL66" s="195"/>
      <c r="AM66" s="195"/>
      <c r="AN66" s="195"/>
      <c r="AO66" s="195"/>
      <c r="AP66" s="195"/>
      <c r="AQ66" s="195"/>
      <c r="AR66" s="195"/>
      <c r="AS66" s="195"/>
      <c r="AT66" s="195"/>
      <c r="AU66" s="195"/>
      <c r="AV66" s="195"/>
      <c r="AW66" s="195"/>
      <c r="AX66" s="195"/>
      <c r="AY66" s="195"/>
      <c r="AZ66" s="195"/>
      <c r="BA66" s="195"/>
      <c r="BB66" s="195"/>
      <c r="BC66" s="195"/>
      <c r="BD66" s="195"/>
      <c r="BE66" s="195"/>
      <c r="BF66" s="195"/>
      <c r="BG66" s="195"/>
      <c r="BH66" s="195"/>
    </row>
    <row r="67" customFormat="false" ht="13.2" hidden="false" customHeight="false" outlineLevel="1" collapsed="false">
      <c r="A67" s="196"/>
      <c r="B67" s="197"/>
      <c r="C67" s="213" t="s">
        <v>204</v>
      </c>
      <c r="D67" s="214"/>
      <c r="E67" s="215" t="n">
        <v>39.4</v>
      </c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5"/>
      <c r="Y67" s="195"/>
      <c r="Z67" s="195"/>
      <c r="AA67" s="195"/>
      <c r="AB67" s="195"/>
      <c r="AC67" s="195"/>
      <c r="AD67" s="195"/>
      <c r="AE67" s="195"/>
      <c r="AF67" s="195"/>
      <c r="AG67" s="195" t="s">
        <v>154</v>
      </c>
      <c r="AH67" s="195" t="n">
        <v>2</v>
      </c>
      <c r="AI67" s="195"/>
      <c r="AJ67" s="195"/>
      <c r="AK67" s="195"/>
      <c r="AL67" s="195"/>
      <c r="AM67" s="195"/>
      <c r="AN67" s="195"/>
      <c r="AO67" s="195"/>
      <c r="AP67" s="195"/>
      <c r="AQ67" s="195"/>
      <c r="AR67" s="195"/>
      <c r="AS67" s="195"/>
      <c r="AT67" s="195"/>
      <c r="AU67" s="195"/>
      <c r="AV67" s="195"/>
      <c r="AW67" s="195"/>
      <c r="AX67" s="195"/>
      <c r="AY67" s="195"/>
      <c r="AZ67" s="195"/>
      <c r="BA67" s="195"/>
      <c r="BB67" s="195"/>
      <c r="BC67" s="195"/>
      <c r="BD67" s="195"/>
      <c r="BE67" s="195"/>
      <c r="BF67" s="195"/>
      <c r="BG67" s="195"/>
      <c r="BH67" s="195"/>
    </row>
    <row r="68" customFormat="false" ht="13.2" hidden="false" customHeight="false" outlineLevel="1" collapsed="false">
      <c r="A68" s="196"/>
      <c r="B68" s="197"/>
      <c r="C68" s="213" t="s">
        <v>205</v>
      </c>
      <c r="D68" s="214"/>
      <c r="E68" s="215"/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5"/>
      <c r="Y68" s="195"/>
      <c r="Z68" s="195"/>
      <c r="AA68" s="195"/>
      <c r="AB68" s="195"/>
      <c r="AC68" s="195"/>
      <c r="AD68" s="195"/>
      <c r="AE68" s="195"/>
      <c r="AF68" s="195"/>
      <c r="AG68" s="195" t="s">
        <v>154</v>
      </c>
      <c r="AH68" s="195"/>
      <c r="AI68" s="195"/>
      <c r="AJ68" s="195"/>
      <c r="AK68" s="195"/>
      <c r="AL68" s="195"/>
      <c r="AM68" s="195"/>
      <c r="AN68" s="195"/>
      <c r="AO68" s="195"/>
      <c r="AP68" s="195"/>
      <c r="AQ68" s="195"/>
      <c r="AR68" s="195"/>
      <c r="AS68" s="195"/>
      <c r="AT68" s="195"/>
      <c r="AU68" s="195"/>
      <c r="AV68" s="195"/>
      <c r="AW68" s="195"/>
      <c r="AX68" s="195"/>
      <c r="AY68" s="195"/>
      <c r="AZ68" s="195"/>
      <c r="BA68" s="195"/>
      <c r="BB68" s="195"/>
      <c r="BC68" s="195"/>
      <c r="BD68" s="195"/>
      <c r="BE68" s="195"/>
      <c r="BF68" s="195"/>
      <c r="BG68" s="195"/>
      <c r="BH68" s="195"/>
    </row>
    <row r="69" customFormat="false" ht="13.2" hidden="false" customHeight="false" outlineLevel="1" collapsed="false">
      <c r="A69" s="196"/>
      <c r="B69" s="197"/>
      <c r="C69" s="209" t="s">
        <v>206</v>
      </c>
      <c r="D69" s="210"/>
      <c r="E69" s="211" t="n">
        <v>68.568</v>
      </c>
      <c r="F69" s="194"/>
      <c r="G69" s="194"/>
      <c r="H69" s="194"/>
      <c r="I69" s="194"/>
      <c r="J69" s="194"/>
      <c r="K69" s="194"/>
      <c r="L69" s="194"/>
      <c r="M69" s="194"/>
      <c r="N69" s="194"/>
      <c r="O69" s="194"/>
      <c r="P69" s="194"/>
      <c r="Q69" s="194"/>
      <c r="R69" s="194"/>
      <c r="S69" s="194"/>
      <c r="T69" s="194"/>
      <c r="U69" s="194"/>
      <c r="V69" s="194"/>
      <c r="W69" s="194"/>
      <c r="X69" s="195"/>
      <c r="Y69" s="195"/>
      <c r="Z69" s="195"/>
      <c r="AA69" s="195"/>
      <c r="AB69" s="195"/>
      <c r="AC69" s="195"/>
      <c r="AD69" s="195"/>
      <c r="AE69" s="195"/>
      <c r="AF69" s="195"/>
      <c r="AG69" s="195" t="s">
        <v>154</v>
      </c>
      <c r="AH69" s="195" t="n">
        <v>0</v>
      </c>
      <c r="AI69" s="195"/>
      <c r="AJ69" s="195"/>
      <c r="AK69" s="195"/>
      <c r="AL69" s="195"/>
      <c r="AM69" s="195"/>
      <c r="AN69" s="195"/>
      <c r="AO69" s="195"/>
      <c r="AP69" s="195"/>
      <c r="AQ69" s="195"/>
      <c r="AR69" s="195"/>
      <c r="AS69" s="195"/>
      <c r="AT69" s="195"/>
      <c r="AU69" s="195"/>
      <c r="AV69" s="195"/>
      <c r="AW69" s="195"/>
      <c r="AX69" s="195"/>
      <c r="AY69" s="195"/>
      <c r="AZ69" s="195"/>
      <c r="BA69" s="195"/>
      <c r="BB69" s="195"/>
      <c r="BC69" s="195"/>
      <c r="BD69" s="195"/>
      <c r="BE69" s="195"/>
      <c r="BF69" s="195"/>
      <c r="BG69" s="195"/>
      <c r="BH69" s="195"/>
    </row>
    <row r="70" customFormat="false" ht="13.2" hidden="false" customHeight="false" outlineLevel="1" collapsed="false">
      <c r="A70" s="186" t="n">
        <v>9</v>
      </c>
      <c r="B70" s="187" t="s">
        <v>207</v>
      </c>
      <c r="C70" s="188" t="s">
        <v>208</v>
      </c>
      <c r="D70" s="189" t="s">
        <v>184</v>
      </c>
      <c r="E70" s="190" t="n">
        <v>347.68041</v>
      </c>
      <c r="F70" s="191"/>
      <c r="G70" s="192" t="n">
        <f aca="false">ROUND(E70*F70,2)</f>
        <v>0</v>
      </c>
      <c r="H70" s="191"/>
      <c r="I70" s="192" t="n">
        <f aca="false">ROUND(E70*H70,2)</f>
        <v>0</v>
      </c>
      <c r="J70" s="191"/>
      <c r="K70" s="192" t="n">
        <f aca="false">ROUND(E70*J70,2)</f>
        <v>0</v>
      </c>
      <c r="L70" s="192" t="n">
        <v>21</v>
      </c>
      <c r="M70" s="192" t="n">
        <f aca="false">G70*(1+L70/100)</f>
        <v>0</v>
      </c>
      <c r="N70" s="192" t="n">
        <v>0</v>
      </c>
      <c r="O70" s="192" t="n">
        <f aca="false">ROUND(E70*N70,2)</f>
        <v>0</v>
      </c>
      <c r="P70" s="192" t="n">
        <v>0</v>
      </c>
      <c r="Q70" s="192" t="n">
        <f aca="false">ROUND(E70*P70,2)</f>
        <v>0</v>
      </c>
      <c r="R70" s="192" t="s">
        <v>169</v>
      </c>
      <c r="S70" s="192" t="s">
        <v>150</v>
      </c>
      <c r="T70" s="193" t="s">
        <v>151</v>
      </c>
      <c r="U70" s="194" t="n">
        <v>0.1</v>
      </c>
      <c r="V70" s="194" t="n">
        <f aca="false">ROUND(E70*U70,2)</f>
        <v>34.77</v>
      </c>
      <c r="W70" s="194"/>
      <c r="X70" s="195"/>
      <c r="Y70" s="195"/>
      <c r="Z70" s="195"/>
      <c r="AA70" s="195"/>
      <c r="AB70" s="195"/>
      <c r="AC70" s="195"/>
      <c r="AD70" s="195"/>
      <c r="AE70" s="195"/>
      <c r="AF70" s="195"/>
      <c r="AG70" s="195" t="s">
        <v>152</v>
      </c>
      <c r="AH70" s="195"/>
      <c r="AI70" s="195"/>
      <c r="AJ70" s="195"/>
      <c r="AK70" s="195"/>
      <c r="AL70" s="195"/>
      <c r="AM70" s="195"/>
      <c r="AN70" s="195"/>
      <c r="AO70" s="195"/>
      <c r="AP70" s="195"/>
      <c r="AQ70" s="195"/>
      <c r="AR70" s="195"/>
      <c r="AS70" s="195"/>
      <c r="AT70" s="195"/>
      <c r="AU70" s="195"/>
      <c r="AV70" s="195"/>
      <c r="AW70" s="195"/>
      <c r="AX70" s="195"/>
      <c r="AY70" s="195"/>
      <c r="AZ70" s="195"/>
      <c r="BA70" s="195"/>
      <c r="BB70" s="195"/>
      <c r="BC70" s="195"/>
      <c r="BD70" s="195"/>
      <c r="BE70" s="195"/>
      <c r="BF70" s="195"/>
      <c r="BG70" s="195"/>
      <c r="BH70" s="195"/>
    </row>
    <row r="71" customFormat="false" ht="21" hidden="false" customHeight="true" outlineLevel="1" collapsed="false">
      <c r="A71" s="196"/>
      <c r="B71" s="197"/>
      <c r="C71" s="212" t="s">
        <v>209</v>
      </c>
      <c r="D71" s="212"/>
      <c r="E71" s="212"/>
      <c r="F71" s="212"/>
      <c r="G71" s="212"/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5"/>
      <c r="Y71" s="195"/>
      <c r="Z71" s="195"/>
      <c r="AA71" s="195"/>
      <c r="AB71" s="195"/>
      <c r="AC71" s="195"/>
      <c r="AD71" s="195"/>
      <c r="AE71" s="195"/>
      <c r="AF71" s="195"/>
      <c r="AG71" s="195" t="s">
        <v>171</v>
      </c>
      <c r="AH71" s="195"/>
      <c r="AI71" s="195"/>
      <c r="AJ71" s="195"/>
      <c r="AK71" s="195"/>
      <c r="AL71" s="195"/>
      <c r="AM71" s="195"/>
      <c r="AN71" s="195"/>
      <c r="AO71" s="195"/>
      <c r="AP71" s="195"/>
      <c r="AQ71" s="195"/>
      <c r="AR71" s="195"/>
      <c r="AS71" s="195"/>
      <c r="AT71" s="195"/>
      <c r="AU71" s="195"/>
      <c r="AV71" s="195"/>
      <c r="AW71" s="195"/>
      <c r="AX71" s="195"/>
      <c r="AY71" s="195"/>
      <c r="AZ71" s="195"/>
      <c r="BA71" s="199" t="str">
        <f aca="false">C71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71" s="195"/>
      <c r="BC71" s="195"/>
      <c r="BD71" s="195"/>
      <c r="BE71" s="195"/>
      <c r="BF71" s="195"/>
      <c r="BG71" s="195"/>
      <c r="BH71" s="195"/>
    </row>
    <row r="72" customFormat="false" ht="13.2" hidden="false" customHeight="false" outlineLevel="1" collapsed="false">
      <c r="A72" s="196"/>
      <c r="B72" s="197"/>
      <c r="C72" s="213" t="s">
        <v>194</v>
      </c>
      <c r="D72" s="214"/>
      <c r="E72" s="215"/>
      <c r="F72" s="194"/>
      <c r="G72" s="194"/>
      <c r="H72" s="194"/>
      <c r="I72" s="194"/>
      <c r="J72" s="194"/>
      <c r="K72" s="194"/>
      <c r="L72" s="194"/>
      <c r="M72" s="194"/>
      <c r="N72" s="194"/>
      <c r="O72" s="194"/>
      <c r="P72" s="194"/>
      <c r="Q72" s="194"/>
      <c r="R72" s="194"/>
      <c r="S72" s="194"/>
      <c r="T72" s="194"/>
      <c r="U72" s="194"/>
      <c r="V72" s="194"/>
      <c r="W72" s="194"/>
      <c r="X72" s="195"/>
      <c r="Y72" s="195"/>
      <c r="Z72" s="195"/>
      <c r="AA72" s="195"/>
      <c r="AB72" s="195"/>
      <c r="AC72" s="195"/>
      <c r="AD72" s="195"/>
      <c r="AE72" s="195"/>
      <c r="AF72" s="195"/>
      <c r="AG72" s="195" t="s">
        <v>154</v>
      </c>
      <c r="AH72" s="195"/>
      <c r="AI72" s="195"/>
      <c r="AJ72" s="195"/>
      <c r="AK72" s="195"/>
      <c r="AL72" s="195"/>
      <c r="AM72" s="195"/>
      <c r="AN72" s="195"/>
      <c r="AO72" s="195"/>
      <c r="AP72" s="195"/>
      <c r="AQ72" s="195"/>
      <c r="AR72" s="195"/>
      <c r="AS72" s="195"/>
      <c r="AT72" s="195"/>
      <c r="AU72" s="195"/>
      <c r="AV72" s="195"/>
      <c r="AW72" s="195"/>
      <c r="AX72" s="195"/>
      <c r="AY72" s="195"/>
      <c r="AZ72" s="195"/>
      <c r="BA72" s="195"/>
      <c r="BB72" s="195"/>
      <c r="BC72" s="195"/>
      <c r="BD72" s="195"/>
      <c r="BE72" s="195"/>
      <c r="BF72" s="195"/>
      <c r="BG72" s="195"/>
      <c r="BH72" s="195"/>
    </row>
    <row r="73" customFormat="false" ht="13.2" hidden="false" customHeight="false" outlineLevel="1" collapsed="false">
      <c r="A73" s="196"/>
      <c r="B73" s="197"/>
      <c r="C73" s="213" t="s">
        <v>195</v>
      </c>
      <c r="D73" s="214"/>
      <c r="E73" s="215"/>
      <c r="F73" s="194"/>
      <c r="G73" s="194"/>
      <c r="H73" s="194"/>
      <c r="I73" s="194"/>
      <c r="J73" s="194"/>
      <c r="K73" s="194"/>
      <c r="L73" s="194"/>
      <c r="M73" s="194"/>
      <c r="N73" s="194"/>
      <c r="O73" s="194"/>
      <c r="P73" s="194"/>
      <c r="Q73" s="194"/>
      <c r="R73" s="194"/>
      <c r="S73" s="194"/>
      <c r="T73" s="194"/>
      <c r="U73" s="194"/>
      <c r="V73" s="194"/>
      <c r="W73" s="194"/>
      <c r="X73" s="195"/>
      <c r="Y73" s="195"/>
      <c r="Z73" s="195"/>
      <c r="AA73" s="195"/>
      <c r="AB73" s="195"/>
      <c r="AC73" s="195"/>
      <c r="AD73" s="195"/>
      <c r="AE73" s="195"/>
      <c r="AF73" s="195"/>
      <c r="AG73" s="195" t="s">
        <v>154</v>
      </c>
      <c r="AH73" s="195" t="n">
        <v>2</v>
      </c>
      <c r="AI73" s="195"/>
      <c r="AJ73" s="195"/>
      <c r="AK73" s="195"/>
      <c r="AL73" s="195"/>
      <c r="AM73" s="195"/>
      <c r="AN73" s="195"/>
      <c r="AO73" s="195"/>
      <c r="AP73" s="195"/>
      <c r="AQ73" s="195"/>
      <c r="AR73" s="195"/>
      <c r="AS73" s="195"/>
      <c r="AT73" s="195"/>
      <c r="AU73" s="195"/>
      <c r="AV73" s="195"/>
      <c r="AW73" s="195"/>
      <c r="AX73" s="195"/>
      <c r="AY73" s="195"/>
      <c r="AZ73" s="195"/>
      <c r="BA73" s="195"/>
      <c r="BB73" s="195"/>
      <c r="BC73" s="195"/>
      <c r="BD73" s="195"/>
      <c r="BE73" s="195"/>
      <c r="BF73" s="195"/>
      <c r="BG73" s="195"/>
      <c r="BH73" s="195"/>
    </row>
    <row r="74" customFormat="false" ht="13.2" hidden="false" customHeight="false" outlineLevel="1" collapsed="false">
      <c r="A74" s="196"/>
      <c r="B74" s="197"/>
      <c r="C74" s="213" t="s">
        <v>196</v>
      </c>
      <c r="D74" s="214"/>
      <c r="E74" s="215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5"/>
      <c r="Y74" s="195"/>
      <c r="Z74" s="195"/>
      <c r="AA74" s="195"/>
      <c r="AB74" s="195"/>
      <c r="AC74" s="195"/>
      <c r="AD74" s="195"/>
      <c r="AE74" s="195"/>
      <c r="AF74" s="195"/>
      <c r="AG74" s="195" t="s">
        <v>154</v>
      </c>
      <c r="AH74" s="195" t="n">
        <v>2</v>
      </c>
      <c r="AI74" s="195"/>
      <c r="AJ74" s="195"/>
      <c r="AK74" s="195"/>
      <c r="AL74" s="195"/>
      <c r="AM74" s="195"/>
      <c r="AN74" s="195"/>
      <c r="AO74" s="195"/>
      <c r="AP74" s="195"/>
      <c r="AQ74" s="195"/>
      <c r="AR74" s="195"/>
      <c r="AS74" s="195"/>
      <c r="AT74" s="195"/>
      <c r="AU74" s="195"/>
      <c r="AV74" s="195"/>
      <c r="AW74" s="195"/>
      <c r="AX74" s="195"/>
      <c r="AY74" s="195"/>
      <c r="AZ74" s="195"/>
      <c r="BA74" s="195"/>
      <c r="BB74" s="195"/>
      <c r="BC74" s="195"/>
      <c r="BD74" s="195"/>
      <c r="BE74" s="195"/>
      <c r="BF74" s="195"/>
      <c r="BG74" s="195"/>
      <c r="BH74" s="195"/>
    </row>
    <row r="75" customFormat="false" ht="13.2" hidden="false" customHeight="false" outlineLevel="1" collapsed="false">
      <c r="A75" s="196"/>
      <c r="B75" s="197"/>
      <c r="C75" s="213" t="s">
        <v>210</v>
      </c>
      <c r="D75" s="214"/>
      <c r="E75" s="215" t="n">
        <v>94.1122</v>
      </c>
      <c r="F75" s="194"/>
      <c r="G75" s="194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5"/>
      <c r="Y75" s="195"/>
      <c r="Z75" s="195"/>
      <c r="AA75" s="195"/>
      <c r="AB75" s="195"/>
      <c r="AC75" s="195"/>
      <c r="AD75" s="195"/>
      <c r="AE75" s="195"/>
      <c r="AF75" s="195"/>
      <c r="AG75" s="195" t="s">
        <v>154</v>
      </c>
      <c r="AH75" s="195" t="n">
        <v>2</v>
      </c>
      <c r="AI75" s="195"/>
      <c r="AJ75" s="195"/>
      <c r="AK75" s="195"/>
      <c r="AL75" s="195"/>
      <c r="AM75" s="195"/>
      <c r="AN75" s="195"/>
      <c r="AO75" s="195"/>
      <c r="AP75" s="195"/>
      <c r="AQ75" s="195"/>
      <c r="AR75" s="195"/>
      <c r="AS75" s="195"/>
      <c r="AT75" s="195"/>
      <c r="AU75" s="195"/>
      <c r="AV75" s="195"/>
      <c r="AW75" s="195"/>
      <c r="AX75" s="195"/>
      <c r="AY75" s="195"/>
      <c r="AZ75" s="195"/>
      <c r="BA75" s="195"/>
      <c r="BB75" s="195"/>
      <c r="BC75" s="195"/>
      <c r="BD75" s="195"/>
      <c r="BE75" s="195"/>
      <c r="BF75" s="195"/>
      <c r="BG75" s="195"/>
      <c r="BH75" s="195"/>
    </row>
    <row r="76" customFormat="false" ht="13.2" hidden="false" customHeight="false" outlineLevel="1" collapsed="false">
      <c r="A76" s="196"/>
      <c r="B76" s="197"/>
      <c r="C76" s="213" t="s">
        <v>211</v>
      </c>
      <c r="D76" s="214"/>
      <c r="E76" s="215" t="n">
        <v>81.3462</v>
      </c>
      <c r="F76" s="194"/>
      <c r="G76" s="194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5"/>
      <c r="Y76" s="195"/>
      <c r="Z76" s="195"/>
      <c r="AA76" s="195"/>
      <c r="AB76" s="195"/>
      <c r="AC76" s="195"/>
      <c r="AD76" s="195"/>
      <c r="AE76" s="195"/>
      <c r="AF76" s="195"/>
      <c r="AG76" s="195" t="s">
        <v>154</v>
      </c>
      <c r="AH76" s="195" t="n">
        <v>2</v>
      </c>
      <c r="AI76" s="195"/>
      <c r="AJ76" s="195"/>
      <c r="AK76" s="195"/>
      <c r="AL76" s="195"/>
      <c r="AM76" s="195"/>
      <c r="AN76" s="195"/>
      <c r="AO76" s="195"/>
      <c r="AP76" s="195"/>
      <c r="AQ76" s="195"/>
      <c r="AR76" s="195"/>
      <c r="AS76" s="195"/>
      <c r="AT76" s="195"/>
      <c r="AU76" s="195"/>
      <c r="AV76" s="195"/>
      <c r="AW76" s="195"/>
      <c r="AX76" s="195"/>
      <c r="AY76" s="195"/>
      <c r="AZ76" s="195"/>
      <c r="BA76" s="195"/>
      <c r="BB76" s="195"/>
      <c r="BC76" s="195"/>
      <c r="BD76" s="195"/>
      <c r="BE76" s="195"/>
      <c r="BF76" s="195"/>
      <c r="BG76" s="195"/>
      <c r="BH76" s="195"/>
    </row>
    <row r="77" customFormat="false" ht="13.2" hidden="false" customHeight="false" outlineLevel="1" collapsed="false">
      <c r="A77" s="196"/>
      <c r="B77" s="197"/>
      <c r="C77" s="213" t="s">
        <v>199</v>
      </c>
      <c r="D77" s="214"/>
      <c r="E77" s="215"/>
      <c r="F77" s="194"/>
      <c r="G77" s="194"/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5"/>
      <c r="Y77" s="195"/>
      <c r="Z77" s="195"/>
      <c r="AA77" s="195"/>
      <c r="AB77" s="195"/>
      <c r="AC77" s="195"/>
      <c r="AD77" s="195"/>
      <c r="AE77" s="195"/>
      <c r="AF77" s="195"/>
      <c r="AG77" s="195" t="s">
        <v>154</v>
      </c>
      <c r="AH77" s="195" t="n">
        <v>2</v>
      </c>
      <c r="AI77" s="195"/>
      <c r="AJ77" s="195"/>
      <c r="AK77" s="195"/>
      <c r="AL77" s="195"/>
      <c r="AM77" s="195"/>
      <c r="AN77" s="195"/>
      <c r="AO77" s="195"/>
      <c r="AP77" s="195"/>
      <c r="AQ77" s="195"/>
      <c r="AR77" s="195"/>
      <c r="AS77" s="195"/>
      <c r="AT77" s="195"/>
      <c r="AU77" s="195"/>
      <c r="AV77" s="195"/>
      <c r="AW77" s="195"/>
      <c r="AX77" s="195"/>
      <c r="AY77" s="195"/>
      <c r="AZ77" s="195"/>
      <c r="BA77" s="195"/>
      <c r="BB77" s="195"/>
      <c r="BC77" s="195"/>
      <c r="BD77" s="195"/>
      <c r="BE77" s="195"/>
      <c r="BF77" s="195"/>
      <c r="BG77" s="195"/>
      <c r="BH77" s="195"/>
    </row>
    <row r="78" customFormat="false" ht="13.2" hidden="false" customHeight="false" outlineLevel="1" collapsed="false">
      <c r="A78" s="196"/>
      <c r="B78" s="197"/>
      <c r="C78" s="213" t="s">
        <v>212</v>
      </c>
      <c r="D78" s="214"/>
      <c r="E78" s="215" t="n">
        <v>164.4825</v>
      </c>
      <c r="F78" s="194"/>
      <c r="G78" s="194"/>
      <c r="H78" s="194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5"/>
      <c r="Y78" s="195"/>
      <c r="Z78" s="195"/>
      <c r="AA78" s="195"/>
      <c r="AB78" s="195"/>
      <c r="AC78" s="195"/>
      <c r="AD78" s="195"/>
      <c r="AE78" s="195"/>
      <c r="AF78" s="195"/>
      <c r="AG78" s="195" t="s">
        <v>154</v>
      </c>
      <c r="AH78" s="195" t="n">
        <v>2</v>
      </c>
      <c r="AI78" s="195"/>
      <c r="AJ78" s="195"/>
      <c r="AK78" s="195"/>
      <c r="AL78" s="195"/>
      <c r="AM78" s="195"/>
      <c r="AN78" s="195"/>
      <c r="AO78" s="195"/>
      <c r="AP78" s="195"/>
      <c r="AQ78" s="195"/>
      <c r="AR78" s="195"/>
      <c r="AS78" s="195"/>
      <c r="AT78" s="195"/>
      <c r="AU78" s="195"/>
      <c r="AV78" s="195"/>
      <c r="AW78" s="195"/>
      <c r="AX78" s="195"/>
      <c r="AY78" s="195"/>
      <c r="AZ78" s="195"/>
      <c r="BA78" s="195"/>
      <c r="BB78" s="195"/>
      <c r="BC78" s="195"/>
      <c r="BD78" s="195"/>
      <c r="BE78" s="195"/>
      <c r="BF78" s="195"/>
      <c r="BG78" s="195"/>
      <c r="BH78" s="195"/>
    </row>
    <row r="79" customFormat="false" ht="13.2" hidden="false" customHeight="false" outlineLevel="1" collapsed="false">
      <c r="A79" s="196"/>
      <c r="B79" s="197"/>
      <c r="C79" s="213" t="s">
        <v>213</v>
      </c>
      <c r="D79" s="214"/>
      <c r="E79" s="215" t="n">
        <v>31.356</v>
      </c>
      <c r="F79" s="194"/>
      <c r="G79" s="194"/>
      <c r="H79" s="194"/>
      <c r="I79" s="194"/>
      <c r="J79" s="194"/>
      <c r="K79" s="194"/>
      <c r="L79" s="194"/>
      <c r="M79" s="194"/>
      <c r="N79" s="194"/>
      <c r="O79" s="194"/>
      <c r="P79" s="194"/>
      <c r="Q79" s="194"/>
      <c r="R79" s="194"/>
      <c r="S79" s="194"/>
      <c r="T79" s="194"/>
      <c r="U79" s="194"/>
      <c r="V79" s="194"/>
      <c r="W79" s="194"/>
      <c r="X79" s="195"/>
      <c r="Y79" s="195"/>
      <c r="Z79" s="195"/>
      <c r="AA79" s="195"/>
      <c r="AB79" s="195"/>
      <c r="AC79" s="195"/>
      <c r="AD79" s="195"/>
      <c r="AE79" s="195"/>
      <c r="AF79" s="195"/>
      <c r="AG79" s="195" t="s">
        <v>154</v>
      </c>
      <c r="AH79" s="195" t="n">
        <v>2</v>
      </c>
      <c r="AI79" s="195"/>
      <c r="AJ79" s="195"/>
      <c r="AK79" s="195"/>
      <c r="AL79" s="195"/>
      <c r="AM79" s="195"/>
      <c r="AN79" s="195"/>
      <c r="AO79" s="195"/>
      <c r="AP79" s="195"/>
      <c r="AQ79" s="195"/>
      <c r="AR79" s="195"/>
      <c r="AS79" s="195"/>
      <c r="AT79" s="195"/>
      <c r="AU79" s="195"/>
      <c r="AV79" s="195"/>
      <c r="AW79" s="195"/>
      <c r="AX79" s="195"/>
      <c r="AY79" s="195"/>
      <c r="AZ79" s="195"/>
      <c r="BA79" s="195"/>
      <c r="BB79" s="195"/>
      <c r="BC79" s="195"/>
      <c r="BD79" s="195"/>
      <c r="BE79" s="195"/>
      <c r="BF79" s="195"/>
      <c r="BG79" s="195"/>
      <c r="BH79" s="195"/>
    </row>
    <row r="80" customFormat="false" ht="13.2" hidden="false" customHeight="false" outlineLevel="1" collapsed="false">
      <c r="A80" s="196"/>
      <c r="B80" s="197"/>
      <c r="C80" s="213" t="s">
        <v>202</v>
      </c>
      <c r="D80" s="214"/>
      <c r="E80" s="215"/>
      <c r="F80" s="194"/>
      <c r="G80" s="194"/>
      <c r="H80" s="194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5"/>
      <c r="Y80" s="195"/>
      <c r="Z80" s="195"/>
      <c r="AA80" s="195"/>
      <c r="AB80" s="195"/>
      <c r="AC80" s="195"/>
      <c r="AD80" s="195"/>
      <c r="AE80" s="195"/>
      <c r="AF80" s="195"/>
      <c r="AG80" s="195" t="s">
        <v>154</v>
      </c>
      <c r="AH80" s="195" t="n">
        <v>2</v>
      </c>
      <c r="AI80" s="195"/>
      <c r="AJ80" s="195"/>
      <c r="AK80" s="195"/>
      <c r="AL80" s="195"/>
      <c r="AM80" s="195"/>
      <c r="AN80" s="195"/>
      <c r="AO80" s="195"/>
      <c r="AP80" s="195"/>
      <c r="AQ80" s="195"/>
      <c r="AR80" s="195"/>
      <c r="AS80" s="195"/>
      <c r="AT80" s="195"/>
      <c r="AU80" s="195"/>
      <c r="AV80" s="195"/>
      <c r="AW80" s="195"/>
      <c r="AX80" s="195"/>
      <c r="AY80" s="195"/>
      <c r="AZ80" s="195"/>
      <c r="BA80" s="195"/>
      <c r="BB80" s="195"/>
      <c r="BC80" s="195"/>
      <c r="BD80" s="195"/>
      <c r="BE80" s="195"/>
      <c r="BF80" s="195"/>
      <c r="BG80" s="195"/>
      <c r="BH80" s="195"/>
    </row>
    <row r="81" customFormat="false" ht="13.2" hidden="false" customHeight="false" outlineLevel="1" collapsed="false">
      <c r="A81" s="196"/>
      <c r="B81" s="197"/>
      <c r="C81" s="213" t="s">
        <v>214</v>
      </c>
      <c r="D81" s="214"/>
      <c r="E81" s="215" t="n">
        <v>107.256</v>
      </c>
      <c r="F81" s="194"/>
      <c r="G81" s="194"/>
      <c r="H81" s="194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5"/>
      <c r="Y81" s="195"/>
      <c r="Z81" s="195"/>
      <c r="AA81" s="195"/>
      <c r="AB81" s="195"/>
      <c r="AC81" s="195"/>
      <c r="AD81" s="195"/>
      <c r="AE81" s="195"/>
      <c r="AF81" s="195"/>
      <c r="AG81" s="195" t="s">
        <v>154</v>
      </c>
      <c r="AH81" s="195" t="n">
        <v>2</v>
      </c>
      <c r="AI81" s="195"/>
      <c r="AJ81" s="195"/>
      <c r="AK81" s="195"/>
      <c r="AL81" s="195"/>
      <c r="AM81" s="195"/>
      <c r="AN81" s="195"/>
      <c r="AO81" s="195"/>
      <c r="AP81" s="195"/>
      <c r="AQ81" s="195"/>
      <c r="AR81" s="195"/>
      <c r="AS81" s="195"/>
      <c r="AT81" s="195"/>
      <c r="AU81" s="195"/>
      <c r="AV81" s="195"/>
      <c r="AW81" s="195"/>
      <c r="AX81" s="195"/>
      <c r="AY81" s="195"/>
      <c r="AZ81" s="195"/>
      <c r="BA81" s="195"/>
      <c r="BB81" s="195"/>
      <c r="BC81" s="195"/>
      <c r="BD81" s="195"/>
      <c r="BE81" s="195"/>
      <c r="BF81" s="195"/>
      <c r="BG81" s="195"/>
      <c r="BH81" s="195"/>
    </row>
    <row r="82" customFormat="false" ht="13.2" hidden="false" customHeight="false" outlineLevel="1" collapsed="false">
      <c r="A82" s="196"/>
      <c r="B82" s="197"/>
      <c r="C82" s="213" t="s">
        <v>215</v>
      </c>
      <c r="D82" s="214"/>
      <c r="E82" s="215" t="n">
        <v>59.1</v>
      </c>
      <c r="F82" s="194"/>
      <c r="G82" s="194"/>
      <c r="H82" s="194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4"/>
      <c r="X82" s="195"/>
      <c r="Y82" s="195"/>
      <c r="Z82" s="195"/>
      <c r="AA82" s="195"/>
      <c r="AB82" s="195"/>
      <c r="AC82" s="195"/>
      <c r="AD82" s="195"/>
      <c r="AE82" s="195"/>
      <c r="AF82" s="195"/>
      <c r="AG82" s="195" t="s">
        <v>154</v>
      </c>
      <c r="AH82" s="195" t="n">
        <v>2</v>
      </c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  <c r="BD82" s="195"/>
      <c r="BE82" s="195"/>
      <c r="BF82" s="195"/>
      <c r="BG82" s="195"/>
      <c r="BH82" s="195"/>
    </row>
    <row r="83" customFormat="false" ht="13.2" hidden="false" customHeight="false" outlineLevel="1" collapsed="false">
      <c r="A83" s="196"/>
      <c r="B83" s="197"/>
      <c r="C83" s="213" t="s">
        <v>216</v>
      </c>
      <c r="D83" s="214"/>
      <c r="E83" s="215"/>
      <c r="F83" s="194"/>
      <c r="G83" s="194"/>
      <c r="H83" s="194"/>
      <c r="I83" s="194"/>
      <c r="J83" s="194"/>
      <c r="K83" s="194"/>
      <c r="L83" s="194"/>
      <c r="M83" s="194"/>
      <c r="N83" s="194"/>
      <c r="O83" s="194"/>
      <c r="P83" s="194"/>
      <c r="Q83" s="194"/>
      <c r="R83" s="194"/>
      <c r="S83" s="194"/>
      <c r="T83" s="194"/>
      <c r="U83" s="194"/>
      <c r="V83" s="194"/>
      <c r="W83" s="194"/>
      <c r="X83" s="195"/>
      <c r="Y83" s="195"/>
      <c r="Z83" s="195"/>
      <c r="AA83" s="195"/>
      <c r="AB83" s="195"/>
      <c r="AC83" s="195"/>
      <c r="AD83" s="195"/>
      <c r="AE83" s="195"/>
      <c r="AF83" s="195"/>
      <c r="AG83" s="195" t="s">
        <v>154</v>
      </c>
      <c r="AH83" s="195" t="n">
        <v>2</v>
      </c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5"/>
      <c r="AT83" s="195"/>
      <c r="AU83" s="195"/>
      <c r="AV83" s="195"/>
      <c r="AW83" s="195"/>
      <c r="AX83" s="195"/>
      <c r="AY83" s="195"/>
      <c r="AZ83" s="195"/>
      <c r="BA83" s="195"/>
      <c r="BB83" s="195"/>
      <c r="BC83" s="195"/>
      <c r="BD83" s="195"/>
      <c r="BE83" s="195"/>
      <c r="BF83" s="195"/>
      <c r="BG83" s="195"/>
      <c r="BH83" s="195"/>
    </row>
    <row r="84" customFormat="false" ht="13.2" hidden="false" customHeight="false" outlineLevel="1" collapsed="false">
      <c r="A84" s="196"/>
      <c r="B84" s="197"/>
      <c r="C84" s="213" t="s">
        <v>196</v>
      </c>
      <c r="D84" s="214"/>
      <c r="E84" s="215"/>
      <c r="F84" s="194"/>
      <c r="G84" s="194"/>
      <c r="H84" s="194"/>
      <c r="I84" s="194"/>
      <c r="J84" s="194"/>
      <c r="K84" s="194"/>
      <c r="L84" s="194"/>
      <c r="M84" s="194"/>
      <c r="N84" s="194"/>
      <c r="O84" s="194"/>
      <c r="P84" s="194"/>
      <c r="Q84" s="194"/>
      <c r="R84" s="194"/>
      <c r="S84" s="194"/>
      <c r="T84" s="194"/>
      <c r="U84" s="194"/>
      <c r="V84" s="194"/>
      <c r="W84" s="194"/>
      <c r="X84" s="195"/>
      <c r="Y84" s="195"/>
      <c r="Z84" s="195"/>
      <c r="AA84" s="195"/>
      <c r="AB84" s="195"/>
      <c r="AC84" s="195"/>
      <c r="AD84" s="195"/>
      <c r="AE84" s="195"/>
      <c r="AF84" s="195"/>
      <c r="AG84" s="195" t="s">
        <v>154</v>
      </c>
      <c r="AH84" s="195" t="n">
        <v>2</v>
      </c>
      <c r="AI84" s="195"/>
      <c r="AJ84" s="195"/>
      <c r="AK84" s="195"/>
      <c r="AL84" s="195"/>
      <c r="AM84" s="195"/>
      <c r="AN84" s="195"/>
      <c r="AO84" s="195"/>
      <c r="AP84" s="195"/>
      <c r="AQ84" s="195"/>
      <c r="AR84" s="195"/>
      <c r="AS84" s="195"/>
      <c r="AT84" s="195"/>
      <c r="AU84" s="195"/>
      <c r="AV84" s="195"/>
      <c r="AW84" s="195"/>
      <c r="AX84" s="195"/>
      <c r="AY84" s="195"/>
      <c r="AZ84" s="195"/>
      <c r="BA84" s="195"/>
      <c r="BB84" s="195"/>
      <c r="BC84" s="195"/>
      <c r="BD84" s="195"/>
      <c r="BE84" s="195"/>
      <c r="BF84" s="195"/>
      <c r="BG84" s="195"/>
      <c r="BH84" s="195"/>
    </row>
    <row r="85" customFormat="false" ht="13.2" hidden="false" customHeight="false" outlineLevel="1" collapsed="false">
      <c r="A85" s="196"/>
      <c r="B85" s="197"/>
      <c r="C85" s="213" t="s">
        <v>217</v>
      </c>
      <c r="D85" s="214"/>
      <c r="E85" s="215" t="n">
        <v>104.2106</v>
      </c>
      <c r="F85" s="194"/>
      <c r="G85" s="194"/>
      <c r="H85" s="194"/>
      <c r="I85" s="194"/>
      <c r="J85" s="194"/>
      <c r="K85" s="194"/>
      <c r="L85" s="194"/>
      <c r="M85" s="194"/>
      <c r="N85" s="194"/>
      <c r="O85" s="194"/>
      <c r="P85" s="194"/>
      <c r="Q85" s="194"/>
      <c r="R85" s="194"/>
      <c r="S85" s="194"/>
      <c r="T85" s="194"/>
      <c r="U85" s="194"/>
      <c r="V85" s="194"/>
      <c r="W85" s="194"/>
      <c r="X85" s="195"/>
      <c r="Y85" s="195"/>
      <c r="Z85" s="195"/>
      <c r="AA85" s="195"/>
      <c r="AB85" s="195"/>
      <c r="AC85" s="195"/>
      <c r="AD85" s="195"/>
      <c r="AE85" s="195"/>
      <c r="AF85" s="195"/>
      <c r="AG85" s="195" t="s">
        <v>154</v>
      </c>
      <c r="AH85" s="195" t="n">
        <v>2</v>
      </c>
      <c r="AI85" s="195"/>
      <c r="AJ85" s="195"/>
      <c r="AK85" s="195"/>
      <c r="AL85" s="195"/>
      <c r="AM85" s="195"/>
      <c r="AN85" s="195"/>
      <c r="AO85" s="195"/>
      <c r="AP85" s="195"/>
      <c r="AQ85" s="195"/>
      <c r="AR85" s="195"/>
      <c r="AS85" s="195"/>
      <c r="AT85" s="195"/>
      <c r="AU85" s="195"/>
      <c r="AV85" s="195"/>
      <c r="AW85" s="195"/>
      <c r="AX85" s="195"/>
      <c r="AY85" s="195"/>
      <c r="AZ85" s="195"/>
      <c r="BA85" s="195"/>
      <c r="BB85" s="195"/>
      <c r="BC85" s="195"/>
      <c r="BD85" s="195"/>
      <c r="BE85" s="195"/>
      <c r="BF85" s="195"/>
      <c r="BG85" s="195"/>
      <c r="BH85" s="195"/>
    </row>
    <row r="86" customFormat="false" ht="13.2" hidden="false" customHeight="false" outlineLevel="1" collapsed="false">
      <c r="A86" s="196"/>
      <c r="B86" s="197"/>
      <c r="C86" s="213" t="s">
        <v>218</v>
      </c>
      <c r="D86" s="214"/>
      <c r="E86" s="215" t="n">
        <v>55.055</v>
      </c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5"/>
      <c r="Y86" s="195"/>
      <c r="Z86" s="195"/>
      <c r="AA86" s="195"/>
      <c r="AB86" s="195"/>
      <c r="AC86" s="195"/>
      <c r="AD86" s="195"/>
      <c r="AE86" s="195"/>
      <c r="AF86" s="195"/>
      <c r="AG86" s="195" t="s">
        <v>154</v>
      </c>
      <c r="AH86" s="195" t="n">
        <v>2</v>
      </c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</row>
    <row r="87" customFormat="false" ht="13.2" hidden="false" customHeight="false" outlineLevel="1" collapsed="false">
      <c r="A87" s="196"/>
      <c r="B87" s="197"/>
      <c r="C87" s="213" t="s">
        <v>219</v>
      </c>
      <c r="D87" s="214"/>
      <c r="E87" s="215"/>
      <c r="F87" s="194"/>
      <c r="G87" s="194"/>
      <c r="H87" s="194"/>
      <c r="I87" s="194"/>
      <c r="J87" s="194"/>
      <c r="K87" s="194"/>
      <c r="L87" s="194"/>
      <c r="M87" s="194"/>
      <c r="N87" s="194"/>
      <c r="O87" s="194"/>
      <c r="P87" s="194"/>
      <c r="Q87" s="194"/>
      <c r="R87" s="194"/>
      <c r="S87" s="194"/>
      <c r="T87" s="194"/>
      <c r="U87" s="194"/>
      <c r="V87" s="194"/>
      <c r="W87" s="194"/>
      <c r="X87" s="195"/>
      <c r="Y87" s="195"/>
      <c r="Z87" s="195"/>
      <c r="AA87" s="195"/>
      <c r="AB87" s="195"/>
      <c r="AC87" s="195"/>
      <c r="AD87" s="195"/>
      <c r="AE87" s="195"/>
      <c r="AF87" s="195"/>
      <c r="AG87" s="195" t="s">
        <v>154</v>
      </c>
      <c r="AH87" s="195" t="n">
        <v>2</v>
      </c>
      <c r="AI87" s="195"/>
      <c r="AJ87" s="195"/>
      <c r="AK87" s="195"/>
      <c r="AL87" s="195"/>
      <c r="AM87" s="195"/>
      <c r="AN87" s="195"/>
      <c r="AO87" s="195"/>
      <c r="AP87" s="195"/>
      <c r="AQ87" s="195"/>
      <c r="AR87" s="195"/>
      <c r="AS87" s="195"/>
      <c r="AT87" s="195"/>
      <c r="AU87" s="195"/>
      <c r="AV87" s="195"/>
      <c r="AW87" s="195"/>
      <c r="AX87" s="195"/>
      <c r="AY87" s="195"/>
      <c r="AZ87" s="195"/>
      <c r="BA87" s="195"/>
      <c r="BB87" s="195"/>
      <c r="BC87" s="195"/>
      <c r="BD87" s="195"/>
      <c r="BE87" s="195"/>
      <c r="BF87" s="195"/>
      <c r="BG87" s="195"/>
      <c r="BH87" s="195"/>
    </row>
    <row r="88" customFormat="false" ht="13.2" hidden="false" customHeight="false" outlineLevel="1" collapsed="false">
      <c r="A88" s="196"/>
      <c r="B88" s="197"/>
      <c r="C88" s="213" t="s">
        <v>196</v>
      </c>
      <c r="D88" s="214"/>
      <c r="E88" s="215"/>
      <c r="F88" s="194"/>
      <c r="G88" s="194"/>
      <c r="H88" s="194"/>
      <c r="I88" s="194"/>
      <c r="J88" s="194"/>
      <c r="K88" s="194"/>
      <c r="L88" s="194"/>
      <c r="M88" s="194"/>
      <c r="N88" s="194"/>
      <c r="O88" s="194"/>
      <c r="P88" s="194"/>
      <c r="Q88" s="194"/>
      <c r="R88" s="194"/>
      <c r="S88" s="194"/>
      <c r="T88" s="194"/>
      <c r="U88" s="194"/>
      <c r="V88" s="194"/>
      <c r="W88" s="194"/>
      <c r="X88" s="195"/>
      <c r="Y88" s="195"/>
      <c r="Z88" s="195"/>
      <c r="AA88" s="195"/>
      <c r="AB88" s="195"/>
      <c r="AC88" s="195"/>
      <c r="AD88" s="195"/>
      <c r="AE88" s="195"/>
      <c r="AF88" s="195"/>
      <c r="AG88" s="195" t="s">
        <v>154</v>
      </c>
      <c r="AH88" s="195" t="n">
        <v>2</v>
      </c>
      <c r="AI88" s="195"/>
      <c r="AJ88" s="195"/>
      <c r="AK88" s="195"/>
      <c r="AL88" s="195"/>
      <c r="AM88" s="195"/>
      <c r="AN88" s="195"/>
      <c r="AO88" s="195"/>
      <c r="AP88" s="195"/>
      <c r="AQ88" s="195"/>
      <c r="AR88" s="195"/>
      <c r="AS88" s="195"/>
      <c r="AT88" s="195"/>
      <c r="AU88" s="195"/>
      <c r="AV88" s="195"/>
      <c r="AW88" s="195"/>
      <c r="AX88" s="195"/>
      <c r="AY88" s="195"/>
      <c r="AZ88" s="195"/>
      <c r="BA88" s="195"/>
      <c r="BB88" s="195"/>
      <c r="BC88" s="195"/>
      <c r="BD88" s="195"/>
      <c r="BE88" s="195"/>
      <c r="BF88" s="195"/>
      <c r="BG88" s="195"/>
      <c r="BH88" s="195"/>
    </row>
    <row r="89" customFormat="false" ht="13.2" hidden="false" customHeight="false" outlineLevel="1" collapsed="false">
      <c r="A89" s="196"/>
      <c r="B89" s="197"/>
      <c r="C89" s="213" t="s">
        <v>220</v>
      </c>
      <c r="D89" s="214"/>
      <c r="E89" s="215" t="n">
        <v>284.1202</v>
      </c>
      <c r="F89" s="194"/>
      <c r="G89" s="194"/>
      <c r="H89" s="194"/>
      <c r="I89" s="194"/>
      <c r="J89" s="194"/>
      <c r="K89" s="194"/>
      <c r="L89" s="194"/>
      <c r="M89" s="194"/>
      <c r="N89" s="194"/>
      <c r="O89" s="194"/>
      <c r="P89" s="194"/>
      <c r="Q89" s="194"/>
      <c r="R89" s="194"/>
      <c r="S89" s="194"/>
      <c r="T89" s="194"/>
      <c r="U89" s="194"/>
      <c r="V89" s="194"/>
      <c r="W89" s="194"/>
      <c r="X89" s="195"/>
      <c r="Y89" s="195"/>
      <c r="Z89" s="195"/>
      <c r="AA89" s="195"/>
      <c r="AB89" s="195"/>
      <c r="AC89" s="195"/>
      <c r="AD89" s="195"/>
      <c r="AE89" s="195"/>
      <c r="AF89" s="195"/>
      <c r="AG89" s="195" t="s">
        <v>154</v>
      </c>
      <c r="AH89" s="195" t="n">
        <v>2</v>
      </c>
      <c r="AI89" s="195"/>
      <c r="AJ89" s="195"/>
      <c r="AK89" s="195"/>
      <c r="AL89" s="195"/>
      <c r="AM89" s="195"/>
      <c r="AN89" s="195"/>
      <c r="AO89" s="195"/>
      <c r="AP89" s="195"/>
      <c r="AQ89" s="195"/>
      <c r="AR89" s="195"/>
      <c r="AS89" s="195"/>
      <c r="AT89" s="195"/>
      <c r="AU89" s="195"/>
      <c r="AV89" s="195"/>
      <c r="AW89" s="195"/>
      <c r="AX89" s="195"/>
      <c r="AY89" s="195"/>
      <c r="AZ89" s="195"/>
      <c r="BA89" s="195"/>
      <c r="BB89" s="195"/>
      <c r="BC89" s="195"/>
      <c r="BD89" s="195"/>
      <c r="BE89" s="195"/>
      <c r="BF89" s="195"/>
      <c r="BG89" s="195"/>
      <c r="BH89" s="195"/>
    </row>
    <row r="90" customFormat="false" ht="13.2" hidden="false" customHeight="false" outlineLevel="1" collapsed="false">
      <c r="A90" s="196"/>
      <c r="B90" s="197"/>
      <c r="C90" s="213" t="s">
        <v>221</v>
      </c>
      <c r="D90" s="214"/>
      <c r="E90" s="215" t="n">
        <v>122.59</v>
      </c>
      <c r="F90" s="194"/>
      <c r="G90" s="194"/>
      <c r="H90" s="194"/>
      <c r="I90" s="194"/>
      <c r="J90" s="194"/>
      <c r="K90" s="194"/>
      <c r="L90" s="194"/>
      <c r="M90" s="194"/>
      <c r="N90" s="194"/>
      <c r="O90" s="194"/>
      <c r="P90" s="194"/>
      <c r="Q90" s="194"/>
      <c r="R90" s="194"/>
      <c r="S90" s="194"/>
      <c r="T90" s="194"/>
      <c r="U90" s="194"/>
      <c r="V90" s="194"/>
      <c r="W90" s="194"/>
      <c r="X90" s="195"/>
      <c r="Y90" s="195"/>
      <c r="Z90" s="195"/>
      <c r="AA90" s="195"/>
      <c r="AB90" s="195"/>
      <c r="AC90" s="195"/>
      <c r="AD90" s="195"/>
      <c r="AE90" s="195"/>
      <c r="AF90" s="195"/>
      <c r="AG90" s="195" t="s">
        <v>154</v>
      </c>
      <c r="AH90" s="195" t="n">
        <v>2</v>
      </c>
      <c r="AI90" s="195"/>
      <c r="AJ90" s="195"/>
      <c r="AK90" s="195"/>
      <c r="AL90" s="195"/>
      <c r="AM90" s="195"/>
      <c r="AN90" s="195"/>
      <c r="AO90" s="195"/>
      <c r="AP90" s="195"/>
      <c r="AQ90" s="195"/>
      <c r="AR90" s="195"/>
      <c r="AS90" s="195"/>
      <c r="AT90" s="195"/>
      <c r="AU90" s="195"/>
      <c r="AV90" s="195"/>
      <c r="AW90" s="195"/>
      <c r="AX90" s="195"/>
      <c r="AY90" s="195"/>
      <c r="AZ90" s="195"/>
      <c r="BA90" s="195"/>
      <c r="BB90" s="195"/>
      <c r="BC90" s="195"/>
      <c r="BD90" s="195"/>
      <c r="BE90" s="195"/>
      <c r="BF90" s="195"/>
      <c r="BG90" s="195"/>
      <c r="BH90" s="195"/>
    </row>
    <row r="91" customFormat="false" ht="13.2" hidden="false" customHeight="false" outlineLevel="1" collapsed="false">
      <c r="A91" s="196"/>
      <c r="B91" s="197"/>
      <c r="C91" s="213" t="s">
        <v>199</v>
      </c>
      <c r="D91" s="214"/>
      <c r="E91" s="215"/>
      <c r="F91" s="194"/>
      <c r="G91" s="194"/>
      <c r="H91" s="194"/>
      <c r="I91" s="194"/>
      <c r="J91" s="194"/>
      <c r="K91" s="194"/>
      <c r="L91" s="194"/>
      <c r="M91" s="194"/>
      <c r="N91" s="194"/>
      <c r="O91" s="194"/>
      <c r="P91" s="194"/>
      <c r="Q91" s="194"/>
      <c r="R91" s="194"/>
      <c r="S91" s="194"/>
      <c r="T91" s="194"/>
      <c r="U91" s="194"/>
      <c r="V91" s="194"/>
      <c r="W91" s="194"/>
      <c r="X91" s="195"/>
      <c r="Y91" s="195"/>
      <c r="Z91" s="195"/>
      <c r="AA91" s="195"/>
      <c r="AB91" s="195"/>
      <c r="AC91" s="195"/>
      <c r="AD91" s="195"/>
      <c r="AE91" s="195"/>
      <c r="AF91" s="195"/>
      <c r="AG91" s="195" t="s">
        <v>154</v>
      </c>
      <c r="AH91" s="195" t="n">
        <v>2</v>
      </c>
      <c r="AI91" s="195"/>
      <c r="AJ91" s="195"/>
      <c r="AK91" s="195"/>
      <c r="AL91" s="195"/>
      <c r="AM91" s="195"/>
      <c r="AN91" s="195"/>
      <c r="AO91" s="195"/>
      <c r="AP91" s="195"/>
      <c r="AQ91" s="195"/>
      <c r="AR91" s="195"/>
      <c r="AS91" s="195"/>
      <c r="AT91" s="195"/>
      <c r="AU91" s="195"/>
      <c r="AV91" s="195"/>
      <c r="AW91" s="195"/>
      <c r="AX91" s="195"/>
      <c r="AY91" s="195"/>
      <c r="AZ91" s="195"/>
      <c r="BA91" s="195"/>
      <c r="BB91" s="195"/>
      <c r="BC91" s="195"/>
      <c r="BD91" s="195"/>
      <c r="BE91" s="195"/>
      <c r="BF91" s="195"/>
      <c r="BG91" s="195"/>
      <c r="BH91" s="195"/>
    </row>
    <row r="92" customFormat="false" ht="13.2" hidden="false" customHeight="false" outlineLevel="1" collapsed="false">
      <c r="A92" s="196"/>
      <c r="B92" s="197"/>
      <c r="C92" s="213" t="s">
        <v>222</v>
      </c>
      <c r="D92" s="214"/>
      <c r="E92" s="215" t="n">
        <v>11.752</v>
      </c>
      <c r="F92" s="194"/>
      <c r="G92" s="194"/>
      <c r="H92" s="194"/>
      <c r="I92" s="194"/>
      <c r="J92" s="194"/>
      <c r="K92" s="194"/>
      <c r="L92" s="194"/>
      <c r="M92" s="194"/>
      <c r="N92" s="194"/>
      <c r="O92" s="194"/>
      <c r="P92" s="194"/>
      <c r="Q92" s="194"/>
      <c r="R92" s="194"/>
      <c r="S92" s="194"/>
      <c r="T92" s="194"/>
      <c r="U92" s="194"/>
      <c r="V92" s="194"/>
      <c r="W92" s="194"/>
      <c r="X92" s="195"/>
      <c r="Y92" s="195"/>
      <c r="Z92" s="195"/>
      <c r="AA92" s="195"/>
      <c r="AB92" s="195"/>
      <c r="AC92" s="195"/>
      <c r="AD92" s="195"/>
      <c r="AE92" s="195"/>
      <c r="AF92" s="195"/>
      <c r="AG92" s="195" t="s">
        <v>154</v>
      </c>
      <c r="AH92" s="195" t="n">
        <v>2</v>
      </c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5"/>
      <c r="BA92" s="195"/>
      <c r="BB92" s="195"/>
      <c r="BC92" s="195"/>
      <c r="BD92" s="195"/>
      <c r="BE92" s="195"/>
      <c r="BF92" s="195"/>
      <c r="BG92" s="195"/>
      <c r="BH92" s="195"/>
    </row>
    <row r="93" customFormat="false" ht="13.2" hidden="false" customHeight="false" outlineLevel="1" collapsed="false">
      <c r="A93" s="196"/>
      <c r="B93" s="197"/>
      <c r="C93" s="213" t="s">
        <v>223</v>
      </c>
      <c r="D93" s="214"/>
      <c r="E93" s="215" t="n">
        <v>3.774</v>
      </c>
      <c r="F93" s="194"/>
      <c r="G93" s="194"/>
      <c r="H93" s="194"/>
      <c r="I93" s="194"/>
      <c r="J93" s="194"/>
      <c r="K93" s="194"/>
      <c r="L93" s="194"/>
      <c r="M93" s="194"/>
      <c r="N93" s="194"/>
      <c r="O93" s="194"/>
      <c r="P93" s="194"/>
      <c r="Q93" s="194"/>
      <c r="R93" s="194"/>
      <c r="S93" s="194"/>
      <c r="T93" s="194"/>
      <c r="U93" s="194"/>
      <c r="V93" s="194"/>
      <c r="W93" s="194"/>
      <c r="X93" s="195"/>
      <c r="Y93" s="195"/>
      <c r="Z93" s="195"/>
      <c r="AA93" s="195"/>
      <c r="AB93" s="195"/>
      <c r="AC93" s="195"/>
      <c r="AD93" s="195"/>
      <c r="AE93" s="195"/>
      <c r="AF93" s="195"/>
      <c r="AG93" s="195" t="s">
        <v>154</v>
      </c>
      <c r="AH93" s="195" t="n">
        <v>2</v>
      </c>
      <c r="AI93" s="195"/>
      <c r="AJ93" s="195"/>
      <c r="AK93" s="195"/>
      <c r="AL93" s="195"/>
      <c r="AM93" s="195"/>
      <c r="AN93" s="195"/>
      <c r="AO93" s="195"/>
      <c r="AP93" s="195"/>
      <c r="AQ93" s="195"/>
      <c r="AR93" s="195"/>
      <c r="AS93" s="195"/>
      <c r="AT93" s="195"/>
      <c r="AU93" s="195"/>
      <c r="AV93" s="195"/>
      <c r="AW93" s="195"/>
      <c r="AX93" s="195"/>
      <c r="AY93" s="195"/>
      <c r="AZ93" s="195"/>
      <c r="BA93" s="195"/>
      <c r="BB93" s="195"/>
      <c r="BC93" s="195"/>
      <c r="BD93" s="195"/>
      <c r="BE93" s="195"/>
      <c r="BF93" s="195"/>
      <c r="BG93" s="195"/>
      <c r="BH93" s="195"/>
    </row>
    <row r="94" customFormat="false" ht="13.2" hidden="false" customHeight="false" outlineLevel="1" collapsed="false">
      <c r="A94" s="196"/>
      <c r="B94" s="197"/>
      <c r="C94" s="213" t="s">
        <v>224</v>
      </c>
      <c r="D94" s="214"/>
      <c r="E94" s="215" t="n">
        <v>39.78</v>
      </c>
      <c r="F94" s="194"/>
      <c r="G94" s="194"/>
      <c r="H94" s="194"/>
      <c r="I94" s="194"/>
      <c r="J94" s="194"/>
      <c r="K94" s="194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5"/>
      <c r="Y94" s="195"/>
      <c r="Z94" s="195"/>
      <c r="AA94" s="195"/>
      <c r="AB94" s="195"/>
      <c r="AC94" s="195"/>
      <c r="AD94" s="195"/>
      <c r="AE94" s="195"/>
      <c r="AF94" s="195"/>
      <c r="AG94" s="195" t="s">
        <v>154</v>
      </c>
      <c r="AH94" s="195" t="n">
        <v>2</v>
      </c>
      <c r="AI94" s="195"/>
      <c r="AJ94" s="195"/>
      <c r="AK94" s="195"/>
      <c r="AL94" s="195"/>
      <c r="AM94" s="195"/>
      <c r="AN94" s="195"/>
      <c r="AO94" s="195"/>
      <c r="AP94" s="195"/>
      <c r="AQ94" s="195"/>
      <c r="AR94" s="195"/>
      <c r="AS94" s="195"/>
      <c r="AT94" s="195"/>
      <c r="AU94" s="195"/>
      <c r="AV94" s="195"/>
      <c r="AW94" s="195"/>
      <c r="AX94" s="195"/>
      <c r="AY94" s="195"/>
      <c r="AZ94" s="195"/>
      <c r="BA94" s="195"/>
      <c r="BB94" s="195"/>
      <c r="BC94" s="195"/>
      <c r="BD94" s="195"/>
      <c r="BE94" s="195"/>
      <c r="BF94" s="195"/>
      <c r="BG94" s="195"/>
      <c r="BH94" s="195"/>
    </row>
    <row r="95" customFormat="false" ht="13.2" hidden="false" customHeight="false" outlineLevel="1" collapsed="false">
      <c r="A95" s="196"/>
      <c r="B95" s="197"/>
      <c r="C95" s="213" t="s">
        <v>205</v>
      </c>
      <c r="D95" s="214"/>
      <c r="E95" s="215"/>
      <c r="F95" s="194"/>
      <c r="G95" s="194"/>
      <c r="H95" s="194"/>
      <c r="I95" s="194"/>
      <c r="J95" s="194"/>
      <c r="K95" s="194"/>
      <c r="L95" s="194"/>
      <c r="M95" s="194"/>
      <c r="N95" s="194"/>
      <c r="O95" s="194"/>
      <c r="P95" s="194"/>
      <c r="Q95" s="194"/>
      <c r="R95" s="194"/>
      <c r="S95" s="194"/>
      <c r="T95" s="194"/>
      <c r="U95" s="194"/>
      <c r="V95" s="194"/>
      <c r="W95" s="194"/>
      <c r="X95" s="195"/>
      <c r="Y95" s="195"/>
      <c r="Z95" s="195"/>
      <c r="AA95" s="195"/>
      <c r="AB95" s="195"/>
      <c r="AC95" s="195"/>
      <c r="AD95" s="195"/>
      <c r="AE95" s="195"/>
      <c r="AF95" s="195"/>
      <c r="AG95" s="195" t="s">
        <v>154</v>
      </c>
      <c r="AH95" s="195"/>
      <c r="AI95" s="195"/>
      <c r="AJ95" s="195"/>
      <c r="AK95" s="195"/>
      <c r="AL95" s="195"/>
      <c r="AM95" s="195"/>
      <c r="AN95" s="195"/>
      <c r="AO95" s="195"/>
      <c r="AP95" s="195"/>
      <c r="AQ95" s="195"/>
      <c r="AR95" s="195"/>
      <c r="AS95" s="195"/>
      <c r="AT95" s="195"/>
      <c r="AU95" s="195"/>
      <c r="AV95" s="195"/>
      <c r="AW95" s="195"/>
      <c r="AX95" s="195"/>
      <c r="AY95" s="195"/>
      <c r="AZ95" s="195"/>
      <c r="BA95" s="195"/>
      <c r="BB95" s="195"/>
      <c r="BC95" s="195"/>
      <c r="BD95" s="195"/>
      <c r="BE95" s="195"/>
      <c r="BF95" s="195"/>
      <c r="BG95" s="195"/>
      <c r="BH95" s="195"/>
    </row>
    <row r="96" customFormat="false" ht="13.2" hidden="false" customHeight="false" outlineLevel="1" collapsed="false">
      <c r="A96" s="196"/>
      <c r="B96" s="197"/>
      <c r="C96" s="209" t="s">
        <v>225</v>
      </c>
      <c r="D96" s="210"/>
      <c r="E96" s="211" t="n">
        <v>347.68041</v>
      </c>
      <c r="F96" s="194"/>
      <c r="G96" s="194"/>
      <c r="H96" s="194"/>
      <c r="I96" s="194"/>
      <c r="J96" s="194"/>
      <c r="K96" s="194"/>
      <c r="L96" s="194"/>
      <c r="M96" s="194"/>
      <c r="N96" s="194"/>
      <c r="O96" s="194"/>
      <c r="P96" s="194"/>
      <c r="Q96" s="194"/>
      <c r="R96" s="194"/>
      <c r="S96" s="194"/>
      <c r="T96" s="194"/>
      <c r="U96" s="194"/>
      <c r="V96" s="194"/>
      <c r="W96" s="194"/>
      <c r="X96" s="195"/>
      <c r="Y96" s="195"/>
      <c r="Z96" s="195"/>
      <c r="AA96" s="195"/>
      <c r="AB96" s="195"/>
      <c r="AC96" s="195"/>
      <c r="AD96" s="195"/>
      <c r="AE96" s="195"/>
      <c r="AF96" s="195"/>
      <c r="AG96" s="195" t="s">
        <v>154</v>
      </c>
      <c r="AH96" s="195" t="n">
        <v>0</v>
      </c>
      <c r="AI96" s="195"/>
      <c r="AJ96" s="195"/>
      <c r="AK96" s="195"/>
      <c r="AL96" s="195"/>
      <c r="AM96" s="195"/>
      <c r="AN96" s="195"/>
      <c r="AO96" s="195"/>
      <c r="AP96" s="195"/>
      <c r="AQ96" s="195"/>
      <c r="AR96" s="195"/>
      <c r="AS96" s="195"/>
      <c r="AT96" s="195"/>
      <c r="AU96" s="195"/>
      <c r="AV96" s="195"/>
      <c r="AW96" s="195"/>
      <c r="AX96" s="195"/>
      <c r="AY96" s="195"/>
      <c r="AZ96" s="195"/>
      <c r="BA96" s="195"/>
      <c r="BB96" s="195"/>
      <c r="BC96" s="195"/>
      <c r="BD96" s="195"/>
      <c r="BE96" s="195"/>
      <c r="BF96" s="195"/>
      <c r="BG96" s="195"/>
      <c r="BH96" s="195"/>
    </row>
    <row r="97" customFormat="false" ht="13.2" hidden="false" customHeight="false" outlineLevel="1" collapsed="false">
      <c r="A97" s="186" t="n">
        <v>10</v>
      </c>
      <c r="B97" s="187" t="s">
        <v>226</v>
      </c>
      <c r="C97" s="188" t="s">
        <v>227</v>
      </c>
      <c r="D97" s="189" t="s">
        <v>184</v>
      </c>
      <c r="E97" s="190" t="n">
        <v>405.62714</v>
      </c>
      <c r="F97" s="191"/>
      <c r="G97" s="192" t="n">
        <f aca="false">ROUND(E97*F97,2)</f>
        <v>0</v>
      </c>
      <c r="H97" s="191"/>
      <c r="I97" s="192" t="n">
        <f aca="false">ROUND(E97*H97,2)</f>
        <v>0</v>
      </c>
      <c r="J97" s="191"/>
      <c r="K97" s="192" t="n">
        <f aca="false">ROUND(E97*J97,2)</f>
        <v>0</v>
      </c>
      <c r="L97" s="192" t="n">
        <v>21</v>
      </c>
      <c r="M97" s="192" t="n">
        <f aca="false">G97*(1+L97/100)</f>
        <v>0</v>
      </c>
      <c r="N97" s="192" t="n">
        <v>0</v>
      </c>
      <c r="O97" s="192" t="n">
        <f aca="false">ROUND(E97*N97,2)</f>
        <v>0</v>
      </c>
      <c r="P97" s="192" t="n">
        <v>0</v>
      </c>
      <c r="Q97" s="192" t="n">
        <f aca="false">ROUND(E97*P97,2)</f>
        <v>0</v>
      </c>
      <c r="R97" s="192" t="s">
        <v>169</v>
      </c>
      <c r="S97" s="192" t="s">
        <v>150</v>
      </c>
      <c r="T97" s="193" t="s">
        <v>151</v>
      </c>
      <c r="U97" s="194" t="n">
        <v>0.12</v>
      </c>
      <c r="V97" s="194" t="n">
        <f aca="false">ROUND(E97*U97,2)</f>
        <v>48.68</v>
      </c>
      <c r="W97" s="194"/>
      <c r="X97" s="195"/>
      <c r="Y97" s="195"/>
      <c r="Z97" s="195"/>
      <c r="AA97" s="195"/>
      <c r="AB97" s="195"/>
      <c r="AC97" s="195"/>
      <c r="AD97" s="195"/>
      <c r="AE97" s="195"/>
      <c r="AF97" s="195"/>
      <c r="AG97" s="195" t="s">
        <v>152</v>
      </c>
      <c r="AH97" s="195"/>
      <c r="AI97" s="195"/>
      <c r="AJ97" s="195"/>
      <c r="AK97" s="195"/>
      <c r="AL97" s="195"/>
      <c r="AM97" s="195"/>
      <c r="AN97" s="195"/>
      <c r="AO97" s="195"/>
      <c r="AP97" s="195"/>
      <c r="AQ97" s="195"/>
      <c r="AR97" s="195"/>
      <c r="AS97" s="195"/>
      <c r="AT97" s="195"/>
      <c r="AU97" s="195"/>
      <c r="AV97" s="195"/>
      <c r="AW97" s="195"/>
      <c r="AX97" s="195"/>
      <c r="AY97" s="195"/>
      <c r="AZ97" s="195"/>
      <c r="BA97" s="195"/>
      <c r="BB97" s="195"/>
      <c r="BC97" s="195"/>
      <c r="BD97" s="195"/>
      <c r="BE97" s="195"/>
      <c r="BF97" s="195"/>
      <c r="BG97" s="195"/>
      <c r="BH97" s="195"/>
    </row>
    <row r="98" customFormat="false" ht="21" hidden="false" customHeight="true" outlineLevel="1" collapsed="false">
      <c r="A98" s="196"/>
      <c r="B98" s="197"/>
      <c r="C98" s="212" t="s">
        <v>209</v>
      </c>
      <c r="D98" s="212"/>
      <c r="E98" s="212"/>
      <c r="F98" s="212"/>
      <c r="G98" s="212"/>
      <c r="H98" s="194"/>
      <c r="I98" s="194"/>
      <c r="J98" s="194"/>
      <c r="K98" s="194"/>
      <c r="L98" s="194"/>
      <c r="M98" s="194"/>
      <c r="N98" s="194"/>
      <c r="O98" s="194"/>
      <c r="P98" s="194"/>
      <c r="Q98" s="194"/>
      <c r="R98" s="194"/>
      <c r="S98" s="194"/>
      <c r="T98" s="194"/>
      <c r="U98" s="194"/>
      <c r="V98" s="194"/>
      <c r="W98" s="194"/>
      <c r="X98" s="195"/>
      <c r="Y98" s="195"/>
      <c r="Z98" s="195"/>
      <c r="AA98" s="195"/>
      <c r="AB98" s="195"/>
      <c r="AC98" s="195"/>
      <c r="AD98" s="195"/>
      <c r="AE98" s="195"/>
      <c r="AF98" s="195"/>
      <c r="AG98" s="195" t="s">
        <v>171</v>
      </c>
      <c r="AH98" s="195"/>
      <c r="AI98" s="195"/>
      <c r="AJ98" s="195"/>
      <c r="AK98" s="195"/>
      <c r="AL98" s="195"/>
      <c r="AM98" s="195"/>
      <c r="AN98" s="195"/>
      <c r="AO98" s="195"/>
      <c r="AP98" s="195"/>
      <c r="AQ98" s="195"/>
      <c r="AR98" s="195"/>
      <c r="AS98" s="195"/>
      <c r="AT98" s="195"/>
      <c r="AU98" s="195"/>
      <c r="AV98" s="195"/>
      <c r="AW98" s="195"/>
      <c r="AX98" s="195"/>
      <c r="AY98" s="195"/>
      <c r="AZ98" s="195"/>
      <c r="BA98" s="199" t="str">
        <f aca="false">C98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98" s="195"/>
      <c r="BC98" s="195"/>
      <c r="BD98" s="195"/>
      <c r="BE98" s="195"/>
      <c r="BF98" s="195"/>
      <c r="BG98" s="195"/>
      <c r="BH98" s="195"/>
    </row>
    <row r="99" customFormat="false" ht="13.2" hidden="false" customHeight="false" outlineLevel="1" collapsed="false">
      <c r="A99" s="196"/>
      <c r="B99" s="197"/>
      <c r="C99" s="209" t="s">
        <v>228</v>
      </c>
      <c r="D99" s="210"/>
      <c r="E99" s="211" t="n">
        <v>405.62715</v>
      </c>
      <c r="F99" s="194"/>
      <c r="G99" s="194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5"/>
      <c r="Y99" s="195"/>
      <c r="Z99" s="195"/>
      <c r="AA99" s="195"/>
      <c r="AB99" s="195"/>
      <c r="AC99" s="195"/>
      <c r="AD99" s="195"/>
      <c r="AE99" s="195"/>
      <c r="AF99" s="195"/>
      <c r="AG99" s="195" t="s">
        <v>154</v>
      </c>
      <c r="AH99" s="195" t="n">
        <v>0</v>
      </c>
      <c r="AI99" s="195"/>
      <c r="AJ99" s="195"/>
      <c r="AK99" s="195"/>
      <c r="AL99" s="195"/>
      <c r="AM99" s="195"/>
      <c r="AN99" s="195"/>
      <c r="AO99" s="195"/>
      <c r="AP99" s="195"/>
      <c r="AQ99" s="195"/>
      <c r="AR99" s="195"/>
      <c r="AS99" s="195"/>
      <c r="AT99" s="195"/>
      <c r="AU99" s="195"/>
      <c r="AV99" s="195"/>
      <c r="AW99" s="195"/>
      <c r="AX99" s="195"/>
      <c r="AY99" s="195"/>
      <c r="AZ99" s="195"/>
      <c r="BA99" s="195"/>
      <c r="BB99" s="195"/>
      <c r="BC99" s="195"/>
      <c r="BD99" s="195"/>
      <c r="BE99" s="195"/>
      <c r="BF99" s="195"/>
      <c r="BG99" s="195"/>
      <c r="BH99" s="195"/>
    </row>
    <row r="100" customFormat="false" ht="13.2" hidden="false" customHeight="false" outlineLevel="1" collapsed="false">
      <c r="A100" s="186" t="n">
        <v>11</v>
      </c>
      <c r="B100" s="187" t="s">
        <v>229</v>
      </c>
      <c r="C100" s="188" t="s">
        <v>230</v>
      </c>
      <c r="D100" s="189" t="s">
        <v>184</v>
      </c>
      <c r="E100" s="190" t="n">
        <v>405.62714</v>
      </c>
      <c r="F100" s="191"/>
      <c r="G100" s="192" t="n">
        <f aca="false">ROUND(E100*F100,2)</f>
        <v>0</v>
      </c>
      <c r="H100" s="191"/>
      <c r="I100" s="192" t="n">
        <f aca="false">ROUND(E100*H100,2)</f>
        <v>0</v>
      </c>
      <c r="J100" s="191"/>
      <c r="K100" s="192" t="n">
        <f aca="false">ROUND(E100*J100,2)</f>
        <v>0</v>
      </c>
      <c r="L100" s="192" t="n">
        <v>21</v>
      </c>
      <c r="M100" s="192" t="n">
        <f aca="false">G100*(1+L100/100)</f>
        <v>0</v>
      </c>
      <c r="N100" s="192" t="n">
        <v>0</v>
      </c>
      <c r="O100" s="192" t="n">
        <f aca="false">ROUND(E100*N100,2)</f>
        <v>0</v>
      </c>
      <c r="P100" s="192" t="n">
        <v>0</v>
      </c>
      <c r="Q100" s="192" t="n">
        <f aca="false">ROUND(E100*P100,2)</f>
        <v>0</v>
      </c>
      <c r="R100" s="192" t="s">
        <v>169</v>
      </c>
      <c r="S100" s="192" t="s">
        <v>150</v>
      </c>
      <c r="T100" s="193" t="s">
        <v>151</v>
      </c>
      <c r="U100" s="194" t="n">
        <v>0.25</v>
      </c>
      <c r="V100" s="194" t="n">
        <f aca="false">ROUND(E100*U100,2)</f>
        <v>101.41</v>
      </c>
      <c r="W100" s="194"/>
      <c r="X100" s="195"/>
      <c r="Y100" s="195"/>
      <c r="Z100" s="195"/>
      <c r="AA100" s="195"/>
      <c r="AB100" s="195"/>
      <c r="AC100" s="195"/>
      <c r="AD100" s="195"/>
      <c r="AE100" s="195"/>
      <c r="AF100" s="195"/>
      <c r="AG100" s="195" t="s">
        <v>152</v>
      </c>
      <c r="AH100" s="195"/>
      <c r="AI100" s="195"/>
      <c r="AJ100" s="195"/>
      <c r="AK100" s="195"/>
      <c r="AL100" s="195"/>
      <c r="AM100" s="195"/>
      <c r="AN100" s="195"/>
      <c r="AO100" s="195"/>
      <c r="AP100" s="195"/>
      <c r="AQ100" s="195"/>
      <c r="AR100" s="195"/>
      <c r="AS100" s="195"/>
      <c r="AT100" s="195"/>
      <c r="AU100" s="195"/>
      <c r="AV100" s="195"/>
      <c r="AW100" s="195"/>
      <c r="AX100" s="195"/>
      <c r="AY100" s="195"/>
      <c r="AZ100" s="195"/>
      <c r="BA100" s="195"/>
      <c r="BB100" s="195"/>
      <c r="BC100" s="195"/>
      <c r="BD100" s="195"/>
      <c r="BE100" s="195"/>
      <c r="BF100" s="195"/>
      <c r="BG100" s="195"/>
      <c r="BH100" s="195"/>
    </row>
    <row r="101" customFormat="false" ht="21" hidden="false" customHeight="true" outlineLevel="1" collapsed="false">
      <c r="A101" s="196"/>
      <c r="B101" s="197"/>
      <c r="C101" s="212" t="s">
        <v>209</v>
      </c>
      <c r="D101" s="212"/>
      <c r="E101" s="212"/>
      <c r="F101" s="212"/>
      <c r="G101" s="212"/>
      <c r="H101" s="194"/>
      <c r="I101" s="194"/>
      <c r="J101" s="194"/>
      <c r="K101" s="194"/>
      <c r="L101" s="194"/>
      <c r="M101" s="194"/>
      <c r="N101" s="194"/>
      <c r="O101" s="194"/>
      <c r="P101" s="194"/>
      <c r="Q101" s="194"/>
      <c r="R101" s="194"/>
      <c r="S101" s="194"/>
      <c r="T101" s="194"/>
      <c r="U101" s="194"/>
      <c r="V101" s="194"/>
      <c r="W101" s="194"/>
      <c r="X101" s="195"/>
      <c r="Y101" s="195"/>
      <c r="Z101" s="195"/>
      <c r="AA101" s="195"/>
      <c r="AB101" s="195"/>
      <c r="AC101" s="195"/>
      <c r="AD101" s="195"/>
      <c r="AE101" s="195"/>
      <c r="AF101" s="195"/>
      <c r="AG101" s="195" t="s">
        <v>171</v>
      </c>
      <c r="AH101" s="195"/>
      <c r="AI101" s="195"/>
      <c r="AJ101" s="195"/>
      <c r="AK101" s="195"/>
      <c r="AL101" s="195"/>
      <c r="AM101" s="195"/>
      <c r="AN101" s="195"/>
      <c r="AO101" s="195"/>
      <c r="AP101" s="195"/>
      <c r="AQ101" s="195"/>
      <c r="AR101" s="195"/>
      <c r="AS101" s="195"/>
      <c r="AT101" s="195"/>
      <c r="AU101" s="195"/>
      <c r="AV101" s="195"/>
      <c r="AW101" s="195"/>
      <c r="AX101" s="195"/>
      <c r="AY101" s="195"/>
      <c r="AZ101" s="195"/>
      <c r="BA101" s="199" t="str">
        <f aca="false">C101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1" s="195"/>
      <c r="BC101" s="195"/>
      <c r="BD101" s="195"/>
      <c r="BE101" s="195"/>
      <c r="BF101" s="195"/>
      <c r="BG101" s="195"/>
      <c r="BH101" s="195"/>
    </row>
    <row r="102" customFormat="false" ht="13.2" hidden="false" customHeight="false" outlineLevel="1" collapsed="false">
      <c r="A102" s="196"/>
      <c r="B102" s="197"/>
      <c r="C102" s="209" t="s">
        <v>231</v>
      </c>
      <c r="D102" s="210"/>
      <c r="E102" s="211" t="n">
        <v>405.62715</v>
      </c>
      <c r="F102" s="194"/>
      <c r="G102" s="194"/>
      <c r="H102" s="194"/>
      <c r="I102" s="194"/>
      <c r="J102" s="194"/>
      <c r="K102" s="194"/>
      <c r="L102" s="194"/>
      <c r="M102" s="194"/>
      <c r="N102" s="194"/>
      <c r="O102" s="194"/>
      <c r="P102" s="194"/>
      <c r="Q102" s="194"/>
      <c r="R102" s="194"/>
      <c r="S102" s="194"/>
      <c r="T102" s="194"/>
      <c r="U102" s="194"/>
      <c r="V102" s="194"/>
      <c r="W102" s="194"/>
      <c r="X102" s="195"/>
      <c r="Y102" s="195"/>
      <c r="Z102" s="195"/>
      <c r="AA102" s="195"/>
      <c r="AB102" s="195"/>
      <c r="AC102" s="195"/>
      <c r="AD102" s="195"/>
      <c r="AE102" s="195"/>
      <c r="AF102" s="195"/>
      <c r="AG102" s="195" t="s">
        <v>154</v>
      </c>
      <c r="AH102" s="195" t="n">
        <v>0</v>
      </c>
      <c r="AI102" s="195"/>
      <c r="AJ102" s="195"/>
      <c r="AK102" s="195"/>
      <c r="AL102" s="195"/>
      <c r="AM102" s="195"/>
      <c r="AN102" s="195"/>
      <c r="AO102" s="195"/>
      <c r="AP102" s="195"/>
      <c r="AQ102" s="195"/>
      <c r="AR102" s="195"/>
      <c r="AS102" s="195"/>
      <c r="AT102" s="195"/>
      <c r="AU102" s="195"/>
      <c r="AV102" s="195"/>
      <c r="AW102" s="195"/>
      <c r="AX102" s="195"/>
      <c r="AY102" s="195"/>
      <c r="AZ102" s="195"/>
      <c r="BA102" s="195"/>
      <c r="BB102" s="195"/>
      <c r="BC102" s="195"/>
      <c r="BD102" s="195"/>
      <c r="BE102" s="195"/>
      <c r="BF102" s="195"/>
      <c r="BG102" s="195"/>
      <c r="BH102" s="195"/>
    </row>
    <row r="103" customFormat="false" ht="13.2" hidden="false" customHeight="false" outlineLevel="1" collapsed="false">
      <c r="A103" s="186" t="n">
        <v>12</v>
      </c>
      <c r="B103" s="187" t="s">
        <v>232</v>
      </c>
      <c r="C103" s="188" t="s">
        <v>233</v>
      </c>
      <c r="D103" s="189" t="s">
        <v>148</v>
      </c>
      <c r="E103" s="190" t="n">
        <v>518.4</v>
      </c>
      <c r="F103" s="191"/>
      <c r="G103" s="192" t="n">
        <f aca="false">ROUND(E103*F103,2)</f>
        <v>0</v>
      </c>
      <c r="H103" s="191"/>
      <c r="I103" s="192" t="n">
        <f aca="false">ROUND(E103*H103,2)</f>
        <v>0</v>
      </c>
      <c r="J103" s="191"/>
      <c r="K103" s="192" t="n">
        <f aca="false">ROUND(E103*J103,2)</f>
        <v>0</v>
      </c>
      <c r="L103" s="192" t="n">
        <v>21</v>
      </c>
      <c r="M103" s="192" t="n">
        <f aca="false">G103*(1+L103/100)</f>
        <v>0</v>
      </c>
      <c r="N103" s="192" t="n">
        <v>0.00099</v>
      </c>
      <c r="O103" s="192" t="n">
        <f aca="false">ROUND(E103*N103,2)</f>
        <v>0.51</v>
      </c>
      <c r="P103" s="192" t="n">
        <v>0</v>
      </c>
      <c r="Q103" s="192" t="n">
        <f aca="false">ROUND(E103*P103,2)</f>
        <v>0</v>
      </c>
      <c r="R103" s="192" t="s">
        <v>169</v>
      </c>
      <c r="S103" s="192" t="s">
        <v>150</v>
      </c>
      <c r="T103" s="193" t="s">
        <v>120</v>
      </c>
      <c r="U103" s="194" t="n">
        <v>0.236</v>
      </c>
      <c r="V103" s="194" t="n">
        <f aca="false">ROUND(E103*U103,2)</f>
        <v>122.34</v>
      </c>
      <c r="W103" s="194"/>
      <c r="X103" s="195"/>
      <c r="Y103" s="195"/>
      <c r="Z103" s="195"/>
      <c r="AA103" s="195"/>
      <c r="AB103" s="195"/>
      <c r="AC103" s="195"/>
      <c r="AD103" s="195"/>
      <c r="AE103" s="195"/>
      <c r="AF103" s="195"/>
      <c r="AG103" s="195" t="s">
        <v>152</v>
      </c>
      <c r="AH103" s="195"/>
      <c r="AI103" s="195"/>
      <c r="AJ103" s="195"/>
      <c r="AK103" s="195"/>
      <c r="AL103" s="195"/>
      <c r="AM103" s="195"/>
      <c r="AN103" s="195"/>
      <c r="AO103" s="195"/>
      <c r="AP103" s="195"/>
      <c r="AQ103" s="195"/>
      <c r="AR103" s="195"/>
      <c r="AS103" s="195"/>
      <c r="AT103" s="195"/>
      <c r="AU103" s="195"/>
      <c r="AV103" s="195"/>
      <c r="AW103" s="195"/>
      <c r="AX103" s="195"/>
      <c r="AY103" s="195"/>
      <c r="AZ103" s="195"/>
      <c r="BA103" s="195"/>
      <c r="BB103" s="195"/>
      <c r="BC103" s="195"/>
      <c r="BD103" s="195"/>
      <c r="BE103" s="195"/>
      <c r="BF103" s="195"/>
      <c r="BG103" s="195"/>
      <c r="BH103" s="195"/>
    </row>
    <row r="104" customFormat="false" ht="13.2" hidden="false" customHeight="true" outlineLevel="1" collapsed="false">
      <c r="A104" s="196"/>
      <c r="B104" s="197"/>
      <c r="C104" s="212" t="s">
        <v>234</v>
      </c>
      <c r="D104" s="212"/>
      <c r="E104" s="212"/>
      <c r="F104" s="212"/>
      <c r="G104" s="212"/>
      <c r="H104" s="194"/>
      <c r="I104" s="194"/>
      <c r="J104" s="194"/>
      <c r="K104" s="194"/>
      <c r="L104" s="194"/>
      <c r="M104" s="194"/>
      <c r="N104" s="194"/>
      <c r="O104" s="194"/>
      <c r="P104" s="194"/>
      <c r="Q104" s="194"/>
      <c r="R104" s="194"/>
      <c r="S104" s="194"/>
      <c r="T104" s="194"/>
      <c r="U104" s="194"/>
      <c r="V104" s="194"/>
      <c r="W104" s="194"/>
      <c r="X104" s="195"/>
      <c r="Y104" s="195"/>
      <c r="Z104" s="195"/>
      <c r="AA104" s="195"/>
      <c r="AB104" s="195"/>
      <c r="AC104" s="195"/>
      <c r="AD104" s="195"/>
      <c r="AE104" s="195"/>
      <c r="AF104" s="195"/>
      <c r="AG104" s="195" t="s">
        <v>171</v>
      </c>
      <c r="AH104" s="195"/>
      <c r="AI104" s="195"/>
      <c r="AJ104" s="195"/>
      <c r="AK104" s="195"/>
      <c r="AL104" s="195"/>
      <c r="AM104" s="195"/>
      <c r="AN104" s="195"/>
      <c r="AO104" s="195"/>
      <c r="AP104" s="195"/>
      <c r="AQ104" s="195"/>
      <c r="AR104" s="195"/>
      <c r="AS104" s="195"/>
      <c r="AT104" s="195"/>
      <c r="AU104" s="195"/>
      <c r="AV104" s="195"/>
      <c r="AW104" s="195"/>
      <c r="AX104" s="195"/>
      <c r="AY104" s="195"/>
      <c r="AZ104" s="195"/>
      <c r="BA104" s="195"/>
      <c r="BB104" s="195"/>
      <c r="BC104" s="195"/>
      <c r="BD104" s="195"/>
      <c r="BE104" s="195"/>
      <c r="BF104" s="195"/>
      <c r="BG104" s="195"/>
      <c r="BH104" s="195"/>
    </row>
    <row r="105" customFormat="false" ht="13.2" hidden="false" customHeight="false" outlineLevel="1" collapsed="false">
      <c r="A105" s="196"/>
      <c r="B105" s="197"/>
      <c r="C105" s="209" t="s">
        <v>235</v>
      </c>
      <c r="D105" s="210"/>
      <c r="E105" s="211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195"/>
      <c r="Y105" s="195"/>
      <c r="Z105" s="195"/>
      <c r="AA105" s="195"/>
      <c r="AB105" s="195"/>
      <c r="AC105" s="195"/>
      <c r="AD105" s="195"/>
      <c r="AE105" s="195"/>
      <c r="AF105" s="195"/>
      <c r="AG105" s="195" t="s">
        <v>154</v>
      </c>
      <c r="AH105" s="195" t="n">
        <v>0</v>
      </c>
      <c r="AI105" s="195"/>
      <c r="AJ105" s="195"/>
      <c r="AK105" s="195"/>
      <c r="AL105" s="195"/>
      <c r="AM105" s="195"/>
      <c r="AN105" s="195"/>
      <c r="AO105" s="195"/>
      <c r="AP105" s="195"/>
      <c r="AQ105" s="195"/>
      <c r="AR105" s="195"/>
      <c r="AS105" s="195"/>
      <c r="AT105" s="195"/>
      <c r="AU105" s="195"/>
      <c r="AV105" s="195"/>
      <c r="AW105" s="195"/>
      <c r="AX105" s="195"/>
      <c r="AY105" s="195"/>
      <c r="AZ105" s="195"/>
      <c r="BA105" s="195"/>
      <c r="BB105" s="195"/>
      <c r="BC105" s="195"/>
      <c r="BD105" s="195"/>
      <c r="BE105" s="195"/>
      <c r="BF105" s="195"/>
      <c r="BG105" s="195"/>
      <c r="BH105" s="195"/>
    </row>
    <row r="106" customFormat="false" ht="13.2" hidden="false" customHeight="false" outlineLevel="1" collapsed="false">
      <c r="A106" s="196"/>
      <c r="B106" s="197"/>
      <c r="C106" s="209" t="s">
        <v>236</v>
      </c>
      <c r="D106" s="210"/>
      <c r="E106" s="211"/>
      <c r="F106" s="194"/>
      <c r="G106" s="194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195"/>
      <c r="Y106" s="195"/>
      <c r="Z106" s="195"/>
      <c r="AA106" s="195"/>
      <c r="AB106" s="195"/>
      <c r="AC106" s="195"/>
      <c r="AD106" s="195"/>
      <c r="AE106" s="195"/>
      <c r="AF106" s="195"/>
      <c r="AG106" s="195" t="s">
        <v>154</v>
      </c>
      <c r="AH106" s="195" t="n">
        <v>0</v>
      </c>
      <c r="AI106" s="195"/>
      <c r="AJ106" s="195"/>
      <c r="AK106" s="195"/>
      <c r="AL106" s="195"/>
      <c r="AM106" s="195"/>
      <c r="AN106" s="195"/>
      <c r="AO106" s="195"/>
      <c r="AP106" s="195"/>
      <c r="AQ106" s="195"/>
      <c r="AR106" s="195"/>
      <c r="AS106" s="195"/>
      <c r="AT106" s="195"/>
      <c r="AU106" s="195"/>
      <c r="AV106" s="195"/>
      <c r="AW106" s="195"/>
      <c r="AX106" s="195"/>
      <c r="AY106" s="195"/>
      <c r="AZ106" s="195"/>
      <c r="BA106" s="195"/>
      <c r="BB106" s="195"/>
      <c r="BC106" s="195"/>
      <c r="BD106" s="195"/>
      <c r="BE106" s="195"/>
      <c r="BF106" s="195"/>
      <c r="BG106" s="195"/>
      <c r="BH106" s="195"/>
    </row>
    <row r="107" customFormat="false" ht="13.2" hidden="false" customHeight="false" outlineLevel="1" collapsed="false">
      <c r="A107" s="196"/>
      <c r="B107" s="197"/>
      <c r="C107" s="209" t="s">
        <v>237</v>
      </c>
      <c r="D107" s="210"/>
      <c r="E107" s="211" t="n">
        <v>253.752</v>
      </c>
      <c r="F107" s="194"/>
      <c r="G107" s="194"/>
      <c r="H107" s="194"/>
      <c r="I107" s="194"/>
      <c r="J107" s="194"/>
      <c r="K107" s="194"/>
      <c r="L107" s="194"/>
      <c r="M107" s="194"/>
      <c r="N107" s="194"/>
      <c r="O107" s="194"/>
      <c r="P107" s="194"/>
      <c r="Q107" s="194"/>
      <c r="R107" s="194"/>
      <c r="S107" s="194"/>
      <c r="T107" s="194"/>
      <c r="U107" s="194"/>
      <c r="V107" s="194"/>
      <c r="W107" s="194"/>
      <c r="X107" s="195"/>
      <c r="Y107" s="195"/>
      <c r="Z107" s="195"/>
      <c r="AA107" s="195"/>
      <c r="AB107" s="195"/>
      <c r="AC107" s="195"/>
      <c r="AD107" s="195"/>
      <c r="AE107" s="195"/>
      <c r="AF107" s="195"/>
      <c r="AG107" s="195" t="s">
        <v>154</v>
      </c>
      <c r="AH107" s="195" t="n">
        <v>0</v>
      </c>
      <c r="AI107" s="195"/>
      <c r="AJ107" s="195"/>
      <c r="AK107" s="195"/>
      <c r="AL107" s="195"/>
      <c r="AM107" s="195"/>
      <c r="AN107" s="195"/>
      <c r="AO107" s="195"/>
      <c r="AP107" s="195"/>
      <c r="AQ107" s="195"/>
      <c r="AR107" s="195"/>
      <c r="AS107" s="195"/>
      <c r="AT107" s="195"/>
      <c r="AU107" s="195"/>
      <c r="AV107" s="195"/>
      <c r="AW107" s="195"/>
      <c r="AX107" s="195"/>
      <c r="AY107" s="195"/>
      <c r="AZ107" s="195"/>
      <c r="BA107" s="195"/>
      <c r="BB107" s="195"/>
      <c r="BC107" s="195"/>
      <c r="BD107" s="195"/>
      <c r="BE107" s="195"/>
      <c r="BF107" s="195"/>
      <c r="BG107" s="195"/>
      <c r="BH107" s="195"/>
    </row>
    <row r="108" customFormat="false" ht="13.2" hidden="false" customHeight="false" outlineLevel="1" collapsed="false">
      <c r="A108" s="196"/>
      <c r="B108" s="197"/>
      <c r="C108" s="209" t="s">
        <v>238</v>
      </c>
      <c r="D108" s="210"/>
      <c r="E108" s="211" t="n">
        <v>141.84</v>
      </c>
      <c r="F108" s="194"/>
      <c r="G108" s="194"/>
      <c r="H108" s="194"/>
      <c r="I108" s="194"/>
      <c r="J108" s="194"/>
      <c r="K108" s="194"/>
      <c r="L108" s="194"/>
      <c r="M108" s="194"/>
      <c r="N108" s="194"/>
      <c r="O108" s="194"/>
      <c r="P108" s="194"/>
      <c r="Q108" s="194"/>
      <c r="R108" s="194"/>
      <c r="S108" s="194"/>
      <c r="T108" s="194"/>
      <c r="U108" s="194"/>
      <c r="V108" s="194"/>
      <c r="W108" s="194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 t="s">
        <v>154</v>
      </c>
      <c r="AH108" s="195" t="n">
        <v>0</v>
      </c>
      <c r="AI108" s="195"/>
      <c r="AJ108" s="195"/>
      <c r="AK108" s="195"/>
      <c r="AL108" s="195"/>
      <c r="AM108" s="195"/>
      <c r="AN108" s="195"/>
      <c r="AO108" s="195"/>
      <c r="AP108" s="195"/>
      <c r="AQ108" s="195"/>
      <c r="AR108" s="195"/>
      <c r="AS108" s="195"/>
      <c r="AT108" s="195"/>
      <c r="AU108" s="195"/>
      <c r="AV108" s="195"/>
      <c r="AW108" s="195"/>
      <c r="AX108" s="195"/>
      <c r="AY108" s="195"/>
      <c r="AZ108" s="195"/>
      <c r="BA108" s="195"/>
      <c r="BB108" s="195"/>
      <c r="BC108" s="195"/>
      <c r="BD108" s="195"/>
      <c r="BE108" s="195"/>
      <c r="BF108" s="195"/>
      <c r="BG108" s="195"/>
      <c r="BH108" s="195"/>
    </row>
    <row r="109" customFormat="false" ht="13.2" hidden="false" customHeight="false" outlineLevel="1" collapsed="false">
      <c r="A109" s="196"/>
      <c r="B109" s="197"/>
      <c r="C109" s="209" t="s">
        <v>153</v>
      </c>
      <c r="D109" s="210"/>
      <c r="E109" s="211"/>
      <c r="F109" s="194"/>
      <c r="G109" s="194"/>
      <c r="H109" s="194"/>
      <c r="I109" s="194"/>
      <c r="J109" s="194"/>
      <c r="K109" s="194"/>
      <c r="L109" s="194"/>
      <c r="M109" s="194"/>
      <c r="N109" s="194"/>
      <c r="O109" s="194"/>
      <c r="P109" s="194"/>
      <c r="Q109" s="194"/>
      <c r="R109" s="194"/>
      <c r="S109" s="194"/>
      <c r="T109" s="194"/>
      <c r="U109" s="194"/>
      <c r="V109" s="194"/>
      <c r="W109" s="194"/>
      <c r="X109" s="195"/>
      <c r="Y109" s="195"/>
      <c r="Z109" s="195"/>
      <c r="AA109" s="195"/>
      <c r="AB109" s="195"/>
      <c r="AC109" s="195"/>
      <c r="AD109" s="195"/>
      <c r="AE109" s="195"/>
      <c r="AF109" s="195"/>
      <c r="AG109" s="195" t="s">
        <v>154</v>
      </c>
      <c r="AH109" s="195" t="n">
        <v>0</v>
      </c>
      <c r="AI109" s="195"/>
      <c r="AJ109" s="195"/>
      <c r="AK109" s="195"/>
      <c r="AL109" s="195"/>
      <c r="AM109" s="195"/>
      <c r="AN109" s="195"/>
      <c r="AO109" s="195"/>
      <c r="AP109" s="195"/>
      <c r="AQ109" s="195"/>
      <c r="AR109" s="195"/>
      <c r="AS109" s="195"/>
      <c r="AT109" s="195"/>
      <c r="AU109" s="195"/>
      <c r="AV109" s="195"/>
      <c r="AW109" s="195"/>
      <c r="AX109" s="195"/>
      <c r="AY109" s="195"/>
      <c r="AZ109" s="195"/>
      <c r="BA109" s="195"/>
      <c r="BB109" s="195"/>
      <c r="BC109" s="195"/>
      <c r="BD109" s="195"/>
      <c r="BE109" s="195"/>
      <c r="BF109" s="195"/>
      <c r="BG109" s="195"/>
      <c r="BH109" s="195"/>
    </row>
    <row r="110" customFormat="false" ht="13.2" hidden="false" customHeight="false" outlineLevel="1" collapsed="false">
      <c r="A110" s="196"/>
      <c r="B110" s="197"/>
      <c r="C110" s="209" t="s">
        <v>239</v>
      </c>
      <c r="D110" s="210"/>
      <c r="E110" s="211" t="n">
        <v>12.648</v>
      </c>
      <c r="F110" s="194"/>
      <c r="G110" s="194"/>
      <c r="H110" s="194"/>
      <c r="I110" s="194"/>
      <c r="J110" s="194"/>
      <c r="K110" s="194"/>
      <c r="L110" s="194"/>
      <c r="M110" s="194"/>
      <c r="N110" s="194"/>
      <c r="O110" s="194"/>
      <c r="P110" s="194"/>
      <c r="Q110" s="194"/>
      <c r="R110" s="194"/>
      <c r="S110" s="194"/>
      <c r="T110" s="194"/>
      <c r="U110" s="194"/>
      <c r="V110" s="194"/>
      <c r="W110" s="194"/>
      <c r="X110" s="195"/>
      <c r="Y110" s="195"/>
      <c r="Z110" s="195"/>
      <c r="AA110" s="195"/>
      <c r="AB110" s="195"/>
      <c r="AC110" s="195"/>
      <c r="AD110" s="195"/>
      <c r="AE110" s="195"/>
      <c r="AF110" s="195"/>
      <c r="AG110" s="195" t="s">
        <v>154</v>
      </c>
      <c r="AH110" s="195" t="n">
        <v>0</v>
      </c>
      <c r="AI110" s="195"/>
      <c r="AJ110" s="195"/>
      <c r="AK110" s="195"/>
      <c r="AL110" s="195"/>
      <c r="AM110" s="195"/>
      <c r="AN110" s="195"/>
      <c r="AO110" s="195"/>
      <c r="AP110" s="195"/>
      <c r="AQ110" s="195"/>
      <c r="AR110" s="195"/>
      <c r="AS110" s="195"/>
      <c r="AT110" s="195"/>
      <c r="AU110" s="195"/>
      <c r="AV110" s="195"/>
      <c r="AW110" s="195"/>
      <c r="AX110" s="195"/>
      <c r="AY110" s="195"/>
      <c r="AZ110" s="195"/>
      <c r="BA110" s="195"/>
      <c r="BB110" s="195"/>
      <c r="BC110" s="195"/>
      <c r="BD110" s="195"/>
      <c r="BE110" s="195"/>
      <c r="BF110" s="195"/>
      <c r="BG110" s="195"/>
      <c r="BH110" s="195"/>
    </row>
    <row r="111" customFormat="false" ht="13.2" hidden="false" customHeight="false" outlineLevel="1" collapsed="false">
      <c r="A111" s="196"/>
      <c r="B111" s="197"/>
      <c r="C111" s="209" t="s">
        <v>240</v>
      </c>
      <c r="D111" s="210"/>
      <c r="E111" s="211" t="n">
        <v>110.16</v>
      </c>
      <c r="F111" s="194"/>
      <c r="G111" s="194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 t="s">
        <v>154</v>
      </c>
      <c r="AH111" s="195" t="n">
        <v>0</v>
      </c>
      <c r="AI111" s="195"/>
      <c r="AJ111" s="195"/>
      <c r="AK111" s="195"/>
      <c r="AL111" s="195"/>
      <c r="AM111" s="195"/>
      <c r="AN111" s="195"/>
      <c r="AO111" s="195"/>
      <c r="AP111" s="195"/>
      <c r="AQ111" s="195"/>
      <c r="AR111" s="195"/>
      <c r="AS111" s="195"/>
      <c r="AT111" s="195"/>
      <c r="AU111" s="195"/>
      <c r="AV111" s="195"/>
      <c r="AW111" s="195"/>
      <c r="AX111" s="195"/>
      <c r="AY111" s="195"/>
      <c r="AZ111" s="195"/>
      <c r="BA111" s="195"/>
      <c r="BB111" s="195"/>
      <c r="BC111" s="195"/>
      <c r="BD111" s="195"/>
      <c r="BE111" s="195"/>
      <c r="BF111" s="195"/>
      <c r="BG111" s="195"/>
      <c r="BH111" s="195"/>
    </row>
    <row r="112" customFormat="false" ht="13.2" hidden="false" customHeight="false" outlineLevel="1" collapsed="false">
      <c r="A112" s="186" t="n">
        <v>13</v>
      </c>
      <c r="B112" s="187" t="s">
        <v>241</v>
      </c>
      <c r="C112" s="188" t="s">
        <v>242</v>
      </c>
      <c r="D112" s="189" t="s">
        <v>148</v>
      </c>
      <c r="E112" s="190" t="n">
        <v>518.4</v>
      </c>
      <c r="F112" s="191"/>
      <c r="G112" s="192" t="n">
        <f aca="false">ROUND(E112*F112,2)</f>
        <v>0</v>
      </c>
      <c r="H112" s="191"/>
      <c r="I112" s="192" t="n">
        <f aca="false">ROUND(E112*H112,2)</f>
        <v>0</v>
      </c>
      <c r="J112" s="191"/>
      <c r="K112" s="192" t="n">
        <f aca="false">ROUND(E112*J112,2)</f>
        <v>0</v>
      </c>
      <c r="L112" s="192" t="n">
        <v>21</v>
      </c>
      <c r="M112" s="192" t="n">
        <f aca="false">G112*(1+L112/100)</f>
        <v>0</v>
      </c>
      <c r="N112" s="192" t="n">
        <v>0</v>
      </c>
      <c r="O112" s="192" t="n">
        <f aca="false">ROUND(E112*N112,2)</f>
        <v>0</v>
      </c>
      <c r="P112" s="192" t="n">
        <v>0</v>
      </c>
      <c r="Q112" s="192" t="n">
        <f aca="false">ROUND(E112*P112,2)</f>
        <v>0</v>
      </c>
      <c r="R112" s="192" t="s">
        <v>169</v>
      </c>
      <c r="S112" s="192" t="s">
        <v>150</v>
      </c>
      <c r="T112" s="193" t="s">
        <v>120</v>
      </c>
      <c r="U112" s="194" t="n">
        <v>0.07</v>
      </c>
      <c r="V112" s="194" t="n">
        <f aca="false">ROUND(E112*U112,2)</f>
        <v>36.29</v>
      </c>
      <c r="W112" s="194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 t="s">
        <v>152</v>
      </c>
      <c r="AH112" s="195"/>
      <c r="AI112" s="195"/>
      <c r="AJ112" s="195"/>
      <c r="AK112" s="195"/>
      <c r="AL112" s="195"/>
      <c r="AM112" s="195"/>
      <c r="AN112" s="195"/>
      <c r="AO112" s="195"/>
      <c r="AP112" s="195"/>
      <c r="AQ112" s="195"/>
      <c r="AR112" s="195"/>
      <c r="AS112" s="195"/>
      <c r="AT112" s="195"/>
      <c r="AU112" s="195"/>
      <c r="AV112" s="195"/>
      <c r="AW112" s="195"/>
      <c r="AX112" s="195"/>
      <c r="AY112" s="195"/>
      <c r="AZ112" s="195"/>
      <c r="BA112" s="195"/>
      <c r="BB112" s="195"/>
      <c r="BC112" s="195"/>
      <c r="BD112" s="195"/>
      <c r="BE112" s="195"/>
      <c r="BF112" s="195"/>
      <c r="BG112" s="195"/>
      <c r="BH112" s="195"/>
    </row>
    <row r="113" customFormat="false" ht="13.2" hidden="false" customHeight="true" outlineLevel="1" collapsed="false">
      <c r="A113" s="196"/>
      <c r="B113" s="197"/>
      <c r="C113" s="212" t="s">
        <v>243</v>
      </c>
      <c r="D113" s="212"/>
      <c r="E113" s="212"/>
      <c r="F113" s="212"/>
      <c r="G113" s="212"/>
      <c r="H113" s="194"/>
      <c r="I113" s="194"/>
      <c r="J113" s="194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5"/>
      <c r="Y113" s="195"/>
      <c r="Z113" s="195"/>
      <c r="AA113" s="195"/>
      <c r="AB113" s="195"/>
      <c r="AC113" s="195"/>
      <c r="AD113" s="195"/>
      <c r="AE113" s="195"/>
      <c r="AF113" s="195"/>
      <c r="AG113" s="195" t="s">
        <v>171</v>
      </c>
      <c r="AH113" s="195"/>
      <c r="AI113" s="195"/>
      <c r="AJ113" s="195"/>
      <c r="AK113" s="195"/>
      <c r="AL113" s="195"/>
      <c r="AM113" s="195"/>
      <c r="AN113" s="195"/>
      <c r="AO113" s="195"/>
      <c r="AP113" s="195"/>
      <c r="AQ113" s="195"/>
      <c r="AR113" s="195"/>
      <c r="AS113" s="195"/>
      <c r="AT113" s="195"/>
      <c r="AU113" s="195"/>
      <c r="AV113" s="195"/>
      <c r="AW113" s="195"/>
      <c r="AX113" s="195"/>
      <c r="AY113" s="195"/>
      <c r="AZ113" s="195"/>
      <c r="BA113" s="195"/>
      <c r="BB113" s="195"/>
      <c r="BC113" s="195"/>
      <c r="BD113" s="195"/>
      <c r="BE113" s="195"/>
      <c r="BF113" s="195"/>
      <c r="BG113" s="195"/>
      <c r="BH113" s="195"/>
    </row>
    <row r="114" customFormat="false" ht="13.2" hidden="false" customHeight="false" outlineLevel="1" collapsed="false">
      <c r="A114" s="186" t="n">
        <v>14</v>
      </c>
      <c r="B114" s="187" t="s">
        <v>244</v>
      </c>
      <c r="C114" s="188" t="s">
        <v>245</v>
      </c>
      <c r="D114" s="189" t="s">
        <v>148</v>
      </c>
      <c r="E114" s="190" t="n">
        <v>1589.91</v>
      </c>
      <c r="F114" s="191"/>
      <c r="G114" s="192" t="n">
        <f aca="false">ROUND(E114*F114,2)</f>
        <v>0</v>
      </c>
      <c r="H114" s="191"/>
      <c r="I114" s="192" t="n">
        <f aca="false">ROUND(E114*H114,2)</f>
        <v>0</v>
      </c>
      <c r="J114" s="191"/>
      <c r="K114" s="192" t="n">
        <f aca="false">ROUND(E114*J114,2)</f>
        <v>0</v>
      </c>
      <c r="L114" s="192" t="n">
        <v>21</v>
      </c>
      <c r="M114" s="192" t="n">
        <f aca="false">G114*(1+L114/100)</f>
        <v>0</v>
      </c>
      <c r="N114" s="192" t="n">
        <v>0.0007</v>
      </c>
      <c r="O114" s="192" t="n">
        <f aca="false">ROUND(E114*N114,2)</f>
        <v>1.11</v>
      </c>
      <c r="P114" s="192" t="n">
        <v>0</v>
      </c>
      <c r="Q114" s="192" t="n">
        <f aca="false">ROUND(E114*P114,2)</f>
        <v>0</v>
      </c>
      <c r="R114" s="192" t="s">
        <v>169</v>
      </c>
      <c r="S114" s="192" t="s">
        <v>150</v>
      </c>
      <c r="T114" s="193" t="s">
        <v>120</v>
      </c>
      <c r="U114" s="194" t="n">
        <v>0.156</v>
      </c>
      <c r="V114" s="194" t="n">
        <f aca="false">ROUND(E114*U114,2)</f>
        <v>248.03</v>
      </c>
      <c r="W114" s="194"/>
      <c r="X114" s="195"/>
      <c r="Y114" s="195"/>
      <c r="Z114" s="195"/>
      <c r="AA114" s="195"/>
      <c r="AB114" s="195"/>
      <c r="AC114" s="195"/>
      <c r="AD114" s="195"/>
      <c r="AE114" s="195"/>
      <c r="AF114" s="195"/>
      <c r="AG114" s="195" t="s">
        <v>152</v>
      </c>
      <c r="AH114" s="195"/>
      <c r="AI114" s="195"/>
      <c r="AJ114" s="195"/>
      <c r="AK114" s="195"/>
      <c r="AL114" s="195"/>
      <c r="AM114" s="195"/>
      <c r="AN114" s="195"/>
      <c r="AO114" s="195"/>
      <c r="AP114" s="195"/>
      <c r="AQ114" s="195"/>
      <c r="AR114" s="195"/>
      <c r="AS114" s="195"/>
      <c r="AT114" s="195"/>
      <c r="AU114" s="195"/>
      <c r="AV114" s="195"/>
      <c r="AW114" s="195"/>
      <c r="AX114" s="195"/>
      <c r="AY114" s="195"/>
      <c r="AZ114" s="195"/>
      <c r="BA114" s="195"/>
      <c r="BB114" s="195"/>
      <c r="BC114" s="195"/>
      <c r="BD114" s="195"/>
      <c r="BE114" s="195"/>
      <c r="BF114" s="195"/>
      <c r="BG114" s="195"/>
      <c r="BH114" s="195"/>
    </row>
    <row r="115" customFormat="false" ht="13.2" hidden="false" customHeight="false" outlineLevel="1" collapsed="false">
      <c r="A115" s="196"/>
      <c r="B115" s="197"/>
      <c r="C115" s="209" t="s">
        <v>235</v>
      </c>
      <c r="D115" s="210"/>
      <c r="E115" s="211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5"/>
      <c r="Y115" s="195"/>
      <c r="Z115" s="195"/>
      <c r="AA115" s="195"/>
      <c r="AB115" s="195"/>
      <c r="AC115" s="195"/>
      <c r="AD115" s="195"/>
      <c r="AE115" s="195"/>
      <c r="AF115" s="195"/>
      <c r="AG115" s="195" t="s">
        <v>154</v>
      </c>
      <c r="AH115" s="195" t="n">
        <v>0</v>
      </c>
      <c r="AI115" s="195"/>
      <c r="AJ115" s="195"/>
      <c r="AK115" s="195"/>
      <c r="AL115" s="195"/>
      <c r="AM115" s="195"/>
      <c r="AN115" s="195"/>
      <c r="AO115" s="195"/>
      <c r="AP115" s="195"/>
      <c r="AQ115" s="195"/>
      <c r="AR115" s="195"/>
      <c r="AS115" s="195"/>
      <c r="AT115" s="195"/>
      <c r="AU115" s="195"/>
      <c r="AV115" s="195"/>
      <c r="AW115" s="195"/>
      <c r="AX115" s="195"/>
      <c r="AY115" s="195"/>
      <c r="AZ115" s="195"/>
      <c r="BA115" s="195"/>
      <c r="BB115" s="195"/>
      <c r="BC115" s="195"/>
      <c r="BD115" s="195"/>
      <c r="BE115" s="195"/>
      <c r="BF115" s="195"/>
      <c r="BG115" s="195"/>
      <c r="BH115" s="195"/>
    </row>
    <row r="116" customFormat="false" ht="13.2" hidden="false" customHeight="false" outlineLevel="1" collapsed="false">
      <c r="A116" s="196"/>
      <c r="B116" s="197"/>
      <c r="C116" s="209" t="s">
        <v>155</v>
      </c>
      <c r="D116" s="210"/>
      <c r="E116" s="211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 t="s">
        <v>154</v>
      </c>
      <c r="AH116" s="195" t="n">
        <v>0</v>
      </c>
      <c r="AI116" s="195"/>
      <c r="AJ116" s="195"/>
      <c r="AK116" s="195"/>
      <c r="AL116" s="195"/>
      <c r="AM116" s="195"/>
      <c r="AN116" s="195"/>
      <c r="AO116" s="195"/>
      <c r="AP116" s="195"/>
      <c r="AQ116" s="195"/>
      <c r="AR116" s="195"/>
      <c r="AS116" s="195"/>
      <c r="AT116" s="195"/>
      <c r="AU116" s="195"/>
      <c r="AV116" s="195"/>
      <c r="AW116" s="195"/>
      <c r="AX116" s="195"/>
      <c r="AY116" s="195"/>
      <c r="AZ116" s="195"/>
      <c r="BA116" s="195"/>
      <c r="BB116" s="195"/>
      <c r="BC116" s="195"/>
      <c r="BD116" s="195"/>
      <c r="BE116" s="195"/>
      <c r="BF116" s="195"/>
      <c r="BG116" s="195"/>
      <c r="BH116" s="195"/>
    </row>
    <row r="117" customFormat="false" ht="13.2" hidden="false" customHeight="false" outlineLevel="1" collapsed="false">
      <c r="A117" s="196"/>
      <c r="B117" s="197"/>
      <c r="C117" s="209" t="s">
        <v>246</v>
      </c>
      <c r="D117" s="210"/>
      <c r="E117" s="211" t="n">
        <v>148.43</v>
      </c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 t="s">
        <v>154</v>
      </c>
      <c r="AH117" s="195" t="n">
        <v>0</v>
      </c>
      <c r="AI117" s="195"/>
      <c r="AJ117" s="195"/>
      <c r="AK117" s="195"/>
      <c r="AL117" s="195"/>
      <c r="AM117" s="195"/>
      <c r="AN117" s="195"/>
      <c r="AO117" s="195"/>
      <c r="AP117" s="195"/>
      <c r="AQ117" s="195"/>
      <c r="AR117" s="195"/>
      <c r="AS117" s="195"/>
      <c r="AT117" s="195"/>
      <c r="AU117" s="195"/>
      <c r="AV117" s="195"/>
      <c r="AW117" s="195"/>
      <c r="AX117" s="195"/>
      <c r="AY117" s="195"/>
      <c r="AZ117" s="195"/>
      <c r="BA117" s="195"/>
      <c r="BB117" s="195"/>
      <c r="BC117" s="195"/>
      <c r="BD117" s="195"/>
      <c r="BE117" s="195"/>
      <c r="BF117" s="195"/>
      <c r="BG117" s="195"/>
      <c r="BH117" s="195"/>
    </row>
    <row r="118" customFormat="false" ht="13.2" hidden="false" customHeight="false" outlineLevel="1" collapsed="false">
      <c r="A118" s="196"/>
      <c r="B118" s="197"/>
      <c r="C118" s="209" t="s">
        <v>247</v>
      </c>
      <c r="D118" s="210"/>
      <c r="E118" s="211" t="n">
        <v>134.102</v>
      </c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 t="s">
        <v>154</v>
      </c>
      <c r="AH118" s="195" t="n">
        <v>0</v>
      </c>
      <c r="AI118" s="195"/>
      <c r="AJ118" s="195"/>
      <c r="AK118" s="195"/>
      <c r="AL118" s="195"/>
      <c r="AM118" s="195"/>
      <c r="AN118" s="195"/>
      <c r="AO118" s="195"/>
      <c r="AP118" s="195"/>
      <c r="AQ118" s="195"/>
      <c r="AR118" s="195"/>
      <c r="AS118" s="195"/>
      <c r="AT118" s="195"/>
      <c r="AU118" s="195"/>
      <c r="AV118" s="195"/>
      <c r="AW118" s="195"/>
      <c r="AX118" s="195"/>
      <c r="AY118" s="195"/>
      <c r="AZ118" s="195"/>
      <c r="BA118" s="195"/>
      <c r="BB118" s="195"/>
      <c r="BC118" s="195"/>
      <c r="BD118" s="195"/>
      <c r="BE118" s="195"/>
      <c r="BF118" s="195"/>
      <c r="BG118" s="195"/>
      <c r="BH118" s="195"/>
    </row>
    <row r="119" customFormat="false" ht="13.2" hidden="false" customHeight="false" outlineLevel="1" collapsed="false">
      <c r="A119" s="196"/>
      <c r="B119" s="197"/>
      <c r="C119" s="209" t="s">
        <v>158</v>
      </c>
      <c r="D119" s="210"/>
      <c r="E119" s="211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 t="s">
        <v>154</v>
      </c>
      <c r="AH119" s="195" t="n">
        <v>0</v>
      </c>
      <c r="AI119" s="195"/>
      <c r="AJ119" s="195"/>
      <c r="AK119" s="195"/>
      <c r="AL119" s="195"/>
      <c r="AM119" s="195"/>
      <c r="AN119" s="195"/>
      <c r="AO119" s="195"/>
      <c r="AP119" s="195"/>
      <c r="AQ119" s="195"/>
      <c r="AR119" s="195"/>
      <c r="AS119" s="195"/>
      <c r="AT119" s="195"/>
      <c r="AU119" s="195"/>
      <c r="AV119" s="195"/>
      <c r="AW119" s="195"/>
      <c r="AX119" s="195"/>
      <c r="AY119" s="195"/>
      <c r="AZ119" s="195"/>
      <c r="BA119" s="195"/>
      <c r="BB119" s="195"/>
      <c r="BC119" s="195"/>
      <c r="BD119" s="195"/>
      <c r="BE119" s="195"/>
      <c r="BF119" s="195"/>
      <c r="BG119" s="195"/>
      <c r="BH119" s="195"/>
    </row>
    <row r="120" customFormat="false" ht="13.2" hidden="false" customHeight="false" outlineLevel="1" collapsed="false">
      <c r="A120" s="196"/>
      <c r="B120" s="197"/>
      <c r="C120" s="209" t="s">
        <v>248</v>
      </c>
      <c r="D120" s="210"/>
      <c r="E120" s="211" t="n">
        <v>269.42</v>
      </c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 t="s">
        <v>154</v>
      </c>
      <c r="AH120" s="195" t="n">
        <v>0</v>
      </c>
      <c r="AI120" s="195"/>
      <c r="AJ120" s="195"/>
      <c r="AK120" s="195"/>
      <c r="AL120" s="195"/>
      <c r="AM120" s="195"/>
      <c r="AN120" s="195"/>
      <c r="AO120" s="195"/>
      <c r="AP120" s="195"/>
      <c r="AQ120" s="195"/>
      <c r="AR120" s="195"/>
      <c r="AS120" s="195"/>
      <c r="AT120" s="195"/>
      <c r="AU120" s="195"/>
      <c r="AV120" s="195"/>
      <c r="AW120" s="195"/>
      <c r="AX120" s="195"/>
      <c r="AY120" s="195"/>
      <c r="AZ120" s="195"/>
      <c r="BA120" s="195"/>
      <c r="BB120" s="195"/>
      <c r="BC120" s="195"/>
      <c r="BD120" s="195"/>
      <c r="BE120" s="195"/>
      <c r="BF120" s="195"/>
      <c r="BG120" s="195"/>
      <c r="BH120" s="195"/>
    </row>
    <row r="121" customFormat="false" ht="13.2" hidden="false" customHeight="false" outlineLevel="1" collapsed="false">
      <c r="A121" s="196"/>
      <c r="B121" s="197"/>
      <c r="C121" s="209" t="s">
        <v>249</v>
      </c>
      <c r="D121" s="210"/>
      <c r="E121" s="211" t="n">
        <v>49.51</v>
      </c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 t="s">
        <v>154</v>
      </c>
      <c r="AH121" s="195" t="n">
        <v>0</v>
      </c>
      <c r="AI121" s="195"/>
      <c r="AJ121" s="195"/>
      <c r="AK121" s="195"/>
      <c r="AL121" s="195"/>
      <c r="AM121" s="195"/>
      <c r="AN121" s="195"/>
      <c r="AO121" s="195"/>
      <c r="AP121" s="195"/>
      <c r="AQ121" s="195"/>
      <c r="AR121" s="195"/>
      <c r="AS121" s="195"/>
      <c r="AT121" s="195"/>
      <c r="AU121" s="195"/>
      <c r="AV121" s="195"/>
      <c r="AW121" s="195"/>
      <c r="AX121" s="195"/>
      <c r="AY121" s="195"/>
      <c r="AZ121" s="195"/>
      <c r="BA121" s="195"/>
      <c r="BB121" s="195"/>
      <c r="BC121" s="195"/>
      <c r="BD121" s="195"/>
      <c r="BE121" s="195"/>
      <c r="BF121" s="195"/>
      <c r="BG121" s="195"/>
      <c r="BH121" s="195"/>
    </row>
    <row r="122" customFormat="false" ht="13.2" hidden="false" customHeight="false" outlineLevel="1" collapsed="false">
      <c r="A122" s="196"/>
      <c r="B122" s="197"/>
      <c r="C122" s="209" t="s">
        <v>250</v>
      </c>
      <c r="D122" s="210"/>
      <c r="E122" s="211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 t="s">
        <v>154</v>
      </c>
      <c r="AH122" s="195" t="n">
        <v>0</v>
      </c>
      <c r="AI122" s="195"/>
      <c r="AJ122" s="195"/>
      <c r="AK122" s="195"/>
      <c r="AL122" s="195"/>
      <c r="AM122" s="195"/>
      <c r="AN122" s="195"/>
      <c r="AO122" s="195"/>
      <c r="AP122" s="195"/>
      <c r="AQ122" s="195"/>
      <c r="AR122" s="195"/>
      <c r="AS122" s="195"/>
      <c r="AT122" s="195"/>
      <c r="AU122" s="195"/>
      <c r="AV122" s="195"/>
      <c r="AW122" s="195"/>
      <c r="AX122" s="195"/>
      <c r="AY122" s="195"/>
      <c r="AZ122" s="195"/>
      <c r="BA122" s="195"/>
      <c r="BB122" s="195"/>
      <c r="BC122" s="195"/>
      <c r="BD122" s="195"/>
      <c r="BE122" s="195"/>
      <c r="BF122" s="195"/>
      <c r="BG122" s="195"/>
      <c r="BH122" s="195"/>
    </row>
    <row r="123" customFormat="false" ht="13.2" hidden="false" customHeight="false" outlineLevel="1" collapsed="false">
      <c r="A123" s="196"/>
      <c r="B123" s="197"/>
      <c r="C123" s="209" t="s">
        <v>155</v>
      </c>
      <c r="D123" s="210"/>
      <c r="E123" s="211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 t="s">
        <v>154</v>
      </c>
      <c r="AH123" s="195" t="n">
        <v>0</v>
      </c>
      <c r="AI123" s="195"/>
      <c r="AJ123" s="195"/>
      <c r="AK123" s="195"/>
      <c r="AL123" s="195"/>
      <c r="AM123" s="195"/>
      <c r="AN123" s="195"/>
      <c r="AO123" s="195"/>
      <c r="AP123" s="195"/>
      <c r="AQ123" s="195"/>
      <c r="AR123" s="195"/>
      <c r="AS123" s="195"/>
      <c r="AT123" s="195"/>
      <c r="AU123" s="195"/>
      <c r="AV123" s="195"/>
      <c r="AW123" s="195"/>
      <c r="AX123" s="195"/>
      <c r="AY123" s="195"/>
      <c r="AZ123" s="195"/>
      <c r="BA123" s="195"/>
      <c r="BB123" s="195"/>
      <c r="BC123" s="195"/>
      <c r="BD123" s="195"/>
      <c r="BE123" s="195"/>
      <c r="BF123" s="195"/>
      <c r="BG123" s="195"/>
      <c r="BH123" s="195"/>
    </row>
    <row r="124" customFormat="false" ht="13.2" hidden="false" customHeight="false" outlineLevel="1" collapsed="false">
      <c r="A124" s="196"/>
      <c r="B124" s="197"/>
      <c r="C124" s="209" t="s">
        <v>251</v>
      </c>
      <c r="D124" s="210"/>
      <c r="E124" s="211" t="n">
        <v>152.91</v>
      </c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 t="s">
        <v>154</v>
      </c>
      <c r="AH124" s="195" t="n">
        <v>0</v>
      </c>
      <c r="AI124" s="195"/>
      <c r="AJ124" s="195"/>
      <c r="AK124" s="195"/>
      <c r="AL124" s="195"/>
      <c r="AM124" s="195"/>
      <c r="AN124" s="195"/>
      <c r="AO124" s="195"/>
      <c r="AP124" s="195"/>
      <c r="AQ124" s="195"/>
      <c r="AR124" s="195"/>
      <c r="AS124" s="195"/>
      <c r="AT124" s="195"/>
      <c r="AU124" s="195"/>
      <c r="AV124" s="195"/>
      <c r="AW124" s="195"/>
      <c r="AX124" s="195"/>
      <c r="AY124" s="195"/>
      <c r="AZ124" s="195"/>
      <c r="BA124" s="195"/>
      <c r="BB124" s="195"/>
      <c r="BC124" s="195"/>
      <c r="BD124" s="195"/>
      <c r="BE124" s="195"/>
      <c r="BF124" s="195"/>
      <c r="BG124" s="195"/>
      <c r="BH124" s="195"/>
    </row>
    <row r="125" customFormat="false" ht="13.2" hidden="false" customHeight="false" outlineLevel="1" collapsed="false">
      <c r="A125" s="196"/>
      <c r="B125" s="197"/>
      <c r="C125" s="209" t="s">
        <v>252</v>
      </c>
      <c r="D125" s="210"/>
      <c r="E125" s="211" t="n">
        <v>79.53</v>
      </c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 t="s">
        <v>154</v>
      </c>
      <c r="AH125" s="195" t="n">
        <v>0</v>
      </c>
      <c r="AI125" s="195"/>
      <c r="AJ125" s="195"/>
      <c r="AK125" s="195"/>
      <c r="AL125" s="195"/>
      <c r="AM125" s="195"/>
      <c r="AN125" s="195"/>
      <c r="AO125" s="195"/>
      <c r="AP125" s="195"/>
      <c r="AQ125" s="195"/>
      <c r="AR125" s="195"/>
      <c r="AS125" s="195"/>
      <c r="AT125" s="195"/>
      <c r="AU125" s="195"/>
      <c r="AV125" s="195"/>
      <c r="AW125" s="195"/>
      <c r="AX125" s="195"/>
      <c r="AY125" s="195"/>
      <c r="AZ125" s="195"/>
      <c r="BA125" s="195"/>
      <c r="BB125" s="195"/>
      <c r="BC125" s="195"/>
      <c r="BD125" s="195"/>
      <c r="BE125" s="195"/>
      <c r="BF125" s="195"/>
      <c r="BG125" s="195"/>
      <c r="BH125" s="195"/>
    </row>
    <row r="126" customFormat="false" ht="13.2" hidden="false" customHeight="false" outlineLevel="1" collapsed="false">
      <c r="A126" s="196"/>
      <c r="B126" s="197"/>
      <c r="C126" s="209" t="s">
        <v>153</v>
      </c>
      <c r="D126" s="210"/>
      <c r="E126" s="211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 t="s">
        <v>154</v>
      </c>
      <c r="AH126" s="195" t="n">
        <v>0</v>
      </c>
      <c r="AI126" s="195"/>
      <c r="AJ126" s="195"/>
      <c r="AK126" s="195"/>
      <c r="AL126" s="195"/>
      <c r="AM126" s="195"/>
      <c r="AN126" s="195"/>
      <c r="AO126" s="195"/>
      <c r="AP126" s="195"/>
      <c r="AQ126" s="195"/>
      <c r="AR126" s="195"/>
      <c r="AS126" s="195"/>
      <c r="AT126" s="195"/>
      <c r="AU126" s="195"/>
      <c r="AV126" s="195"/>
      <c r="AW126" s="195"/>
      <c r="AX126" s="195"/>
      <c r="AY126" s="195"/>
      <c r="AZ126" s="195"/>
      <c r="BA126" s="195"/>
      <c r="BB126" s="195"/>
      <c r="BC126" s="195"/>
      <c r="BD126" s="195"/>
      <c r="BE126" s="195"/>
      <c r="BF126" s="195"/>
      <c r="BG126" s="195"/>
      <c r="BH126" s="195"/>
    </row>
    <row r="127" customFormat="false" ht="13.2" hidden="false" customHeight="false" outlineLevel="1" collapsed="false">
      <c r="A127" s="196"/>
      <c r="B127" s="197"/>
      <c r="C127" s="209" t="s">
        <v>155</v>
      </c>
      <c r="D127" s="210"/>
      <c r="E127" s="211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 t="s">
        <v>154</v>
      </c>
      <c r="AH127" s="195" t="n">
        <v>0</v>
      </c>
      <c r="AI127" s="195"/>
      <c r="AJ127" s="195"/>
      <c r="AK127" s="195"/>
      <c r="AL127" s="195"/>
      <c r="AM127" s="195"/>
      <c r="AN127" s="195"/>
      <c r="AO127" s="195"/>
      <c r="AP127" s="195"/>
      <c r="AQ127" s="195"/>
      <c r="AR127" s="195"/>
      <c r="AS127" s="195"/>
      <c r="AT127" s="195"/>
      <c r="AU127" s="195"/>
      <c r="AV127" s="195"/>
      <c r="AW127" s="195"/>
      <c r="AX127" s="195"/>
      <c r="AY127" s="195"/>
      <c r="AZ127" s="195"/>
      <c r="BA127" s="195"/>
      <c r="BB127" s="195"/>
      <c r="BC127" s="195"/>
      <c r="BD127" s="195"/>
      <c r="BE127" s="195"/>
      <c r="BF127" s="195"/>
      <c r="BG127" s="195"/>
      <c r="BH127" s="195"/>
    </row>
    <row r="128" customFormat="false" ht="13.2" hidden="false" customHeight="false" outlineLevel="1" collapsed="false">
      <c r="A128" s="196"/>
      <c r="B128" s="197"/>
      <c r="C128" s="209" t="s">
        <v>253</v>
      </c>
      <c r="D128" s="210"/>
      <c r="E128" s="211" t="n">
        <v>498.86</v>
      </c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 t="s">
        <v>154</v>
      </c>
      <c r="AH128" s="195" t="n">
        <v>0</v>
      </c>
      <c r="AI128" s="195"/>
      <c r="AJ128" s="195"/>
      <c r="AK128" s="195"/>
      <c r="AL128" s="195"/>
      <c r="AM128" s="195"/>
      <c r="AN128" s="195"/>
      <c r="AO128" s="195"/>
      <c r="AP128" s="195"/>
      <c r="AQ128" s="195"/>
      <c r="AR128" s="195"/>
      <c r="AS128" s="195"/>
      <c r="AT128" s="195"/>
      <c r="AU128" s="195"/>
      <c r="AV128" s="195"/>
      <c r="AW128" s="195"/>
      <c r="AX128" s="195"/>
      <c r="AY128" s="195"/>
      <c r="AZ128" s="195"/>
      <c r="BA128" s="195"/>
      <c r="BB128" s="195"/>
      <c r="BC128" s="195"/>
      <c r="BD128" s="195"/>
      <c r="BE128" s="195"/>
      <c r="BF128" s="195"/>
      <c r="BG128" s="195"/>
      <c r="BH128" s="195"/>
    </row>
    <row r="129" customFormat="false" ht="13.2" hidden="false" customHeight="false" outlineLevel="1" collapsed="false">
      <c r="A129" s="196"/>
      <c r="B129" s="197"/>
      <c r="C129" s="209" t="s">
        <v>254</v>
      </c>
      <c r="D129" s="210"/>
      <c r="E129" s="211" t="n">
        <v>235.068</v>
      </c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 t="s">
        <v>154</v>
      </c>
      <c r="AH129" s="195" t="n">
        <v>0</v>
      </c>
      <c r="AI129" s="195"/>
      <c r="AJ129" s="195"/>
      <c r="AK129" s="195"/>
      <c r="AL129" s="195"/>
      <c r="AM129" s="195"/>
      <c r="AN129" s="195"/>
      <c r="AO129" s="195"/>
      <c r="AP129" s="195"/>
      <c r="AQ129" s="195"/>
      <c r="AR129" s="195"/>
      <c r="AS129" s="195"/>
      <c r="AT129" s="195"/>
      <c r="AU129" s="195"/>
      <c r="AV129" s="195"/>
      <c r="AW129" s="195"/>
      <c r="AX129" s="195"/>
      <c r="AY129" s="195"/>
      <c r="AZ129" s="195"/>
      <c r="BA129" s="195"/>
      <c r="BB129" s="195"/>
      <c r="BC129" s="195"/>
      <c r="BD129" s="195"/>
      <c r="BE129" s="195"/>
      <c r="BF129" s="195"/>
      <c r="BG129" s="195"/>
      <c r="BH129" s="195"/>
    </row>
    <row r="130" customFormat="false" ht="13.2" hidden="false" customHeight="false" outlineLevel="1" collapsed="false">
      <c r="A130" s="196"/>
      <c r="B130" s="197"/>
      <c r="C130" s="209" t="s">
        <v>158</v>
      </c>
      <c r="D130" s="210"/>
      <c r="E130" s="211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 t="s">
        <v>154</v>
      </c>
      <c r="AH130" s="195" t="n">
        <v>0</v>
      </c>
      <c r="AI130" s="195"/>
      <c r="AJ130" s="195"/>
      <c r="AK130" s="195"/>
      <c r="AL130" s="195"/>
      <c r="AM130" s="195"/>
      <c r="AN130" s="195"/>
      <c r="AO130" s="195"/>
      <c r="AP130" s="195"/>
      <c r="AQ130" s="195"/>
      <c r="AR130" s="195"/>
      <c r="AS130" s="195"/>
      <c r="AT130" s="195"/>
      <c r="AU130" s="195"/>
      <c r="AV130" s="195"/>
      <c r="AW130" s="195"/>
      <c r="AX130" s="195"/>
      <c r="AY130" s="195"/>
      <c r="AZ130" s="195"/>
      <c r="BA130" s="195"/>
      <c r="BB130" s="195"/>
      <c r="BC130" s="195"/>
      <c r="BD130" s="195"/>
      <c r="BE130" s="195"/>
      <c r="BF130" s="195"/>
      <c r="BG130" s="195"/>
      <c r="BH130" s="195"/>
    </row>
    <row r="131" customFormat="false" ht="13.2" hidden="false" customHeight="false" outlineLevel="1" collapsed="false">
      <c r="A131" s="196"/>
      <c r="B131" s="197"/>
      <c r="C131" s="209" t="s">
        <v>255</v>
      </c>
      <c r="D131" s="210"/>
      <c r="E131" s="211" t="n">
        <v>22.08</v>
      </c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 t="s">
        <v>154</v>
      </c>
      <c r="AH131" s="195" t="n">
        <v>0</v>
      </c>
      <c r="AI131" s="195"/>
      <c r="AJ131" s="195"/>
      <c r="AK131" s="195"/>
      <c r="AL131" s="195"/>
      <c r="AM131" s="195"/>
      <c r="AN131" s="195"/>
      <c r="AO131" s="195"/>
      <c r="AP131" s="195"/>
      <c r="AQ131" s="195"/>
      <c r="AR131" s="195"/>
      <c r="AS131" s="195"/>
      <c r="AT131" s="195"/>
      <c r="AU131" s="195"/>
      <c r="AV131" s="195"/>
      <c r="AW131" s="195"/>
      <c r="AX131" s="195"/>
      <c r="AY131" s="195"/>
      <c r="AZ131" s="195"/>
      <c r="BA131" s="195"/>
      <c r="BB131" s="195"/>
      <c r="BC131" s="195"/>
      <c r="BD131" s="195"/>
      <c r="BE131" s="195"/>
      <c r="BF131" s="195"/>
      <c r="BG131" s="195"/>
      <c r="BH131" s="195"/>
    </row>
    <row r="132" customFormat="false" ht="13.2" hidden="false" customHeight="false" outlineLevel="1" collapsed="false">
      <c r="A132" s="186" t="n">
        <v>15</v>
      </c>
      <c r="B132" s="187" t="s">
        <v>256</v>
      </c>
      <c r="C132" s="188" t="s">
        <v>257</v>
      </c>
      <c r="D132" s="189" t="s">
        <v>148</v>
      </c>
      <c r="E132" s="190" t="n">
        <v>1589.91</v>
      </c>
      <c r="F132" s="191"/>
      <c r="G132" s="192" t="n">
        <f aca="false">ROUND(E132*F132,2)</f>
        <v>0</v>
      </c>
      <c r="H132" s="191"/>
      <c r="I132" s="192" t="n">
        <f aca="false">ROUND(E132*H132,2)</f>
        <v>0</v>
      </c>
      <c r="J132" s="191"/>
      <c r="K132" s="192" t="n">
        <f aca="false">ROUND(E132*J132,2)</f>
        <v>0</v>
      </c>
      <c r="L132" s="192" t="n">
        <v>21</v>
      </c>
      <c r="M132" s="192" t="n">
        <f aca="false">G132*(1+L132/100)</f>
        <v>0</v>
      </c>
      <c r="N132" s="192" t="n">
        <v>0</v>
      </c>
      <c r="O132" s="192" t="n">
        <f aca="false">ROUND(E132*N132,2)</f>
        <v>0</v>
      </c>
      <c r="P132" s="192" t="n">
        <v>0</v>
      </c>
      <c r="Q132" s="192" t="n">
        <f aca="false">ROUND(E132*P132,2)</f>
        <v>0</v>
      </c>
      <c r="R132" s="192" t="s">
        <v>169</v>
      </c>
      <c r="S132" s="192" t="s">
        <v>150</v>
      </c>
      <c r="T132" s="193" t="s">
        <v>120</v>
      </c>
      <c r="U132" s="194" t="n">
        <v>0.095</v>
      </c>
      <c r="V132" s="194" t="n">
        <f aca="false">ROUND(E132*U132,2)</f>
        <v>151.04</v>
      </c>
      <c r="W132" s="194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 t="s">
        <v>152</v>
      </c>
      <c r="AH132" s="195"/>
      <c r="AI132" s="195"/>
      <c r="AJ132" s="195"/>
      <c r="AK132" s="195"/>
      <c r="AL132" s="195"/>
      <c r="AM132" s="195"/>
      <c r="AN132" s="195"/>
      <c r="AO132" s="195"/>
      <c r="AP132" s="195"/>
      <c r="AQ132" s="195"/>
      <c r="AR132" s="195"/>
      <c r="AS132" s="195"/>
      <c r="AT132" s="195"/>
      <c r="AU132" s="195"/>
      <c r="AV132" s="195"/>
      <c r="AW132" s="195"/>
      <c r="AX132" s="195"/>
      <c r="AY132" s="195"/>
      <c r="AZ132" s="195"/>
      <c r="BA132" s="195"/>
      <c r="BB132" s="195"/>
      <c r="BC132" s="195"/>
      <c r="BD132" s="195"/>
      <c r="BE132" s="195"/>
      <c r="BF132" s="195"/>
      <c r="BG132" s="195"/>
      <c r="BH132" s="195"/>
    </row>
    <row r="133" customFormat="false" ht="13.2" hidden="false" customHeight="true" outlineLevel="1" collapsed="false">
      <c r="A133" s="196"/>
      <c r="B133" s="197"/>
      <c r="C133" s="212" t="s">
        <v>258</v>
      </c>
      <c r="D133" s="212"/>
      <c r="E133" s="212"/>
      <c r="F133" s="212"/>
      <c r="G133" s="212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 t="s">
        <v>171</v>
      </c>
      <c r="AH133" s="195"/>
      <c r="AI133" s="195"/>
      <c r="AJ133" s="195"/>
      <c r="AK133" s="195"/>
      <c r="AL133" s="195"/>
      <c r="AM133" s="195"/>
      <c r="AN133" s="195"/>
      <c r="AO133" s="195"/>
      <c r="AP133" s="195"/>
      <c r="AQ133" s="195"/>
      <c r="AR133" s="195"/>
      <c r="AS133" s="195"/>
      <c r="AT133" s="195"/>
      <c r="AU133" s="195"/>
      <c r="AV133" s="195"/>
      <c r="AW133" s="195"/>
      <c r="AX133" s="195"/>
      <c r="AY133" s="195"/>
      <c r="AZ133" s="195"/>
      <c r="BA133" s="195"/>
      <c r="BB133" s="195"/>
      <c r="BC133" s="195"/>
      <c r="BD133" s="195"/>
      <c r="BE133" s="195"/>
      <c r="BF133" s="195"/>
      <c r="BG133" s="195"/>
      <c r="BH133" s="195"/>
    </row>
    <row r="134" customFormat="false" ht="13.2" hidden="false" customHeight="false" outlineLevel="1" collapsed="false">
      <c r="A134" s="186" t="n">
        <v>16</v>
      </c>
      <c r="B134" s="187" t="s">
        <v>259</v>
      </c>
      <c r="C134" s="188" t="s">
        <v>260</v>
      </c>
      <c r="D134" s="189" t="s">
        <v>184</v>
      </c>
      <c r="E134" s="190" t="n">
        <v>637.41409</v>
      </c>
      <c r="F134" s="191"/>
      <c r="G134" s="192" t="n">
        <f aca="false">ROUND(E134*F134,2)</f>
        <v>0</v>
      </c>
      <c r="H134" s="191"/>
      <c r="I134" s="192" t="n">
        <f aca="false">ROUND(E134*H134,2)</f>
        <v>0</v>
      </c>
      <c r="J134" s="191"/>
      <c r="K134" s="192" t="n">
        <f aca="false">ROUND(E134*J134,2)</f>
        <v>0</v>
      </c>
      <c r="L134" s="192" t="n">
        <v>21</v>
      </c>
      <c r="M134" s="192" t="n">
        <f aca="false">G134*(1+L134/100)</f>
        <v>0</v>
      </c>
      <c r="N134" s="192" t="n">
        <v>0</v>
      </c>
      <c r="O134" s="192" t="n">
        <f aca="false">ROUND(E134*N134,2)</f>
        <v>0</v>
      </c>
      <c r="P134" s="192" t="n">
        <v>0</v>
      </c>
      <c r="Q134" s="192" t="n">
        <f aca="false">ROUND(E134*P134,2)</f>
        <v>0</v>
      </c>
      <c r="R134" s="192" t="s">
        <v>169</v>
      </c>
      <c r="S134" s="192" t="s">
        <v>150</v>
      </c>
      <c r="T134" s="193" t="s">
        <v>151</v>
      </c>
      <c r="U134" s="194" t="n">
        <v>0.519</v>
      </c>
      <c r="V134" s="194" t="n">
        <f aca="false">ROUND(E134*U134,2)</f>
        <v>330.82</v>
      </c>
      <c r="W134" s="194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 t="s">
        <v>152</v>
      </c>
      <c r="AH134" s="195"/>
      <c r="AI134" s="195"/>
      <c r="AJ134" s="195"/>
      <c r="AK134" s="195"/>
      <c r="AL134" s="195"/>
      <c r="AM134" s="195"/>
      <c r="AN134" s="195"/>
      <c r="AO134" s="195"/>
      <c r="AP134" s="195"/>
      <c r="AQ134" s="195"/>
      <c r="AR134" s="195"/>
      <c r="AS134" s="195"/>
      <c r="AT134" s="195"/>
      <c r="AU134" s="195"/>
      <c r="AV134" s="195"/>
      <c r="AW134" s="195"/>
      <c r="AX134" s="195"/>
      <c r="AY134" s="195"/>
      <c r="AZ134" s="195"/>
      <c r="BA134" s="195"/>
      <c r="BB134" s="195"/>
      <c r="BC134" s="195"/>
      <c r="BD134" s="195"/>
      <c r="BE134" s="195"/>
      <c r="BF134" s="195"/>
      <c r="BG134" s="195"/>
      <c r="BH134" s="195"/>
    </row>
    <row r="135" customFormat="false" ht="13.2" hidden="false" customHeight="true" outlineLevel="1" collapsed="false">
      <c r="A135" s="196"/>
      <c r="B135" s="197"/>
      <c r="C135" s="212" t="s">
        <v>261</v>
      </c>
      <c r="D135" s="212"/>
      <c r="E135" s="212"/>
      <c r="F135" s="212"/>
      <c r="G135" s="212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 t="s">
        <v>171</v>
      </c>
      <c r="AH135" s="195"/>
      <c r="AI135" s="195"/>
      <c r="AJ135" s="195"/>
      <c r="AK135" s="195"/>
      <c r="AL135" s="195"/>
      <c r="AM135" s="195"/>
      <c r="AN135" s="195"/>
      <c r="AO135" s="195"/>
      <c r="AP135" s="195"/>
      <c r="AQ135" s="195"/>
      <c r="AR135" s="195"/>
      <c r="AS135" s="195"/>
      <c r="AT135" s="195"/>
      <c r="AU135" s="195"/>
      <c r="AV135" s="195"/>
      <c r="AW135" s="195"/>
      <c r="AX135" s="195"/>
      <c r="AY135" s="195"/>
      <c r="AZ135" s="195"/>
      <c r="BA135" s="195"/>
      <c r="BB135" s="195"/>
      <c r="BC135" s="195"/>
      <c r="BD135" s="195"/>
      <c r="BE135" s="195"/>
      <c r="BF135" s="195"/>
      <c r="BG135" s="195"/>
      <c r="BH135" s="195"/>
    </row>
    <row r="136" customFormat="false" ht="13.2" hidden="false" customHeight="false" outlineLevel="1" collapsed="false">
      <c r="A136" s="196"/>
      <c r="B136" s="197"/>
      <c r="C136" s="209" t="s">
        <v>262</v>
      </c>
      <c r="D136" s="210"/>
      <c r="E136" s="211" t="n">
        <v>637.41409</v>
      </c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 t="s">
        <v>154</v>
      </c>
      <c r="AH136" s="195" t="n">
        <v>0</v>
      </c>
      <c r="AI136" s="195"/>
      <c r="AJ136" s="195"/>
      <c r="AK136" s="195"/>
      <c r="AL136" s="195"/>
      <c r="AM136" s="195"/>
      <c r="AN136" s="195"/>
      <c r="AO136" s="195"/>
      <c r="AP136" s="195"/>
      <c r="AQ136" s="195"/>
      <c r="AR136" s="195"/>
      <c r="AS136" s="195"/>
      <c r="AT136" s="195"/>
      <c r="AU136" s="195"/>
      <c r="AV136" s="195"/>
      <c r="AW136" s="195"/>
      <c r="AX136" s="195"/>
      <c r="AY136" s="195"/>
      <c r="AZ136" s="195"/>
      <c r="BA136" s="195"/>
      <c r="BB136" s="195"/>
      <c r="BC136" s="195"/>
      <c r="BD136" s="195"/>
      <c r="BE136" s="195"/>
      <c r="BF136" s="195"/>
      <c r="BG136" s="195"/>
      <c r="BH136" s="195"/>
    </row>
    <row r="137" customFormat="false" ht="13.2" hidden="false" customHeight="false" outlineLevel="1" collapsed="false">
      <c r="A137" s="186" t="n">
        <v>17</v>
      </c>
      <c r="B137" s="187" t="s">
        <v>263</v>
      </c>
      <c r="C137" s="188" t="s">
        <v>264</v>
      </c>
      <c r="D137" s="189" t="s">
        <v>184</v>
      </c>
      <c r="E137" s="190" t="n">
        <v>1158.9347</v>
      </c>
      <c r="F137" s="191"/>
      <c r="G137" s="192" t="n">
        <f aca="false">ROUND(E137*F137,2)</f>
        <v>0</v>
      </c>
      <c r="H137" s="191"/>
      <c r="I137" s="192" t="n">
        <f aca="false">ROUND(E137*H137,2)</f>
        <v>0</v>
      </c>
      <c r="J137" s="191"/>
      <c r="K137" s="192" t="n">
        <f aca="false">ROUND(E137*J137,2)</f>
        <v>0</v>
      </c>
      <c r="L137" s="192" t="n">
        <v>21</v>
      </c>
      <c r="M137" s="192" t="n">
        <f aca="false">G137*(1+L137/100)</f>
        <v>0</v>
      </c>
      <c r="N137" s="192" t="n">
        <v>0</v>
      </c>
      <c r="O137" s="192" t="n">
        <f aca="false">ROUND(E137*N137,2)</f>
        <v>0</v>
      </c>
      <c r="P137" s="192" t="n">
        <v>0</v>
      </c>
      <c r="Q137" s="192" t="n">
        <f aca="false">ROUND(E137*P137,2)</f>
        <v>0</v>
      </c>
      <c r="R137" s="192" t="s">
        <v>169</v>
      </c>
      <c r="S137" s="192" t="s">
        <v>150</v>
      </c>
      <c r="T137" s="193" t="s">
        <v>151</v>
      </c>
      <c r="U137" s="194" t="n">
        <v>0.011</v>
      </c>
      <c r="V137" s="194" t="n">
        <f aca="false">ROUND(E137*U137,2)</f>
        <v>12.75</v>
      </c>
      <c r="W137" s="194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 t="s">
        <v>152</v>
      </c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</row>
    <row r="138" customFormat="false" ht="13.2" hidden="false" customHeight="true" outlineLevel="1" collapsed="false">
      <c r="A138" s="196"/>
      <c r="B138" s="197"/>
      <c r="C138" s="212" t="s">
        <v>265</v>
      </c>
      <c r="D138" s="212"/>
      <c r="E138" s="212"/>
      <c r="F138" s="212"/>
      <c r="G138" s="212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 t="s">
        <v>171</v>
      </c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</row>
    <row r="139" customFormat="false" ht="13.2" hidden="false" customHeight="false" outlineLevel="1" collapsed="false">
      <c r="A139" s="196"/>
      <c r="B139" s="197"/>
      <c r="C139" s="209" t="s">
        <v>266</v>
      </c>
      <c r="D139" s="210"/>
      <c r="E139" s="211" t="n">
        <v>1158.9347</v>
      </c>
      <c r="F139" s="194"/>
      <c r="G139" s="194"/>
      <c r="H139" s="194"/>
      <c r="I139" s="194"/>
      <c r="J139" s="194"/>
      <c r="K139" s="194"/>
      <c r="L139" s="194"/>
      <c r="M139" s="194"/>
      <c r="N139" s="194"/>
      <c r="O139" s="194"/>
      <c r="P139" s="194"/>
      <c r="Q139" s="194"/>
      <c r="R139" s="194"/>
      <c r="S139" s="194"/>
      <c r="T139" s="194"/>
      <c r="U139" s="194"/>
      <c r="V139" s="194"/>
      <c r="W139" s="194"/>
      <c r="X139" s="195"/>
      <c r="Y139" s="195"/>
      <c r="Z139" s="195"/>
      <c r="AA139" s="195"/>
      <c r="AB139" s="195"/>
      <c r="AC139" s="195"/>
      <c r="AD139" s="195"/>
      <c r="AE139" s="195"/>
      <c r="AF139" s="195"/>
      <c r="AG139" s="195" t="s">
        <v>154</v>
      </c>
      <c r="AH139" s="195" t="n">
        <v>0</v>
      </c>
      <c r="AI139" s="195"/>
      <c r="AJ139" s="195"/>
      <c r="AK139" s="195"/>
      <c r="AL139" s="195"/>
      <c r="AM139" s="195"/>
      <c r="AN139" s="195"/>
      <c r="AO139" s="195"/>
      <c r="AP139" s="195"/>
      <c r="AQ139" s="195"/>
      <c r="AR139" s="195"/>
      <c r="AS139" s="195"/>
      <c r="AT139" s="195"/>
      <c r="AU139" s="195"/>
      <c r="AV139" s="195"/>
      <c r="AW139" s="195"/>
      <c r="AX139" s="195"/>
      <c r="AY139" s="195"/>
      <c r="AZ139" s="195"/>
      <c r="BA139" s="195"/>
      <c r="BB139" s="195"/>
      <c r="BC139" s="195"/>
      <c r="BD139" s="195"/>
      <c r="BE139" s="195"/>
      <c r="BF139" s="195"/>
      <c r="BG139" s="195"/>
      <c r="BH139" s="195"/>
    </row>
    <row r="140" customFormat="false" ht="20.4" hidden="false" customHeight="false" outlineLevel="1" collapsed="false">
      <c r="A140" s="216" t="n">
        <v>18</v>
      </c>
      <c r="B140" s="217" t="s">
        <v>267</v>
      </c>
      <c r="C140" s="218" t="s">
        <v>268</v>
      </c>
      <c r="D140" s="219" t="s">
        <v>184</v>
      </c>
      <c r="E140" s="220" t="n">
        <v>1158.9347</v>
      </c>
      <c r="F140" s="221"/>
      <c r="G140" s="222" t="n">
        <f aca="false">ROUND(E140*F140,2)</f>
        <v>0</v>
      </c>
      <c r="H140" s="221"/>
      <c r="I140" s="222" t="n">
        <f aca="false">ROUND(E140*H140,2)</f>
        <v>0</v>
      </c>
      <c r="J140" s="221"/>
      <c r="K140" s="222" t="n">
        <f aca="false">ROUND(E140*J140,2)</f>
        <v>0</v>
      </c>
      <c r="L140" s="222" t="n">
        <v>21</v>
      </c>
      <c r="M140" s="222" t="n">
        <f aca="false">G140*(1+L140/100)</f>
        <v>0</v>
      </c>
      <c r="N140" s="222" t="n">
        <v>0</v>
      </c>
      <c r="O140" s="222" t="n">
        <f aca="false">ROUND(E140*N140,2)</f>
        <v>0</v>
      </c>
      <c r="P140" s="222" t="n">
        <v>0</v>
      </c>
      <c r="Q140" s="222" t="n">
        <f aca="false">ROUND(E140*P140,2)</f>
        <v>0</v>
      </c>
      <c r="R140" s="222" t="s">
        <v>169</v>
      </c>
      <c r="S140" s="222" t="s">
        <v>150</v>
      </c>
      <c r="T140" s="223" t="s">
        <v>151</v>
      </c>
      <c r="U140" s="194" t="n">
        <v>0.053</v>
      </c>
      <c r="V140" s="194" t="n">
        <f aca="false">ROUND(E140*U140,2)</f>
        <v>61.42</v>
      </c>
      <c r="W140" s="194"/>
      <c r="X140" s="195"/>
      <c r="Y140" s="195"/>
      <c r="Z140" s="195"/>
      <c r="AA140" s="195"/>
      <c r="AB140" s="195"/>
      <c r="AC140" s="195"/>
      <c r="AD140" s="195"/>
      <c r="AE140" s="195"/>
      <c r="AF140" s="195"/>
      <c r="AG140" s="195" t="s">
        <v>152</v>
      </c>
      <c r="AH140" s="195"/>
      <c r="AI140" s="195"/>
      <c r="AJ140" s="195"/>
      <c r="AK140" s="195"/>
      <c r="AL140" s="195"/>
      <c r="AM140" s="195"/>
      <c r="AN140" s="195"/>
      <c r="AO140" s="195"/>
      <c r="AP140" s="195"/>
      <c r="AQ140" s="195"/>
      <c r="AR140" s="195"/>
      <c r="AS140" s="195"/>
      <c r="AT140" s="195"/>
      <c r="AU140" s="195"/>
      <c r="AV140" s="195"/>
      <c r="AW140" s="195"/>
      <c r="AX140" s="195"/>
      <c r="AY140" s="195"/>
      <c r="AZ140" s="195"/>
      <c r="BA140" s="195"/>
      <c r="BB140" s="195"/>
      <c r="BC140" s="195"/>
      <c r="BD140" s="195"/>
      <c r="BE140" s="195"/>
      <c r="BF140" s="195"/>
      <c r="BG140" s="195"/>
      <c r="BH140" s="195"/>
    </row>
    <row r="141" customFormat="false" ht="20.4" hidden="false" customHeight="false" outlineLevel="1" collapsed="false">
      <c r="A141" s="216" t="n">
        <v>19</v>
      </c>
      <c r="B141" s="217" t="s">
        <v>269</v>
      </c>
      <c r="C141" s="218" t="s">
        <v>270</v>
      </c>
      <c r="D141" s="219" t="s">
        <v>184</v>
      </c>
      <c r="E141" s="220" t="n">
        <v>1158.9347</v>
      </c>
      <c r="F141" s="221"/>
      <c r="G141" s="222" t="n">
        <f aca="false">ROUND(E141*F141,2)</f>
        <v>0</v>
      </c>
      <c r="H141" s="221"/>
      <c r="I141" s="222" t="n">
        <f aca="false">ROUND(E141*H141,2)</f>
        <v>0</v>
      </c>
      <c r="J141" s="221"/>
      <c r="K141" s="222" t="n">
        <f aca="false">ROUND(E141*J141,2)</f>
        <v>0</v>
      </c>
      <c r="L141" s="222" t="n">
        <v>21</v>
      </c>
      <c r="M141" s="222" t="n">
        <f aca="false">G141*(1+L141/100)</f>
        <v>0</v>
      </c>
      <c r="N141" s="222" t="n">
        <v>0</v>
      </c>
      <c r="O141" s="222" t="n">
        <f aca="false">ROUND(E141*N141,2)</f>
        <v>0</v>
      </c>
      <c r="P141" s="222" t="n">
        <v>0</v>
      </c>
      <c r="Q141" s="222" t="n">
        <f aca="false">ROUND(E141*P141,2)</f>
        <v>0</v>
      </c>
      <c r="R141" s="222" t="s">
        <v>169</v>
      </c>
      <c r="S141" s="222" t="s">
        <v>150</v>
      </c>
      <c r="T141" s="223" t="s">
        <v>120</v>
      </c>
      <c r="U141" s="194" t="n">
        <v>0.009</v>
      </c>
      <c r="V141" s="194" t="n">
        <f aca="false">ROUND(E141*U141,2)</f>
        <v>10.43</v>
      </c>
      <c r="W141" s="194"/>
      <c r="X141" s="195"/>
      <c r="Y141" s="195"/>
      <c r="Z141" s="195"/>
      <c r="AA141" s="195"/>
      <c r="AB141" s="195"/>
      <c r="AC141" s="195"/>
      <c r="AD141" s="195"/>
      <c r="AE141" s="195"/>
      <c r="AF141" s="195"/>
      <c r="AG141" s="195" t="s">
        <v>152</v>
      </c>
      <c r="AH141" s="195"/>
      <c r="AI141" s="195"/>
      <c r="AJ141" s="195"/>
      <c r="AK141" s="195"/>
      <c r="AL141" s="195"/>
      <c r="AM141" s="195"/>
      <c r="AN141" s="195"/>
      <c r="AO141" s="195"/>
      <c r="AP141" s="195"/>
      <c r="AQ141" s="195"/>
      <c r="AR141" s="195"/>
      <c r="AS141" s="195"/>
      <c r="AT141" s="195"/>
      <c r="AU141" s="195"/>
      <c r="AV141" s="195"/>
      <c r="AW141" s="195"/>
      <c r="AX141" s="195"/>
      <c r="AY141" s="195"/>
      <c r="AZ141" s="195"/>
      <c r="BA141" s="195"/>
      <c r="BB141" s="195"/>
      <c r="BC141" s="195"/>
      <c r="BD141" s="195"/>
      <c r="BE141" s="195"/>
      <c r="BF141" s="195"/>
      <c r="BG141" s="195"/>
      <c r="BH141" s="195"/>
    </row>
    <row r="142" customFormat="false" ht="13.2" hidden="false" customHeight="false" outlineLevel="1" collapsed="false">
      <c r="A142" s="186" t="n">
        <v>20</v>
      </c>
      <c r="B142" s="187" t="s">
        <v>271</v>
      </c>
      <c r="C142" s="188" t="s">
        <v>272</v>
      </c>
      <c r="D142" s="189" t="s">
        <v>184</v>
      </c>
      <c r="E142" s="190" t="n">
        <v>842.41868</v>
      </c>
      <c r="F142" s="191"/>
      <c r="G142" s="192" t="n">
        <f aca="false">ROUND(E142*F142,2)</f>
        <v>0</v>
      </c>
      <c r="H142" s="191"/>
      <c r="I142" s="192" t="n">
        <f aca="false">ROUND(E142*H142,2)</f>
        <v>0</v>
      </c>
      <c r="J142" s="191"/>
      <c r="K142" s="192" t="n">
        <f aca="false">ROUND(E142*J142,2)</f>
        <v>0</v>
      </c>
      <c r="L142" s="192" t="n">
        <v>21</v>
      </c>
      <c r="M142" s="192" t="n">
        <f aca="false">G142*(1+L142/100)</f>
        <v>0</v>
      </c>
      <c r="N142" s="192" t="n">
        <v>0</v>
      </c>
      <c r="O142" s="192" t="n">
        <f aca="false">ROUND(E142*N142,2)</f>
        <v>0</v>
      </c>
      <c r="P142" s="192" t="n">
        <v>0</v>
      </c>
      <c r="Q142" s="192" t="n">
        <f aca="false">ROUND(E142*P142,2)</f>
        <v>0</v>
      </c>
      <c r="R142" s="192" t="s">
        <v>169</v>
      </c>
      <c r="S142" s="192" t="s">
        <v>150</v>
      </c>
      <c r="T142" s="193" t="s">
        <v>120</v>
      </c>
      <c r="U142" s="194" t="n">
        <v>0.202</v>
      </c>
      <c r="V142" s="194" t="n">
        <f aca="false">ROUND(E142*U142,2)</f>
        <v>170.17</v>
      </c>
      <c r="W142" s="194"/>
      <c r="X142" s="195"/>
      <c r="Y142" s="195"/>
      <c r="Z142" s="195"/>
      <c r="AA142" s="195"/>
      <c r="AB142" s="195"/>
      <c r="AC142" s="195"/>
      <c r="AD142" s="195"/>
      <c r="AE142" s="195"/>
      <c r="AF142" s="195"/>
      <c r="AG142" s="195" t="s">
        <v>152</v>
      </c>
      <c r="AH142" s="195"/>
      <c r="AI142" s="195"/>
      <c r="AJ142" s="195"/>
      <c r="AK142" s="195"/>
      <c r="AL142" s="195"/>
      <c r="AM142" s="195"/>
      <c r="AN142" s="195"/>
      <c r="AO142" s="195"/>
      <c r="AP142" s="195"/>
      <c r="AQ142" s="195"/>
      <c r="AR142" s="195"/>
      <c r="AS142" s="195"/>
      <c r="AT142" s="195"/>
      <c r="AU142" s="195"/>
      <c r="AV142" s="195"/>
      <c r="AW142" s="195"/>
      <c r="AX142" s="195"/>
      <c r="AY142" s="195"/>
      <c r="AZ142" s="195"/>
      <c r="BA142" s="195"/>
      <c r="BB142" s="195"/>
      <c r="BC142" s="195"/>
      <c r="BD142" s="195"/>
      <c r="BE142" s="195"/>
      <c r="BF142" s="195"/>
      <c r="BG142" s="195"/>
      <c r="BH142" s="195"/>
    </row>
    <row r="143" customFormat="false" ht="13.2" hidden="false" customHeight="true" outlineLevel="1" collapsed="false">
      <c r="A143" s="196"/>
      <c r="B143" s="197"/>
      <c r="C143" s="212" t="s">
        <v>273</v>
      </c>
      <c r="D143" s="212"/>
      <c r="E143" s="212"/>
      <c r="F143" s="212"/>
      <c r="G143" s="212"/>
      <c r="H143" s="194"/>
      <c r="I143" s="194"/>
      <c r="J143" s="194"/>
      <c r="K143" s="194"/>
      <c r="L143" s="194"/>
      <c r="M143" s="194"/>
      <c r="N143" s="194"/>
      <c r="O143" s="194"/>
      <c r="P143" s="194"/>
      <c r="Q143" s="194"/>
      <c r="R143" s="194"/>
      <c r="S143" s="194"/>
      <c r="T143" s="194"/>
      <c r="U143" s="194"/>
      <c r="V143" s="194"/>
      <c r="W143" s="194"/>
      <c r="X143" s="195"/>
      <c r="Y143" s="195"/>
      <c r="Z143" s="195"/>
      <c r="AA143" s="195"/>
      <c r="AB143" s="195"/>
      <c r="AC143" s="195"/>
      <c r="AD143" s="195"/>
      <c r="AE143" s="195"/>
      <c r="AF143" s="195"/>
      <c r="AG143" s="195" t="s">
        <v>171</v>
      </c>
      <c r="AH143" s="195"/>
      <c r="AI143" s="195"/>
      <c r="AJ143" s="195"/>
      <c r="AK143" s="195"/>
      <c r="AL143" s="195"/>
      <c r="AM143" s="195"/>
      <c r="AN143" s="195"/>
      <c r="AO143" s="195"/>
      <c r="AP143" s="195"/>
      <c r="AQ143" s="195"/>
      <c r="AR143" s="195"/>
      <c r="AS143" s="195"/>
      <c r="AT143" s="195"/>
      <c r="AU143" s="195"/>
      <c r="AV143" s="195"/>
      <c r="AW143" s="195"/>
      <c r="AX143" s="195"/>
      <c r="AY143" s="195"/>
      <c r="AZ143" s="195"/>
      <c r="BA143" s="195"/>
      <c r="BB143" s="195"/>
      <c r="BC143" s="195"/>
      <c r="BD143" s="195"/>
      <c r="BE143" s="195"/>
      <c r="BF143" s="195"/>
      <c r="BG143" s="195"/>
      <c r="BH143" s="195"/>
    </row>
    <row r="144" customFormat="false" ht="13.2" hidden="false" customHeight="false" outlineLevel="1" collapsed="false">
      <c r="A144" s="196"/>
      <c r="B144" s="197"/>
      <c r="C144" s="209" t="s">
        <v>274</v>
      </c>
      <c r="D144" s="210"/>
      <c r="E144" s="211" t="n">
        <v>1158.9347</v>
      </c>
      <c r="F144" s="194"/>
      <c r="G144" s="194"/>
      <c r="H144" s="194"/>
      <c r="I144" s="194"/>
      <c r="J144" s="194"/>
      <c r="K144" s="194"/>
      <c r="L144" s="194"/>
      <c r="M144" s="194"/>
      <c r="N144" s="194"/>
      <c r="O144" s="194"/>
      <c r="P144" s="194"/>
      <c r="Q144" s="194"/>
      <c r="R144" s="194"/>
      <c r="S144" s="194"/>
      <c r="T144" s="194"/>
      <c r="U144" s="194"/>
      <c r="V144" s="194"/>
      <c r="W144" s="194"/>
      <c r="X144" s="195"/>
      <c r="Y144" s="195"/>
      <c r="Z144" s="195"/>
      <c r="AA144" s="195"/>
      <c r="AB144" s="195"/>
      <c r="AC144" s="195"/>
      <c r="AD144" s="195"/>
      <c r="AE144" s="195"/>
      <c r="AF144" s="195"/>
      <c r="AG144" s="195" t="s">
        <v>154</v>
      </c>
      <c r="AH144" s="195" t="n">
        <v>0</v>
      </c>
      <c r="AI144" s="195"/>
      <c r="AJ144" s="195"/>
      <c r="AK144" s="195"/>
      <c r="AL144" s="195"/>
      <c r="AM144" s="195"/>
      <c r="AN144" s="195"/>
      <c r="AO144" s="195"/>
      <c r="AP144" s="195"/>
      <c r="AQ144" s="195"/>
      <c r="AR144" s="195"/>
      <c r="AS144" s="195"/>
      <c r="AT144" s="195"/>
      <c r="AU144" s="195"/>
      <c r="AV144" s="195"/>
      <c r="AW144" s="195"/>
      <c r="AX144" s="195"/>
      <c r="AY144" s="195"/>
      <c r="AZ144" s="195"/>
      <c r="BA144" s="195"/>
      <c r="BB144" s="195"/>
      <c r="BC144" s="195"/>
      <c r="BD144" s="195"/>
      <c r="BE144" s="195"/>
      <c r="BF144" s="195"/>
      <c r="BG144" s="195"/>
      <c r="BH144" s="195"/>
    </row>
    <row r="145" customFormat="false" ht="13.2" hidden="false" customHeight="false" outlineLevel="1" collapsed="false">
      <c r="A145" s="196"/>
      <c r="B145" s="197"/>
      <c r="C145" s="209" t="s">
        <v>275</v>
      </c>
      <c r="D145" s="210"/>
      <c r="E145" s="211"/>
      <c r="F145" s="194"/>
      <c r="G145" s="194"/>
      <c r="H145" s="194"/>
      <c r="I145" s="194"/>
      <c r="J145" s="194"/>
      <c r="K145" s="194"/>
      <c r="L145" s="194"/>
      <c r="M145" s="194"/>
      <c r="N145" s="194"/>
      <c r="O145" s="194"/>
      <c r="P145" s="194"/>
      <c r="Q145" s="194"/>
      <c r="R145" s="194"/>
      <c r="S145" s="194"/>
      <c r="T145" s="194"/>
      <c r="U145" s="194"/>
      <c r="V145" s="194"/>
      <c r="W145" s="194"/>
      <c r="X145" s="195"/>
      <c r="Y145" s="195"/>
      <c r="Z145" s="195"/>
      <c r="AA145" s="195"/>
      <c r="AB145" s="195"/>
      <c r="AC145" s="195"/>
      <c r="AD145" s="195"/>
      <c r="AE145" s="195"/>
      <c r="AF145" s="195"/>
      <c r="AG145" s="195" t="s">
        <v>154</v>
      </c>
      <c r="AH145" s="195" t="n">
        <v>0</v>
      </c>
      <c r="AI145" s="195"/>
      <c r="AJ145" s="195"/>
      <c r="AK145" s="195"/>
      <c r="AL145" s="195"/>
      <c r="AM145" s="195"/>
      <c r="AN145" s="195"/>
      <c r="AO145" s="195"/>
      <c r="AP145" s="195"/>
      <c r="AQ145" s="195"/>
      <c r="AR145" s="195"/>
      <c r="AS145" s="195"/>
      <c r="AT145" s="195"/>
      <c r="AU145" s="195"/>
      <c r="AV145" s="195"/>
      <c r="AW145" s="195"/>
      <c r="AX145" s="195"/>
      <c r="AY145" s="195"/>
      <c r="AZ145" s="195"/>
      <c r="BA145" s="195"/>
      <c r="BB145" s="195"/>
      <c r="BC145" s="195"/>
      <c r="BD145" s="195"/>
      <c r="BE145" s="195"/>
      <c r="BF145" s="195"/>
      <c r="BG145" s="195"/>
      <c r="BH145" s="195"/>
    </row>
    <row r="146" customFormat="false" ht="13.2" hidden="false" customHeight="false" outlineLevel="1" collapsed="false">
      <c r="A146" s="196"/>
      <c r="B146" s="197"/>
      <c r="C146" s="209" t="s">
        <v>276</v>
      </c>
      <c r="D146" s="210"/>
      <c r="E146" s="211" t="n">
        <v>-207.4475</v>
      </c>
      <c r="F146" s="194"/>
      <c r="G146" s="194"/>
      <c r="H146" s="194"/>
      <c r="I146" s="194"/>
      <c r="J146" s="194"/>
      <c r="K146" s="194"/>
      <c r="L146" s="194"/>
      <c r="M146" s="194"/>
      <c r="N146" s="194"/>
      <c r="O146" s="194"/>
      <c r="P146" s="194"/>
      <c r="Q146" s="194"/>
      <c r="R146" s="194"/>
      <c r="S146" s="194"/>
      <c r="T146" s="194"/>
      <c r="U146" s="194"/>
      <c r="V146" s="194"/>
      <c r="W146" s="194"/>
      <c r="X146" s="195"/>
      <c r="Y146" s="195"/>
      <c r="Z146" s="195"/>
      <c r="AA146" s="195"/>
      <c r="AB146" s="195"/>
      <c r="AC146" s="195"/>
      <c r="AD146" s="195"/>
      <c r="AE146" s="195"/>
      <c r="AF146" s="195"/>
      <c r="AG146" s="195" t="s">
        <v>154</v>
      </c>
      <c r="AH146" s="195" t="n">
        <v>0</v>
      </c>
      <c r="AI146" s="195"/>
      <c r="AJ146" s="195"/>
      <c r="AK146" s="195"/>
      <c r="AL146" s="195"/>
      <c r="AM146" s="195"/>
      <c r="AN146" s="195"/>
      <c r="AO146" s="195"/>
      <c r="AP146" s="195"/>
      <c r="AQ146" s="195"/>
      <c r="AR146" s="195"/>
      <c r="AS146" s="195"/>
      <c r="AT146" s="195"/>
      <c r="AU146" s="195"/>
      <c r="AV146" s="195"/>
      <c r="AW146" s="195"/>
      <c r="AX146" s="195"/>
      <c r="AY146" s="195"/>
      <c r="AZ146" s="195"/>
      <c r="BA146" s="195"/>
      <c r="BB146" s="195"/>
      <c r="BC146" s="195"/>
      <c r="BD146" s="195"/>
      <c r="BE146" s="195"/>
      <c r="BF146" s="195"/>
      <c r="BG146" s="195"/>
      <c r="BH146" s="195"/>
    </row>
    <row r="147" customFormat="false" ht="13.2" hidden="false" customHeight="false" outlineLevel="1" collapsed="false">
      <c r="A147" s="196"/>
      <c r="B147" s="197"/>
      <c r="C147" s="209" t="s">
        <v>277</v>
      </c>
      <c r="D147" s="210"/>
      <c r="E147" s="211" t="n">
        <v>-38.5</v>
      </c>
      <c r="F147" s="194"/>
      <c r="G147" s="194"/>
      <c r="H147" s="194"/>
      <c r="I147" s="194"/>
      <c r="J147" s="194"/>
      <c r="K147" s="194"/>
      <c r="L147" s="194"/>
      <c r="M147" s="194"/>
      <c r="N147" s="194"/>
      <c r="O147" s="194"/>
      <c r="P147" s="194"/>
      <c r="Q147" s="194"/>
      <c r="R147" s="194"/>
      <c r="S147" s="194"/>
      <c r="T147" s="194"/>
      <c r="U147" s="194"/>
      <c r="V147" s="194"/>
      <c r="W147" s="194"/>
      <c r="X147" s="195"/>
      <c r="Y147" s="195"/>
      <c r="Z147" s="195"/>
      <c r="AA147" s="195"/>
      <c r="AB147" s="195"/>
      <c r="AC147" s="195"/>
      <c r="AD147" s="195"/>
      <c r="AE147" s="195"/>
      <c r="AF147" s="195"/>
      <c r="AG147" s="195" t="s">
        <v>154</v>
      </c>
      <c r="AH147" s="195" t="n">
        <v>0</v>
      </c>
      <c r="AI147" s="195"/>
      <c r="AJ147" s="195"/>
      <c r="AK147" s="195"/>
      <c r="AL147" s="195"/>
      <c r="AM147" s="195"/>
      <c r="AN147" s="195"/>
      <c r="AO147" s="195"/>
      <c r="AP147" s="195"/>
      <c r="AQ147" s="195"/>
      <c r="AR147" s="195"/>
      <c r="AS147" s="195"/>
      <c r="AT147" s="195"/>
      <c r="AU147" s="195"/>
      <c r="AV147" s="195"/>
      <c r="AW147" s="195"/>
      <c r="AX147" s="195"/>
      <c r="AY147" s="195"/>
      <c r="AZ147" s="195"/>
      <c r="BA147" s="195"/>
      <c r="BB147" s="195"/>
      <c r="BC147" s="195"/>
      <c r="BD147" s="195"/>
      <c r="BE147" s="195"/>
      <c r="BF147" s="195"/>
      <c r="BG147" s="195"/>
      <c r="BH147" s="195"/>
    </row>
    <row r="148" customFormat="false" ht="13.2" hidden="false" customHeight="false" outlineLevel="1" collapsed="false">
      <c r="A148" s="196"/>
      <c r="B148" s="197"/>
      <c r="C148" s="209" t="s">
        <v>278</v>
      </c>
      <c r="D148" s="210"/>
      <c r="E148" s="211" t="n">
        <v>-35.75</v>
      </c>
      <c r="F148" s="194"/>
      <c r="G148" s="194"/>
      <c r="H148" s="194"/>
      <c r="I148" s="194"/>
      <c r="J148" s="194"/>
      <c r="K148" s="194"/>
      <c r="L148" s="194"/>
      <c r="M148" s="194"/>
      <c r="N148" s="194"/>
      <c r="O148" s="194"/>
      <c r="P148" s="194"/>
      <c r="Q148" s="194"/>
      <c r="R148" s="194"/>
      <c r="S148" s="194"/>
      <c r="T148" s="194"/>
      <c r="U148" s="194"/>
      <c r="V148" s="194"/>
      <c r="W148" s="194"/>
      <c r="X148" s="195"/>
      <c r="Y148" s="195"/>
      <c r="Z148" s="195"/>
      <c r="AA148" s="195"/>
      <c r="AB148" s="195"/>
      <c r="AC148" s="195"/>
      <c r="AD148" s="195"/>
      <c r="AE148" s="195"/>
      <c r="AF148" s="195"/>
      <c r="AG148" s="195" t="s">
        <v>154</v>
      </c>
      <c r="AH148" s="195" t="n">
        <v>0</v>
      </c>
      <c r="AI148" s="195"/>
      <c r="AJ148" s="195"/>
      <c r="AK148" s="195"/>
      <c r="AL148" s="195"/>
      <c r="AM148" s="195"/>
      <c r="AN148" s="195"/>
      <c r="AO148" s="195"/>
      <c r="AP148" s="195"/>
      <c r="AQ148" s="195"/>
      <c r="AR148" s="195"/>
      <c r="AS148" s="195"/>
      <c r="AT148" s="195"/>
      <c r="AU148" s="195"/>
      <c r="AV148" s="195"/>
      <c r="AW148" s="195"/>
      <c r="AX148" s="195"/>
      <c r="AY148" s="195"/>
      <c r="AZ148" s="195"/>
      <c r="BA148" s="195"/>
      <c r="BB148" s="195"/>
      <c r="BC148" s="195"/>
      <c r="BD148" s="195"/>
      <c r="BE148" s="195"/>
      <c r="BF148" s="195"/>
      <c r="BG148" s="195"/>
      <c r="BH148" s="195"/>
    </row>
    <row r="149" customFormat="false" ht="13.2" hidden="false" customHeight="false" outlineLevel="1" collapsed="false">
      <c r="A149" s="196"/>
      <c r="B149" s="197"/>
      <c r="C149" s="209" t="s">
        <v>279</v>
      </c>
      <c r="D149" s="210"/>
      <c r="E149" s="211" t="n">
        <v>-34.81852</v>
      </c>
      <c r="F149" s="194"/>
      <c r="G149" s="194"/>
      <c r="H149" s="194"/>
      <c r="I149" s="194"/>
      <c r="J149" s="194"/>
      <c r="K149" s="194"/>
      <c r="L149" s="194"/>
      <c r="M149" s="194"/>
      <c r="N149" s="194"/>
      <c r="O149" s="194"/>
      <c r="P149" s="194"/>
      <c r="Q149" s="194"/>
      <c r="R149" s="194"/>
      <c r="S149" s="194"/>
      <c r="T149" s="194"/>
      <c r="U149" s="194"/>
      <c r="V149" s="194"/>
      <c r="W149" s="194"/>
      <c r="X149" s="195"/>
      <c r="Y149" s="195"/>
      <c r="Z149" s="195"/>
      <c r="AA149" s="195"/>
      <c r="AB149" s="195"/>
      <c r="AC149" s="195"/>
      <c r="AD149" s="195"/>
      <c r="AE149" s="195"/>
      <c r="AF149" s="195"/>
      <c r="AG149" s="195" t="s">
        <v>154</v>
      </c>
      <c r="AH149" s="195" t="n">
        <v>0</v>
      </c>
      <c r="AI149" s="195"/>
      <c r="AJ149" s="195"/>
      <c r="AK149" s="195"/>
      <c r="AL149" s="195"/>
      <c r="AM149" s="195"/>
      <c r="AN149" s="195"/>
      <c r="AO149" s="195"/>
      <c r="AP149" s="195"/>
      <c r="AQ149" s="195"/>
      <c r="AR149" s="195"/>
      <c r="AS149" s="195"/>
      <c r="AT149" s="195"/>
      <c r="AU149" s="195"/>
      <c r="AV149" s="195"/>
      <c r="AW149" s="195"/>
      <c r="AX149" s="195"/>
      <c r="AY149" s="195"/>
      <c r="AZ149" s="195"/>
      <c r="BA149" s="195"/>
      <c r="BB149" s="195"/>
      <c r="BC149" s="195"/>
      <c r="BD149" s="195"/>
      <c r="BE149" s="195"/>
      <c r="BF149" s="195"/>
      <c r="BG149" s="195"/>
      <c r="BH149" s="195"/>
    </row>
    <row r="150" customFormat="false" ht="13.2" hidden="false" customHeight="false" outlineLevel="1" collapsed="false">
      <c r="A150" s="186" t="n">
        <v>21</v>
      </c>
      <c r="B150" s="187" t="s">
        <v>280</v>
      </c>
      <c r="C150" s="188" t="s">
        <v>281</v>
      </c>
      <c r="D150" s="189" t="s">
        <v>184</v>
      </c>
      <c r="E150" s="190" t="n">
        <v>235.6325</v>
      </c>
      <c r="F150" s="191"/>
      <c r="G150" s="192" t="n">
        <f aca="false">ROUND(E150*F150,2)</f>
        <v>0</v>
      </c>
      <c r="H150" s="191"/>
      <c r="I150" s="192" t="n">
        <f aca="false">ROUND(E150*H150,2)</f>
        <v>0</v>
      </c>
      <c r="J150" s="191"/>
      <c r="K150" s="192" t="n">
        <f aca="false">ROUND(E150*J150,2)</f>
        <v>0</v>
      </c>
      <c r="L150" s="192" t="n">
        <v>21</v>
      </c>
      <c r="M150" s="192" t="n">
        <f aca="false">G150*(1+L150/100)</f>
        <v>0</v>
      </c>
      <c r="N150" s="192" t="n">
        <v>1.7</v>
      </c>
      <c r="O150" s="192" t="n">
        <f aca="false">ROUND(E150*N150,2)</f>
        <v>400.58</v>
      </c>
      <c r="P150" s="192" t="n">
        <v>0</v>
      </c>
      <c r="Q150" s="192" t="n">
        <f aca="false">ROUND(E150*P150,2)</f>
        <v>0</v>
      </c>
      <c r="R150" s="192" t="s">
        <v>169</v>
      </c>
      <c r="S150" s="192" t="s">
        <v>150</v>
      </c>
      <c r="T150" s="193" t="s">
        <v>120</v>
      </c>
      <c r="U150" s="194" t="n">
        <v>1.587</v>
      </c>
      <c r="V150" s="194" t="n">
        <f aca="false">ROUND(E150*U150,2)</f>
        <v>373.95</v>
      </c>
      <c r="W150" s="194"/>
      <c r="X150" s="195"/>
      <c r="Y150" s="195"/>
      <c r="Z150" s="195"/>
      <c r="AA150" s="195"/>
      <c r="AB150" s="195"/>
      <c r="AC150" s="195"/>
      <c r="AD150" s="195"/>
      <c r="AE150" s="195"/>
      <c r="AF150" s="195"/>
      <c r="AG150" s="195" t="s">
        <v>152</v>
      </c>
      <c r="AH150" s="195"/>
      <c r="AI150" s="195"/>
      <c r="AJ150" s="195"/>
      <c r="AK150" s="195"/>
      <c r="AL150" s="195"/>
      <c r="AM150" s="195"/>
      <c r="AN150" s="195"/>
      <c r="AO150" s="195"/>
      <c r="AP150" s="195"/>
      <c r="AQ150" s="195"/>
      <c r="AR150" s="195"/>
      <c r="AS150" s="195"/>
      <c r="AT150" s="195"/>
      <c r="AU150" s="195"/>
      <c r="AV150" s="195"/>
      <c r="AW150" s="195"/>
      <c r="AX150" s="195"/>
      <c r="AY150" s="195"/>
      <c r="AZ150" s="195"/>
      <c r="BA150" s="195"/>
      <c r="BB150" s="195"/>
      <c r="BC150" s="195"/>
      <c r="BD150" s="195"/>
      <c r="BE150" s="195"/>
      <c r="BF150" s="195"/>
      <c r="BG150" s="195"/>
      <c r="BH150" s="195"/>
    </row>
    <row r="151" customFormat="false" ht="21" hidden="false" customHeight="true" outlineLevel="1" collapsed="false">
      <c r="A151" s="196"/>
      <c r="B151" s="197"/>
      <c r="C151" s="212" t="s">
        <v>282</v>
      </c>
      <c r="D151" s="212"/>
      <c r="E151" s="212"/>
      <c r="F151" s="212"/>
      <c r="G151" s="212"/>
      <c r="H151" s="194"/>
      <c r="I151" s="194"/>
      <c r="J151" s="194"/>
      <c r="K151" s="194"/>
      <c r="L151" s="194"/>
      <c r="M151" s="194"/>
      <c r="N151" s="194"/>
      <c r="O151" s="194"/>
      <c r="P151" s="194"/>
      <c r="Q151" s="194"/>
      <c r="R151" s="194"/>
      <c r="S151" s="194"/>
      <c r="T151" s="194"/>
      <c r="U151" s="194"/>
      <c r="V151" s="194"/>
      <c r="W151" s="194"/>
      <c r="X151" s="195"/>
      <c r="Y151" s="195"/>
      <c r="Z151" s="195"/>
      <c r="AA151" s="195"/>
      <c r="AB151" s="195"/>
      <c r="AC151" s="195"/>
      <c r="AD151" s="195"/>
      <c r="AE151" s="195"/>
      <c r="AF151" s="195"/>
      <c r="AG151" s="195" t="s">
        <v>171</v>
      </c>
      <c r="AH151" s="195"/>
      <c r="AI151" s="195"/>
      <c r="AJ151" s="195"/>
      <c r="AK151" s="195"/>
      <c r="AL151" s="195"/>
      <c r="AM151" s="195"/>
      <c r="AN151" s="195"/>
      <c r="AO151" s="195"/>
      <c r="AP151" s="195"/>
      <c r="AQ151" s="195"/>
      <c r="AR151" s="195"/>
      <c r="AS151" s="195"/>
      <c r="AT151" s="195"/>
      <c r="AU151" s="195"/>
      <c r="AV151" s="195"/>
      <c r="AW151" s="195"/>
      <c r="AX151" s="195"/>
      <c r="AY151" s="195"/>
      <c r="AZ151" s="195"/>
      <c r="BA151" s="199" t="str">
        <f aca="false">C151</f>
        <v>sypaninou z vhodných hornin tř. 1 - 4 nebo materiálem připraveným podél výkopu ve vzdálenosti do 3 m od jeho kraje, pro jakoukoliv hloubku výkopu a jakoukoliv míru zhutnění,</v>
      </c>
      <c r="BB151" s="195"/>
      <c r="BC151" s="195"/>
      <c r="BD151" s="195"/>
      <c r="BE151" s="195"/>
      <c r="BF151" s="195"/>
      <c r="BG151" s="195"/>
      <c r="BH151" s="195"/>
    </row>
    <row r="152" customFormat="false" ht="13.2" hidden="false" customHeight="false" outlineLevel="1" collapsed="false">
      <c r="A152" s="196"/>
      <c r="B152" s="197"/>
      <c r="C152" s="209" t="s">
        <v>283</v>
      </c>
      <c r="D152" s="210"/>
      <c r="E152" s="211" t="n">
        <v>175.5325</v>
      </c>
      <c r="F152" s="194"/>
      <c r="G152" s="194"/>
      <c r="H152" s="194"/>
      <c r="I152" s="194"/>
      <c r="J152" s="194"/>
      <c r="K152" s="194"/>
      <c r="L152" s="194"/>
      <c r="M152" s="194"/>
      <c r="N152" s="194"/>
      <c r="O152" s="194"/>
      <c r="P152" s="194"/>
      <c r="Q152" s="194"/>
      <c r="R152" s="194"/>
      <c r="S152" s="194"/>
      <c r="T152" s="194"/>
      <c r="U152" s="194"/>
      <c r="V152" s="194"/>
      <c r="W152" s="194"/>
      <c r="X152" s="195"/>
      <c r="Y152" s="195"/>
      <c r="Z152" s="195"/>
      <c r="AA152" s="195"/>
      <c r="AB152" s="195"/>
      <c r="AC152" s="195"/>
      <c r="AD152" s="195"/>
      <c r="AE152" s="195"/>
      <c r="AF152" s="195"/>
      <c r="AG152" s="195" t="s">
        <v>154</v>
      </c>
      <c r="AH152" s="195" t="n">
        <v>0</v>
      </c>
      <c r="AI152" s="195"/>
      <c r="AJ152" s="195"/>
      <c r="AK152" s="195"/>
      <c r="AL152" s="195"/>
      <c r="AM152" s="195"/>
      <c r="AN152" s="195"/>
      <c r="AO152" s="195"/>
      <c r="AP152" s="195"/>
      <c r="AQ152" s="195"/>
      <c r="AR152" s="195"/>
      <c r="AS152" s="195"/>
      <c r="AT152" s="195"/>
      <c r="AU152" s="195"/>
      <c r="AV152" s="195"/>
      <c r="AW152" s="195"/>
      <c r="AX152" s="195"/>
      <c r="AY152" s="195"/>
      <c r="AZ152" s="195"/>
      <c r="BA152" s="195"/>
      <c r="BB152" s="195"/>
      <c r="BC152" s="195"/>
      <c r="BD152" s="195"/>
      <c r="BE152" s="195"/>
      <c r="BF152" s="195"/>
      <c r="BG152" s="195"/>
      <c r="BH152" s="195"/>
    </row>
    <row r="153" customFormat="false" ht="13.2" hidden="false" customHeight="false" outlineLevel="1" collapsed="false">
      <c r="A153" s="196"/>
      <c r="B153" s="197"/>
      <c r="C153" s="209" t="s">
        <v>284</v>
      </c>
      <c r="D153" s="210"/>
      <c r="E153" s="211" t="n">
        <v>31.5</v>
      </c>
      <c r="F153" s="194"/>
      <c r="G153" s="194"/>
      <c r="H153" s="194"/>
      <c r="I153" s="194"/>
      <c r="J153" s="194"/>
      <c r="K153" s="194"/>
      <c r="L153" s="194"/>
      <c r="M153" s="194"/>
      <c r="N153" s="194"/>
      <c r="O153" s="194"/>
      <c r="P153" s="194"/>
      <c r="Q153" s="194"/>
      <c r="R153" s="194"/>
      <c r="S153" s="194"/>
      <c r="T153" s="194"/>
      <c r="U153" s="194"/>
      <c r="V153" s="194"/>
      <c r="W153" s="194"/>
      <c r="X153" s="195"/>
      <c r="Y153" s="195"/>
      <c r="Z153" s="195"/>
      <c r="AA153" s="195"/>
      <c r="AB153" s="195"/>
      <c r="AC153" s="195"/>
      <c r="AD153" s="195"/>
      <c r="AE153" s="195"/>
      <c r="AF153" s="195"/>
      <c r="AG153" s="195" t="s">
        <v>154</v>
      </c>
      <c r="AH153" s="195" t="n">
        <v>0</v>
      </c>
      <c r="AI153" s="195"/>
      <c r="AJ153" s="195"/>
      <c r="AK153" s="195"/>
      <c r="AL153" s="195"/>
      <c r="AM153" s="195"/>
      <c r="AN153" s="195"/>
      <c r="AO153" s="195"/>
      <c r="AP153" s="195"/>
      <c r="AQ153" s="195"/>
      <c r="AR153" s="195"/>
      <c r="AS153" s="195"/>
      <c r="AT153" s="195"/>
      <c r="AU153" s="195"/>
      <c r="AV153" s="195"/>
      <c r="AW153" s="195"/>
      <c r="AX153" s="195"/>
      <c r="AY153" s="195"/>
      <c r="AZ153" s="195"/>
      <c r="BA153" s="195"/>
      <c r="BB153" s="195"/>
      <c r="BC153" s="195"/>
      <c r="BD153" s="195"/>
      <c r="BE153" s="195"/>
      <c r="BF153" s="195"/>
      <c r="BG153" s="195"/>
      <c r="BH153" s="195"/>
    </row>
    <row r="154" customFormat="false" ht="13.2" hidden="false" customHeight="false" outlineLevel="1" collapsed="false">
      <c r="A154" s="196"/>
      <c r="B154" s="197"/>
      <c r="C154" s="209" t="s">
        <v>285</v>
      </c>
      <c r="D154" s="210"/>
      <c r="E154" s="211" t="n">
        <v>28.6</v>
      </c>
      <c r="F154" s="194"/>
      <c r="G154" s="194"/>
      <c r="H154" s="194"/>
      <c r="I154" s="194"/>
      <c r="J154" s="194"/>
      <c r="K154" s="194"/>
      <c r="L154" s="194"/>
      <c r="M154" s="194"/>
      <c r="N154" s="194"/>
      <c r="O154" s="194"/>
      <c r="P154" s="194"/>
      <c r="Q154" s="194"/>
      <c r="R154" s="194"/>
      <c r="S154" s="194"/>
      <c r="T154" s="194"/>
      <c r="U154" s="194"/>
      <c r="V154" s="194"/>
      <c r="W154" s="194"/>
      <c r="X154" s="195"/>
      <c r="Y154" s="195"/>
      <c r="Z154" s="195"/>
      <c r="AA154" s="195"/>
      <c r="AB154" s="195"/>
      <c r="AC154" s="195"/>
      <c r="AD154" s="195"/>
      <c r="AE154" s="195"/>
      <c r="AF154" s="195"/>
      <c r="AG154" s="195" t="s">
        <v>154</v>
      </c>
      <c r="AH154" s="195" t="n">
        <v>0</v>
      </c>
      <c r="AI154" s="195"/>
      <c r="AJ154" s="195"/>
      <c r="AK154" s="195"/>
      <c r="AL154" s="195"/>
      <c r="AM154" s="195"/>
      <c r="AN154" s="195"/>
      <c r="AO154" s="195"/>
      <c r="AP154" s="195"/>
      <c r="AQ154" s="195"/>
      <c r="AR154" s="195"/>
      <c r="AS154" s="195"/>
      <c r="AT154" s="195"/>
      <c r="AU154" s="195"/>
      <c r="AV154" s="195"/>
      <c r="AW154" s="195"/>
      <c r="AX154" s="195"/>
      <c r="AY154" s="195"/>
      <c r="AZ154" s="195"/>
      <c r="BA154" s="195"/>
      <c r="BB154" s="195"/>
      <c r="BC154" s="195"/>
      <c r="BD154" s="195"/>
      <c r="BE154" s="195"/>
      <c r="BF154" s="195"/>
      <c r="BG154" s="195"/>
      <c r="BH154" s="195"/>
    </row>
    <row r="155" customFormat="false" ht="20.4" hidden="false" customHeight="false" outlineLevel="1" collapsed="false">
      <c r="A155" s="186" t="n">
        <v>22</v>
      </c>
      <c r="B155" s="187" t="s">
        <v>286</v>
      </c>
      <c r="C155" s="188" t="s">
        <v>287</v>
      </c>
      <c r="D155" s="189" t="s">
        <v>148</v>
      </c>
      <c r="E155" s="190" t="n">
        <v>228.56</v>
      </c>
      <c r="F155" s="191"/>
      <c r="G155" s="192" t="n">
        <f aca="false">ROUND(E155*F155,2)</f>
        <v>0</v>
      </c>
      <c r="H155" s="191"/>
      <c r="I155" s="192" t="n">
        <f aca="false">ROUND(E155*H155,2)</f>
        <v>0</v>
      </c>
      <c r="J155" s="191"/>
      <c r="K155" s="192" t="n">
        <f aca="false">ROUND(E155*J155,2)</f>
        <v>0</v>
      </c>
      <c r="L155" s="192" t="n">
        <v>21</v>
      </c>
      <c r="M155" s="192" t="n">
        <f aca="false">G155*(1+L155/100)</f>
        <v>0</v>
      </c>
      <c r="N155" s="192" t="n">
        <v>0</v>
      </c>
      <c r="O155" s="192" t="n">
        <f aca="false">ROUND(E155*N155,2)</f>
        <v>0</v>
      </c>
      <c r="P155" s="192" t="n">
        <v>0</v>
      </c>
      <c r="Q155" s="192" t="n">
        <f aca="false">ROUND(E155*P155,2)</f>
        <v>0</v>
      </c>
      <c r="R155" s="192" t="s">
        <v>169</v>
      </c>
      <c r="S155" s="192" t="s">
        <v>150</v>
      </c>
      <c r="T155" s="193" t="s">
        <v>151</v>
      </c>
      <c r="U155" s="194" t="n">
        <v>0.416</v>
      </c>
      <c r="V155" s="194" t="n">
        <f aca="false">ROUND(E155*U155,2)</f>
        <v>95.08</v>
      </c>
      <c r="W155" s="194"/>
      <c r="X155" s="195"/>
      <c r="Y155" s="195"/>
      <c r="Z155" s="195"/>
      <c r="AA155" s="195"/>
      <c r="AB155" s="195"/>
      <c r="AC155" s="195"/>
      <c r="AD155" s="195"/>
      <c r="AE155" s="195"/>
      <c r="AF155" s="195"/>
      <c r="AG155" s="195" t="s">
        <v>152</v>
      </c>
      <c r="AH155" s="195"/>
      <c r="AI155" s="195"/>
      <c r="AJ155" s="195"/>
      <c r="AK155" s="195"/>
      <c r="AL155" s="195"/>
      <c r="AM155" s="195"/>
      <c r="AN155" s="195"/>
      <c r="AO155" s="195"/>
      <c r="AP155" s="195"/>
      <c r="AQ155" s="195"/>
      <c r="AR155" s="195"/>
      <c r="AS155" s="195"/>
      <c r="AT155" s="195"/>
      <c r="AU155" s="195"/>
      <c r="AV155" s="195"/>
      <c r="AW155" s="195"/>
      <c r="AX155" s="195"/>
      <c r="AY155" s="195"/>
      <c r="AZ155" s="195"/>
      <c r="BA155" s="195"/>
      <c r="BB155" s="195"/>
      <c r="BC155" s="195"/>
      <c r="BD155" s="195"/>
      <c r="BE155" s="195"/>
      <c r="BF155" s="195"/>
      <c r="BG155" s="195"/>
      <c r="BH155" s="195"/>
    </row>
    <row r="156" customFormat="false" ht="13.2" hidden="false" customHeight="true" outlineLevel="1" collapsed="false">
      <c r="A156" s="196"/>
      <c r="B156" s="197"/>
      <c r="C156" s="212" t="s">
        <v>288</v>
      </c>
      <c r="D156" s="212"/>
      <c r="E156" s="212"/>
      <c r="F156" s="212"/>
      <c r="G156" s="212"/>
      <c r="H156" s="194"/>
      <c r="I156" s="194"/>
      <c r="J156" s="194"/>
      <c r="K156" s="194"/>
      <c r="L156" s="194"/>
      <c r="M156" s="194"/>
      <c r="N156" s="194"/>
      <c r="O156" s="194"/>
      <c r="P156" s="194"/>
      <c r="Q156" s="194"/>
      <c r="R156" s="194"/>
      <c r="S156" s="194"/>
      <c r="T156" s="194"/>
      <c r="U156" s="194"/>
      <c r="V156" s="194"/>
      <c r="W156" s="194"/>
      <c r="X156" s="195"/>
      <c r="Y156" s="195"/>
      <c r="Z156" s="195"/>
      <c r="AA156" s="195"/>
      <c r="AB156" s="195"/>
      <c r="AC156" s="195"/>
      <c r="AD156" s="195"/>
      <c r="AE156" s="195"/>
      <c r="AF156" s="195"/>
      <c r="AG156" s="195" t="s">
        <v>171</v>
      </c>
      <c r="AH156" s="195"/>
      <c r="AI156" s="195"/>
      <c r="AJ156" s="195"/>
      <c r="AK156" s="195"/>
      <c r="AL156" s="195"/>
      <c r="AM156" s="195"/>
      <c r="AN156" s="195"/>
      <c r="AO156" s="195"/>
      <c r="AP156" s="195"/>
      <c r="AQ156" s="195"/>
      <c r="AR156" s="195"/>
      <c r="AS156" s="195"/>
      <c r="AT156" s="195"/>
      <c r="AU156" s="195"/>
      <c r="AV156" s="195"/>
      <c r="AW156" s="195"/>
      <c r="AX156" s="195"/>
      <c r="AY156" s="195"/>
      <c r="AZ156" s="195"/>
      <c r="BA156" s="195"/>
      <c r="BB156" s="195"/>
      <c r="BC156" s="195"/>
      <c r="BD156" s="195"/>
      <c r="BE156" s="195"/>
      <c r="BF156" s="195"/>
      <c r="BG156" s="195"/>
      <c r="BH156" s="195"/>
    </row>
    <row r="157" customFormat="false" ht="13.2" hidden="false" customHeight="false" outlineLevel="1" collapsed="false">
      <c r="A157" s="196"/>
      <c r="B157" s="197"/>
      <c r="C157" s="209" t="s">
        <v>235</v>
      </c>
      <c r="D157" s="210"/>
      <c r="E157" s="211"/>
      <c r="F157" s="194"/>
      <c r="G157" s="194"/>
      <c r="H157" s="194"/>
      <c r="I157" s="194"/>
      <c r="J157" s="194"/>
      <c r="K157" s="194"/>
      <c r="L157" s="194"/>
      <c r="M157" s="194"/>
      <c r="N157" s="194"/>
      <c r="O157" s="194"/>
      <c r="P157" s="194"/>
      <c r="Q157" s="194"/>
      <c r="R157" s="194"/>
      <c r="S157" s="194"/>
      <c r="T157" s="194"/>
      <c r="U157" s="194"/>
      <c r="V157" s="194"/>
      <c r="W157" s="194"/>
      <c r="X157" s="195"/>
      <c r="Y157" s="195"/>
      <c r="Z157" s="195"/>
      <c r="AA157" s="195"/>
      <c r="AB157" s="195"/>
      <c r="AC157" s="195"/>
      <c r="AD157" s="195"/>
      <c r="AE157" s="195"/>
      <c r="AF157" s="195"/>
      <c r="AG157" s="195" t="s">
        <v>154</v>
      </c>
      <c r="AH157" s="195" t="n">
        <v>0</v>
      </c>
      <c r="AI157" s="195"/>
      <c r="AJ157" s="195"/>
      <c r="AK157" s="195"/>
      <c r="AL157" s="195"/>
      <c r="AM157" s="195"/>
      <c r="AN157" s="195"/>
      <c r="AO157" s="195"/>
      <c r="AP157" s="195"/>
      <c r="AQ157" s="195"/>
      <c r="AR157" s="195"/>
      <c r="AS157" s="195"/>
      <c r="AT157" s="195"/>
      <c r="AU157" s="195"/>
      <c r="AV157" s="195"/>
      <c r="AW157" s="195"/>
      <c r="AX157" s="195"/>
      <c r="AY157" s="195"/>
      <c r="AZ157" s="195"/>
      <c r="BA157" s="195"/>
      <c r="BB157" s="195"/>
      <c r="BC157" s="195"/>
      <c r="BD157" s="195"/>
      <c r="BE157" s="195"/>
      <c r="BF157" s="195"/>
      <c r="BG157" s="195"/>
      <c r="BH157" s="195"/>
    </row>
    <row r="158" customFormat="false" ht="13.2" hidden="false" customHeight="false" outlineLevel="1" collapsed="false">
      <c r="A158" s="196"/>
      <c r="B158" s="197"/>
      <c r="C158" s="209" t="s">
        <v>155</v>
      </c>
      <c r="D158" s="210"/>
      <c r="E158" s="211"/>
      <c r="F158" s="194"/>
      <c r="G158" s="194"/>
      <c r="H158" s="194"/>
      <c r="I158" s="194"/>
      <c r="J158" s="194"/>
      <c r="K158" s="194"/>
      <c r="L158" s="194"/>
      <c r="M158" s="194"/>
      <c r="N158" s="194"/>
      <c r="O158" s="194"/>
      <c r="P158" s="194"/>
      <c r="Q158" s="194"/>
      <c r="R158" s="194"/>
      <c r="S158" s="194"/>
      <c r="T158" s="194"/>
      <c r="U158" s="194"/>
      <c r="V158" s="194"/>
      <c r="W158" s="194"/>
      <c r="X158" s="195"/>
      <c r="Y158" s="195"/>
      <c r="Z158" s="195"/>
      <c r="AA158" s="195"/>
      <c r="AB158" s="195"/>
      <c r="AC158" s="195"/>
      <c r="AD158" s="195"/>
      <c r="AE158" s="195"/>
      <c r="AF158" s="195"/>
      <c r="AG158" s="195" t="s">
        <v>154</v>
      </c>
      <c r="AH158" s="195" t="n">
        <v>0</v>
      </c>
      <c r="AI158" s="195"/>
      <c r="AJ158" s="195"/>
      <c r="AK158" s="195"/>
      <c r="AL158" s="195"/>
      <c r="AM158" s="195"/>
      <c r="AN158" s="195"/>
      <c r="AO158" s="195"/>
      <c r="AP158" s="195"/>
      <c r="AQ158" s="195"/>
      <c r="AR158" s="195"/>
      <c r="AS158" s="195"/>
      <c r="AT158" s="195"/>
      <c r="AU158" s="195"/>
      <c r="AV158" s="195"/>
      <c r="AW158" s="195"/>
      <c r="AX158" s="195"/>
      <c r="AY158" s="195"/>
      <c r="AZ158" s="195"/>
      <c r="BA158" s="195"/>
      <c r="BB158" s="195"/>
      <c r="BC158" s="195"/>
      <c r="BD158" s="195"/>
      <c r="BE158" s="195"/>
      <c r="BF158" s="195"/>
      <c r="BG158" s="195"/>
      <c r="BH158" s="195"/>
    </row>
    <row r="159" customFormat="false" ht="13.2" hidden="false" customHeight="false" outlineLevel="1" collapsed="false">
      <c r="A159" s="196"/>
      <c r="B159" s="197"/>
      <c r="C159" s="209" t="s">
        <v>289</v>
      </c>
      <c r="D159" s="210"/>
      <c r="E159" s="211" t="n">
        <v>25.48</v>
      </c>
      <c r="F159" s="194"/>
      <c r="G159" s="194"/>
      <c r="H159" s="194"/>
      <c r="I159" s="194"/>
      <c r="J159" s="194"/>
      <c r="K159" s="194"/>
      <c r="L159" s="194"/>
      <c r="M159" s="194"/>
      <c r="N159" s="194"/>
      <c r="O159" s="194"/>
      <c r="P159" s="194"/>
      <c r="Q159" s="194"/>
      <c r="R159" s="194"/>
      <c r="S159" s="194"/>
      <c r="T159" s="194"/>
      <c r="U159" s="194"/>
      <c r="V159" s="194"/>
      <c r="W159" s="194"/>
      <c r="X159" s="195"/>
      <c r="Y159" s="195"/>
      <c r="Z159" s="195"/>
      <c r="AA159" s="195"/>
      <c r="AB159" s="195"/>
      <c r="AC159" s="195"/>
      <c r="AD159" s="195"/>
      <c r="AE159" s="195"/>
      <c r="AF159" s="195"/>
      <c r="AG159" s="195" t="s">
        <v>154</v>
      </c>
      <c r="AH159" s="195" t="n">
        <v>0</v>
      </c>
      <c r="AI159" s="195"/>
      <c r="AJ159" s="195"/>
      <c r="AK159" s="195"/>
      <c r="AL159" s="195"/>
      <c r="AM159" s="195"/>
      <c r="AN159" s="195"/>
      <c r="AO159" s="195"/>
      <c r="AP159" s="195"/>
      <c r="AQ159" s="195"/>
      <c r="AR159" s="195"/>
      <c r="AS159" s="195"/>
      <c r="AT159" s="195"/>
      <c r="AU159" s="195"/>
      <c r="AV159" s="195"/>
      <c r="AW159" s="195"/>
      <c r="AX159" s="195"/>
      <c r="AY159" s="195"/>
      <c r="AZ159" s="195"/>
      <c r="BA159" s="195"/>
      <c r="BB159" s="195"/>
      <c r="BC159" s="195"/>
      <c r="BD159" s="195"/>
      <c r="BE159" s="195"/>
      <c r="BF159" s="195"/>
      <c r="BG159" s="195"/>
      <c r="BH159" s="195"/>
    </row>
    <row r="160" customFormat="false" ht="13.2" hidden="false" customHeight="false" outlineLevel="1" collapsed="false">
      <c r="A160" s="196"/>
      <c r="B160" s="197"/>
      <c r="C160" s="209" t="s">
        <v>290</v>
      </c>
      <c r="D160" s="210"/>
      <c r="E160" s="211" t="n">
        <v>34.32</v>
      </c>
      <c r="F160" s="194"/>
      <c r="G160" s="194"/>
      <c r="H160" s="194"/>
      <c r="I160" s="194"/>
      <c r="J160" s="194"/>
      <c r="K160" s="194"/>
      <c r="L160" s="194"/>
      <c r="M160" s="194"/>
      <c r="N160" s="194"/>
      <c r="O160" s="194"/>
      <c r="P160" s="194"/>
      <c r="Q160" s="194"/>
      <c r="R160" s="194"/>
      <c r="S160" s="194"/>
      <c r="T160" s="194"/>
      <c r="U160" s="194"/>
      <c r="V160" s="194"/>
      <c r="W160" s="194"/>
      <c r="X160" s="195"/>
      <c r="Y160" s="195"/>
      <c r="Z160" s="195"/>
      <c r="AA160" s="195"/>
      <c r="AB160" s="195"/>
      <c r="AC160" s="195"/>
      <c r="AD160" s="195"/>
      <c r="AE160" s="195"/>
      <c r="AF160" s="195"/>
      <c r="AG160" s="195" t="s">
        <v>154</v>
      </c>
      <c r="AH160" s="195" t="n">
        <v>0</v>
      </c>
      <c r="AI160" s="195"/>
      <c r="AJ160" s="195"/>
      <c r="AK160" s="195"/>
      <c r="AL160" s="195"/>
      <c r="AM160" s="195"/>
      <c r="AN160" s="195"/>
      <c r="AO160" s="195"/>
      <c r="AP160" s="195"/>
      <c r="AQ160" s="195"/>
      <c r="AR160" s="195"/>
      <c r="AS160" s="195"/>
      <c r="AT160" s="195"/>
      <c r="AU160" s="195"/>
      <c r="AV160" s="195"/>
      <c r="AW160" s="195"/>
      <c r="AX160" s="195"/>
      <c r="AY160" s="195"/>
      <c r="AZ160" s="195"/>
      <c r="BA160" s="195"/>
      <c r="BB160" s="195"/>
      <c r="BC160" s="195"/>
      <c r="BD160" s="195"/>
      <c r="BE160" s="195"/>
      <c r="BF160" s="195"/>
      <c r="BG160" s="195"/>
      <c r="BH160" s="195"/>
    </row>
    <row r="161" customFormat="false" ht="13.2" hidden="false" customHeight="false" outlineLevel="1" collapsed="false">
      <c r="A161" s="196"/>
      <c r="B161" s="197"/>
      <c r="C161" s="209" t="s">
        <v>158</v>
      </c>
      <c r="D161" s="210"/>
      <c r="E161" s="211"/>
      <c r="F161" s="194"/>
      <c r="G161" s="194"/>
      <c r="H161" s="194"/>
      <c r="I161" s="194"/>
      <c r="J161" s="194"/>
      <c r="K161" s="194"/>
      <c r="L161" s="194"/>
      <c r="M161" s="194"/>
      <c r="N161" s="194"/>
      <c r="O161" s="194"/>
      <c r="P161" s="194"/>
      <c r="Q161" s="194"/>
      <c r="R161" s="194"/>
      <c r="S161" s="194"/>
      <c r="T161" s="194"/>
      <c r="U161" s="194"/>
      <c r="V161" s="194"/>
      <c r="W161" s="194"/>
      <c r="X161" s="195"/>
      <c r="Y161" s="195"/>
      <c r="Z161" s="195"/>
      <c r="AA161" s="195"/>
      <c r="AB161" s="195"/>
      <c r="AC161" s="195"/>
      <c r="AD161" s="195"/>
      <c r="AE161" s="195"/>
      <c r="AF161" s="195"/>
      <c r="AG161" s="195" t="s">
        <v>154</v>
      </c>
      <c r="AH161" s="195" t="n">
        <v>0</v>
      </c>
      <c r="AI161" s="195"/>
      <c r="AJ161" s="195"/>
      <c r="AK161" s="195"/>
      <c r="AL161" s="195"/>
      <c r="AM161" s="195"/>
      <c r="AN161" s="195"/>
      <c r="AO161" s="195"/>
      <c r="AP161" s="195"/>
      <c r="AQ161" s="195"/>
      <c r="AR161" s="195"/>
      <c r="AS161" s="195"/>
      <c r="AT161" s="195"/>
      <c r="AU161" s="195"/>
      <c r="AV161" s="195"/>
      <c r="AW161" s="195"/>
      <c r="AX161" s="195"/>
      <c r="AY161" s="195"/>
      <c r="AZ161" s="195"/>
      <c r="BA161" s="195"/>
      <c r="BB161" s="195"/>
      <c r="BC161" s="195"/>
      <c r="BD161" s="195"/>
      <c r="BE161" s="195"/>
      <c r="BF161" s="195"/>
      <c r="BG161" s="195"/>
      <c r="BH161" s="195"/>
    </row>
    <row r="162" customFormat="false" ht="13.2" hidden="false" customHeight="false" outlineLevel="1" collapsed="false">
      <c r="A162" s="196"/>
      <c r="B162" s="197"/>
      <c r="C162" s="209" t="s">
        <v>291</v>
      </c>
      <c r="D162" s="210"/>
      <c r="E162" s="211" t="n">
        <v>49.53</v>
      </c>
      <c r="F162" s="194"/>
      <c r="G162" s="194"/>
      <c r="H162" s="194"/>
      <c r="I162" s="194"/>
      <c r="J162" s="194"/>
      <c r="K162" s="194"/>
      <c r="L162" s="194"/>
      <c r="M162" s="194"/>
      <c r="N162" s="194"/>
      <c r="O162" s="194"/>
      <c r="P162" s="194"/>
      <c r="Q162" s="194"/>
      <c r="R162" s="194"/>
      <c r="S162" s="194"/>
      <c r="T162" s="194"/>
      <c r="U162" s="194"/>
      <c r="V162" s="194"/>
      <c r="W162" s="194"/>
      <c r="X162" s="195"/>
      <c r="Y162" s="195"/>
      <c r="Z162" s="195"/>
      <c r="AA162" s="195"/>
      <c r="AB162" s="195"/>
      <c r="AC162" s="195"/>
      <c r="AD162" s="195"/>
      <c r="AE162" s="195"/>
      <c r="AF162" s="195"/>
      <c r="AG162" s="195" t="s">
        <v>154</v>
      </c>
      <c r="AH162" s="195" t="n">
        <v>0</v>
      </c>
      <c r="AI162" s="195"/>
      <c r="AJ162" s="195"/>
      <c r="AK162" s="195"/>
      <c r="AL162" s="195"/>
      <c r="AM162" s="195"/>
      <c r="AN162" s="195"/>
      <c r="AO162" s="195"/>
      <c r="AP162" s="195"/>
      <c r="AQ162" s="195"/>
      <c r="AR162" s="195"/>
      <c r="AS162" s="195"/>
      <c r="AT162" s="195"/>
      <c r="AU162" s="195"/>
      <c r="AV162" s="195"/>
      <c r="AW162" s="195"/>
      <c r="AX162" s="195"/>
      <c r="AY162" s="195"/>
      <c r="AZ162" s="195"/>
      <c r="BA162" s="195"/>
      <c r="BB162" s="195"/>
      <c r="BC162" s="195"/>
      <c r="BD162" s="195"/>
      <c r="BE162" s="195"/>
      <c r="BF162" s="195"/>
      <c r="BG162" s="195"/>
      <c r="BH162" s="195"/>
    </row>
    <row r="163" customFormat="false" ht="13.2" hidden="false" customHeight="false" outlineLevel="1" collapsed="false">
      <c r="A163" s="196"/>
      <c r="B163" s="197"/>
      <c r="C163" s="209" t="s">
        <v>292</v>
      </c>
      <c r="D163" s="210"/>
      <c r="E163" s="211" t="n">
        <v>14.43</v>
      </c>
      <c r="F163" s="194"/>
      <c r="G163" s="194"/>
      <c r="H163" s="194"/>
      <c r="I163" s="194"/>
      <c r="J163" s="194"/>
      <c r="K163" s="194"/>
      <c r="L163" s="194"/>
      <c r="M163" s="194"/>
      <c r="N163" s="194"/>
      <c r="O163" s="194"/>
      <c r="P163" s="194"/>
      <c r="Q163" s="194"/>
      <c r="R163" s="194"/>
      <c r="S163" s="194"/>
      <c r="T163" s="194"/>
      <c r="U163" s="194"/>
      <c r="V163" s="194"/>
      <c r="W163" s="194"/>
      <c r="X163" s="195"/>
      <c r="Y163" s="195"/>
      <c r="Z163" s="195"/>
      <c r="AA163" s="195"/>
      <c r="AB163" s="195"/>
      <c r="AC163" s="195"/>
      <c r="AD163" s="195"/>
      <c r="AE163" s="195"/>
      <c r="AF163" s="195"/>
      <c r="AG163" s="195" t="s">
        <v>154</v>
      </c>
      <c r="AH163" s="195" t="n">
        <v>0</v>
      </c>
      <c r="AI163" s="195"/>
      <c r="AJ163" s="195"/>
      <c r="AK163" s="195"/>
      <c r="AL163" s="195"/>
      <c r="AM163" s="195"/>
      <c r="AN163" s="195"/>
      <c r="AO163" s="195"/>
      <c r="AP163" s="195"/>
      <c r="AQ163" s="195"/>
      <c r="AR163" s="195"/>
      <c r="AS163" s="195"/>
      <c r="AT163" s="195"/>
      <c r="AU163" s="195"/>
      <c r="AV163" s="195"/>
      <c r="AW163" s="195"/>
      <c r="AX163" s="195"/>
      <c r="AY163" s="195"/>
      <c r="AZ163" s="195"/>
      <c r="BA163" s="195"/>
      <c r="BB163" s="195"/>
      <c r="BC163" s="195"/>
      <c r="BD163" s="195"/>
      <c r="BE163" s="195"/>
      <c r="BF163" s="195"/>
      <c r="BG163" s="195"/>
      <c r="BH163" s="195"/>
    </row>
    <row r="164" customFormat="false" ht="13.2" hidden="false" customHeight="false" outlineLevel="1" collapsed="false">
      <c r="A164" s="196"/>
      <c r="B164" s="197"/>
      <c r="C164" s="209" t="s">
        <v>236</v>
      </c>
      <c r="D164" s="210"/>
      <c r="E164" s="211"/>
      <c r="F164" s="194"/>
      <c r="G164" s="194"/>
      <c r="H164" s="194"/>
      <c r="I164" s="194"/>
      <c r="J164" s="194"/>
      <c r="K164" s="194"/>
      <c r="L164" s="194"/>
      <c r="M164" s="194"/>
      <c r="N164" s="194"/>
      <c r="O164" s="194"/>
      <c r="P164" s="194"/>
      <c r="Q164" s="194"/>
      <c r="R164" s="194"/>
      <c r="S164" s="194"/>
      <c r="T164" s="194"/>
      <c r="U164" s="194"/>
      <c r="V164" s="194"/>
      <c r="W164" s="194"/>
      <c r="X164" s="195"/>
      <c r="Y164" s="195"/>
      <c r="Z164" s="195"/>
      <c r="AA164" s="195"/>
      <c r="AB164" s="195"/>
      <c r="AC164" s="195"/>
      <c r="AD164" s="195"/>
      <c r="AE164" s="195"/>
      <c r="AF164" s="195"/>
      <c r="AG164" s="195" t="s">
        <v>154</v>
      </c>
      <c r="AH164" s="195" t="n">
        <v>0</v>
      </c>
      <c r="AI164" s="195"/>
      <c r="AJ164" s="195"/>
      <c r="AK164" s="195"/>
      <c r="AL164" s="195"/>
      <c r="AM164" s="195"/>
      <c r="AN164" s="195"/>
      <c r="AO164" s="195"/>
      <c r="AP164" s="195"/>
      <c r="AQ164" s="195"/>
      <c r="AR164" s="195"/>
      <c r="AS164" s="195"/>
      <c r="AT164" s="195"/>
      <c r="AU164" s="195"/>
      <c r="AV164" s="195"/>
      <c r="AW164" s="195"/>
      <c r="AX164" s="195"/>
      <c r="AY164" s="195"/>
      <c r="AZ164" s="195"/>
      <c r="BA164" s="195"/>
      <c r="BB164" s="195"/>
      <c r="BC164" s="195"/>
      <c r="BD164" s="195"/>
      <c r="BE164" s="195"/>
      <c r="BF164" s="195"/>
      <c r="BG164" s="195"/>
      <c r="BH164" s="195"/>
    </row>
    <row r="165" customFormat="false" ht="13.2" hidden="false" customHeight="false" outlineLevel="1" collapsed="false">
      <c r="A165" s="196"/>
      <c r="B165" s="197"/>
      <c r="C165" s="209" t="s">
        <v>293</v>
      </c>
      <c r="D165" s="210"/>
      <c r="E165" s="211" t="n">
        <v>65.4</v>
      </c>
      <c r="F165" s="194"/>
      <c r="G165" s="194"/>
      <c r="H165" s="194"/>
      <c r="I165" s="194"/>
      <c r="J165" s="194"/>
      <c r="K165" s="194"/>
      <c r="L165" s="194"/>
      <c r="M165" s="194"/>
      <c r="N165" s="194"/>
      <c r="O165" s="194"/>
      <c r="P165" s="194"/>
      <c r="Q165" s="194"/>
      <c r="R165" s="194"/>
      <c r="S165" s="194"/>
      <c r="T165" s="194"/>
      <c r="U165" s="194"/>
      <c r="V165" s="194"/>
      <c r="W165" s="194"/>
      <c r="X165" s="195"/>
      <c r="Y165" s="195"/>
      <c r="Z165" s="195"/>
      <c r="AA165" s="195"/>
      <c r="AB165" s="195"/>
      <c r="AC165" s="195"/>
      <c r="AD165" s="195"/>
      <c r="AE165" s="195"/>
      <c r="AF165" s="195"/>
      <c r="AG165" s="195" t="s">
        <v>154</v>
      </c>
      <c r="AH165" s="195" t="n">
        <v>0</v>
      </c>
      <c r="AI165" s="195"/>
      <c r="AJ165" s="195"/>
      <c r="AK165" s="195"/>
      <c r="AL165" s="195"/>
      <c r="AM165" s="195"/>
      <c r="AN165" s="195"/>
      <c r="AO165" s="195"/>
      <c r="AP165" s="195"/>
      <c r="AQ165" s="195"/>
      <c r="AR165" s="195"/>
      <c r="AS165" s="195"/>
      <c r="AT165" s="195"/>
      <c r="AU165" s="195"/>
      <c r="AV165" s="195"/>
      <c r="AW165" s="195"/>
      <c r="AX165" s="195"/>
      <c r="AY165" s="195"/>
      <c r="AZ165" s="195"/>
      <c r="BA165" s="195"/>
      <c r="BB165" s="195"/>
      <c r="BC165" s="195"/>
      <c r="BD165" s="195"/>
      <c r="BE165" s="195"/>
      <c r="BF165" s="195"/>
      <c r="BG165" s="195"/>
      <c r="BH165" s="195"/>
    </row>
    <row r="166" customFormat="false" ht="13.2" hidden="false" customHeight="false" outlineLevel="1" collapsed="false">
      <c r="A166" s="196"/>
      <c r="B166" s="197"/>
      <c r="C166" s="209" t="s">
        <v>294</v>
      </c>
      <c r="D166" s="210"/>
      <c r="E166" s="211" t="n">
        <v>39.4</v>
      </c>
      <c r="F166" s="194"/>
      <c r="G166" s="194"/>
      <c r="H166" s="194"/>
      <c r="I166" s="194"/>
      <c r="J166" s="194"/>
      <c r="K166" s="194"/>
      <c r="L166" s="194"/>
      <c r="M166" s="194"/>
      <c r="N166" s="194"/>
      <c r="O166" s="194"/>
      <c r="P166" s="194"/>
      <c r="Q166" s="194"/>
      <c r="R166" s="194"/>
      <c r="S166" s="194"/>
      <c r="T166" s="194"/>
      <c r="U166" s="194"/>
      <c r="V166" s="194"/>
      <c r="W166" s="194"/>
      <c r="X166" s="195"/>
      <c r="Y166" s="195"/>
      <c r="Z166" s="195"/>
      <c r="AA166" s="195"/>
      <c r="AB166" s="195"/>
      <c r="AC166" s="195"/>
      <c r="AD166" s="195"/>
      <c r="AE166" s="195"/>
      <c r="AF166" s="195"/>
      <c r="AG166" s="195" t="s">
        <v>154</v>
      </c>
      <c r="AH166" s="195" t="n">
        <v>0</v>
      </c>
      <c r="AI166" s="195"/>
      <c r="AJ166" s="195"/>
      <c r="AK166" s="195"/>
      <c r="AL166" s="195"/>
      <c r="AM166" s="195"/>
      <c r="AN166" s="195"/>
      <c r="AO166" s="195"/>
      <c r="AP166" s="195"/>
      <c r="AQ166" s="195"/>
      <c r="AR166" s="195"/>
      <c r="AS166" s="195"/>
      <c r="AT166" s="195"/>
      <c r="AU166" s="195"/>
      <c r="AV166" s="195"/>
      <c r="AW166" s="195"/>
      <c r="AX166" s="195"/>
      <c r="AY166" s="195"/>
      <c r="AZ166" s="195"/>
      <c r="BA166" s="195"/>
      <c r="BB166" s="195"/>
      <c r="BC166" s="195"/>
      <c r="BD166" s="195"/>
      <c r="BE166" s="195"/>
      <c r="BF166" s="195"/>
      <c r="BG166" s="195"/>
      <c r="BH166" s="195"/>
    </row>
    <row r="167" customFormat="false" ht="13.2" hidden="false" customHeight="false" outlineLevel="1" collapsed="false">
      <c r="A167" s="186" t="n">
        <v>23</v>
      </c>
      <c r="B167" s="187" t="s">
        <v>295</v>
      </c>
      <c r="C167" s="188" t="s">
        <v>296</v>
      </c>
      <c r="D167" s="189" t="s">
        <v>297</v>
      </c>
      <c r="E167" s="190" t="n">
        <v>2086.08246</v>
      </c>
      <c r="F167" s="191"/>
      <c r="G167" s="192" t="n">
        <f aca="false">ROUND(E167*F167,2)</f>
        <v>0</v>
      </c>
      <c r="H167" s="191"/>
      <c r="I167" s="192" t="n">
        <f aca="false">ROUND(E167*H167,2)</f>
        <v>0</v>
      </c>
      <c r="J167" s="191"/>
      <c r="K167" s="192" t="n">
        <f aca="false">ROUND(E167*J167,2)</f>
        <v>0</v>
      </c>
      <c r="L167" s="192" t="n">
        <v>21</v>
      </c>
      <c r="M167" s="192" t="n">
        <f aca="false">G167*(1+L167/100)</f>
        <v>0</v>
      </c>
      <c r="N167" s="192" t="n">
        <v>0</v>
      </c>
      <c r="O167" s="192" t="n">
        <f aca="false">ROUND(E167*N167,2)</f>
        <v>0</v>
      </c>
      <c r="P167" s="192" t="n">
        <v>0</v>
      </c>
      <c r="Q167" s="192" t="n">
        <f aca="false">ROUND(E167*P167,2)</f>
        <v>0</v>
      </c>
      <c r="R167" s="192" t="s">
        <v>169</v>
      </c>
      <c r="S167" s="192" t="s">
        <v>150</v>
      </c>
      <c r="T167" s="193" t="s">
        <v>151</v>
      </c>
      <c r="U167" s="194" t="n">
        <v>0</v>
      </c>
      <c r="V167" s="194" t="n">
        <f aca="false">ROUND(E167*U167,2)</f>
        <v>0</v>
      </c>
      <c r="W167" s="194"/>
      <c r="X167" s="195"/>
      <c r="Y167" s="195"/>
      <c r="Z167" s="195"/>
      <c r="AA167" s="195"/>
      <c r="AB167" s="195"/>
      <c r="AC167" s="195"/>
      <c r="AD167" s="195"/>
      <c r="AE167" s="195"/>
      <c r="AF167" s="195"/>
      <c r="AG167" s="195" t="s">
        <v>152</v>
      </c>
      <c r="AH167" s="195"/>
      <c r="AI167" s="195"/>
      <c r="AJ167" s="195"/>
      <c r="AK167" s="195"/>
      <c r="AL167" s="195"/>
      <c r="AM167" s="195"/>
      <c r="AN167" s="195"/>
      <c r="AO167" s="195"/>
      <c r="AP167" s="195"/>
      <c r="AQ167" s="195"/>
      <c r="AR167" s="195"/>
      <c r="AS167" s="195"/>
      <c r="AT167" s="195"/>
      <c r="AU167" s="195"/>
      <c r="AV167" s="195"/>
      <c r="AW167" s="195"/>
      <c r="AX167" s="195"/>
      <c r="AY167" s="195"/>
      <c r="AZ167" s="195"/>
      <c r="BA167" s="195"/>
      <c r="BB167" s="195"/>
      <c r="BC167" s="195"/>
      <c r="BD167" s="195"/>
      <c r="BE167" s="195"/>
      <c r="BF167" s="195"/>
      <c r="BG167" s="195"/>
      <c r="BH167" s="195"/>
    </row>
    <row r="168" customFormat="false" ht="13.2" hidden="false" customHeight="false" outlineLevel="1" collapsed="false">
      <c r="A168" s="196"/>
      <c r="B168" s="197"/>
      <c r="C168" s="209" t="s">
        <v>298</v>
      </c>
      <c r="D168" s="210"/>
      <c r="E168" s="211" t="n">
        <v>2086.08246</v>
      </c>
      <c r="F168" s="194"/>
      <c r="G168" s="194"/>
      <c r="H168" s="194"/>
      <c r="I168" s="194"/>
      <c r="J168" s="194"/>
      <c r="K168" s="194"/>
      <c r="L168" s="194"/>
      <c r="M168" s="194"/>
      <c r="N168" s="194"/>
      <c r="O168" s="194"/>
      <c r="P168" s="194"/>
      <c r="Q168" s="194"/>
      <c r="R168" s="194"/>
      <c r="S168" s="194"/>
      <c r="T168" s="194"/>
      <c r="U168" s="194"/>
      <c r="V168" s="194"/>
      <c r="W168" s="194"/>
      <c r="X168" s="195"/>
      <c r="Y168" s="195"/>
      <c r="Z168" s="195"/>
      <c r="AA168" s="195"/>
      <c r="AB168" s="195"/>
      <c r="AC168" s="195"/>
      <c r="AD168" s="195"/>
      <c r="AE168" s="195"/>
      <c r="AF168" s="195"/>
      <c r="AG168" s="195" t="s">
        <v>154</v>
      </c>
      <c r="AH168" s="195" t="n">
        <v>0</v>
      </c>
      <c r="AI168" s="195"/>
      <c r="AJ168" s="195"/>
      <c r="AK168" s="195"/>
      <c r="AL168" s="195"/>
      <c r="AM168" s="195"/>
      <c r="AN168" s="195"/>
      <c r="AO168" s="195"/>
      <c r="AP168" s="195"/>
      <c r="AQ168" s="195"/>
      <c r="AR168" s="195"/>
      <c r="AS168" s="195"/>
      <c r="AT168" s="195"/>
      <c r="AU168" s="195"/>
      <c r="AV168" s="195"/>
      <c r="AW168" s="195"/>
      <c r="AX168" s="195"/>
      <c r="AY168" s="195"/>
      <c r="AZ168" s="195"/>
      <c r="BA168" s="195"/>
      <c r="BB168" s="195"/>
      <c r="BC168" s="195"/>
      <c r="BD168" s="195"/>
      <c r="BE168" s="195"/>
      <c r="BF168" s="195"/>
      <c r="BG168" s="195"/>
      <c r="BH168" s="195"/>
    </row>
    <row r="169" customFormat="false" ht="13.2" hidden="false" customHeight="false" outlineLevel="1" collapsed="false">
      <c r="A169" s="216" t="n">
        <v>24</v>
      </c>
      <c r="B169" s="217" t="s">
        <v>299</v>
      </c>
      <c r="C169" s="218" t="s">
        <v>300</v>
      </c>
      <c r="D169" s="219" t="s">
        <v>301</v>
      </c>
      <c r="E169" s="220" t="n">
        <v>1</v>
      </c>
      <c r="F169" s="221"/>
      <c r="G169" s="222" t="n">
        <f aca="false">ROUND(E169*F169,2)</f>
        <v>0</v>
      </c>
      <c r="H169" s="221"/>
      <c r="I169" s="222" t="n">
        <f aca="false">ROUND(E169*H169,2)</f>
        <v>0</v>
      </c>
      <c r="J169" s="221"/>
      <c r="K169" s="222" t="n">
        <f aca="false">ROUND(E169*J169,2)</f>
        <v>0</v>
      </c>
      <c r="L169" s="222" t="n">
        <v>21</v>
      </c>
      <c r="M169" s="222" t="n">
        <f aca="false">G169*(1+L169/100)</f>
        <v>0</v>
      </c>
      <c r="N169" s="222" t="n">
        <v>4E-005</v>
      </c>
      <c r="O169" s="222" t="n">
        <f aca="false">ROUND(E169*N169,2)</f>
        <v>0</v>
      </c>
      <c r="P169" s="222" t="n">
        <v>0</v>
      </c>
      <c r="Q169" s="222" t="n">
        <f aca="false">ROUND(E169*P169,2)</f>
        <v>0</v>
      </c>
      <c r="R169" s="222"/>
      <c r="S169" s="222" t="s">
        <v>119</v>
      </c>
      <c r="T169" s="223" t="s">
        <v>120</v>
      </c>
      <c r="U169" s="194" t="n">
        <v>0.303</v>
      </c>
      <c r="V169" s="194" t="n">
        <f aca="false">ROUND(E169*U169,2)</f>
        <v>0.3</v>
      </c>
      <c r="W169" s="194"/>
      <c r="X169" s="195"/>
      <c r="Y169" s="195"/>
      <c r="Z169" s="195"/>
      <c r="AA169" s="195"/>
      <c r="AB169" s="195"/>
      <c r="AC169" s="195"/>
      <c r="AD169" s="195"/>
      <c r="AE169" s="195"/>
      <c r="AF169" s="195"/>
      <c r="AG169" s="195" t="s">
        <v>152</v>
      </c>
      <c r="AH169" s="195"/>
      <c r="AI169" s="195"/>
      <c r="AJ169" s="195"/>
      <c r="AK169" s="195"/>
      <c r="AL169" s="195"/>
      <c r="AM169" s="195"/>
      <c r="AN169" s="195"/>
      <c r="AO169" s="195"/>
      <c r="AP169" s="195"/>
      <c r="AQ169" s="195"/>
      <c r="AR169" s="195"/>
      <c r="AS169" s="195"/>
      <c r="AT169" s="195"/>
      <c r="AU169" s="195"/>
      <c r="AV169" s="195"/>
      <c r="AW169" s="195"/>
      <c r="AX169" s="195"/>
      <c r="AY169" s="195"/>
      <c r="AZ169" s="195"/>
      <c r="BA169" s="195"/>
      <c r="BB169" s="195"/>
      <c r="BC169" s="195"/>
      <c r="BD169" s="195"/>
      <c r="BE169" s="195"/>
      <c r="BF169" s="195"/>
      <c r="BG169" s="195"/>
      <c r="BH169" s="195"/>
    </row>
    <row r="170" customFormat="false" ht="13.2" hidden="false" customHeight="false" outlineLevel="1" collapsed="false">
      <c r="A170" s="216" t="n">
        <v>25</v>
      </c>
      <c r="B170" s="217" t="s">
        <v>302</v>
      </c>
      <c r="C170" s="218" t="s">
        <v>303</v>
      </c>
      <c r="D170" s="219" t="s">
        <v>148</v>
      </c>
      <c r="E170" s="220" t="n">
        <v>228.56</v>
      </c>
      <c r="F170" s="221"/>
      <c r="G170" s="222" t="n">
        <f aca="false">ROUND(E170*F170,2)</f>
        <v>0</v>
      </c>
      <c r="H170" s="221"/>
      <c r="I170" s="222" t="n">
        <f aca="false">ROUND(E170*H170,2)</f>
        <v>0</v>
      </c>
      <c r="J170" s="221"/>
      <c r="K170" s="222" t="n">
        <f aca="false">ROUND(E170*J170,2)</f>
        <v>0</v>
      </c>
      <c r="L170" s="222" t="n">
        <v>21</v>
      </c>
      <c r="M170" s="222" t="n">
        <f aca="false">G170*(1+L170/100)</f>
        <v>0</v>
      </c>
      <c r="N170" s="222" t="n">
        <v>3E-005</v>
      </c>
      <c r="O170" s="222" t="n">
        <f aca="false">ROUND(E170*N170,2)</f>
        <v>0.01</v>
      </c>
      <c r="P170" s="222" t="n">
        <v>0</v>
      </c>
      <c r="Q170" s="222" t="n">
        <f aca="false">ROUND(E170*P170,2)</f>
        <v>0</v>
      </c>
      <c r="R170" s="222" t="s">
        <v>304</v>
      </c>
      <c r="S170" s="222" t="s">
        <v>150</v>
      </c>
      <c r="T170" s="223" t="s">
        <v>305</v>
      </c>
      <c r="U170" s="194" t="n">
        <v>0</v>
      </c>
      <c r="V170" s="194" t="n">
        <f aca="false">ROUND(E170*U170,2)</f>
        <v>0</v>
      </c>
      <c r="W170" s="194"/>
      <c r="X170" s="195"/>
      <c r="Y170" s="195"/>
      <c r="Z170" s="195"/>
      <c r="AA170" s="195"/>
      <c r="AB170" s="195"/>
      <c r="AC170" s="195"/>
      <c r="AD170" s="195"/>
      <c r="AE170" s="195"/>
      <c r="AF170" s="195"/>
      <c r="AG170" s="195" t="s">
        <v>306</v>
      </c>
      <c r="AH170" s="195"/>
      <c r="AI170" s="195"/>
      <c r="AJ170" s="195"/>
      <c r="AK170" s="195"/>
      <c r="AL170" s="195"/>
      <c r="AM170" s="195"/>
      <c r="AN170" s="195"/>
      <c r="AO170" s="195"/>
      <c r="AP170" s="195"/>
      <c r="AQ170" s="195"/>
      <c r="AR170" s="195"/>
      <c r="AS170" s="195"/>
      <c r="AT170" s="195"/>
      <c r="AU170" s="195"/>
      <c r="AV170" s="195"/>
      <c r="AW170" s="195"/>
      <c r="AX170" s="195"/>
      <c r="AY170" s="195"/>
      <c r="AZ170" s="195"/>
      <c r="BA170" s="195"/>
      <c r="BB170" s="195"/>
      <c r="BC170" s="195"/>
      <c r="BD170" s="195"/>
      <c r="BE170" s="195"/>
      <c r="BF170" s="195"/>
      <c r="BG170" s="195"/>
      <c r="BH170" s="195"/>
    </row>
    <row r="171" customFormat="false" ht="13.2" hidden="false" customHeight="false" outlineLevel="1" collapsed="false">
      <c r="A171" s="186" t="n">
        <v>26</v>
      </c>
      <c r="B171" s="187" t="s">
        <v>307</v>
      </c>
      <c r="C171" s="188" t="s">
        <v>308</v>
      </c>
      <c r="D171" s="189" t="s">
        <v>184</v>
      </c>
      <c r="E171" s="190" t="n">
        <v>954.46027</v>
      </c>
      <c r="F171" s="191"/>
      <c r="G171" s="192" t="n">
        <f aca="false">ROUND(E171*F171,2)</f>
        <v>0</v>
      </c>
      <c r="H171" s="191"/>
      <c r="I171" s="192" t="n">
        <f aca="false">ROUND(E171*H171,2)</f>
        <v>0</v>
      </c>
      <c r="J171" s="191"/>
      <c r="K171" s="192" t="n">
        <f aca="false">ROUND(E171*J171,2)</f>
        <v>0</v>
      </c>
      <c r="L171" s="192" t="n">
        <v>21</v>
      </c>
      <c r="M171" s="192" t="n">
        <f aca="false">G171*(1+L171/100)</f>
        <v>0</v>
      </c>
      <c r="N171" s="192" t="n">
        <v>1.67</v>
      </c>
      <c r="O171" s="192" t="n">
        <f aca="false">ROUND(E171*N171,2)</f>
        <v>1593.95</v>
      </c>
      <c r="P171" s="192" t="n">
        <v>0</v>
      </c>
      <c r="Q171" s="192" t="n">
        <f aca="false">ROUND(E171*P171,2)</f>
        <v>0</v>
      </c>
      <c r="R171" s="192" t="s">
        <v>309</v>
      </c>
      <c r="S171" s="192" t="s">
        <v>150</v>
      </c>
      <c r="T171" s="193" t="s">
        <v>150</v>
      </c>
      <c r="U171" s="194" t="n">
        <v>0</v>
      </c>
      <c r="V171" s="194" t="n">
        <f aca="false">ROUND(E171*U171,2)</f>
        <v>0</v>
      </c>
      <c r="W171" s="194"/>
      <c r="X171" s="195"/>
      <c r="Y171" s="195"/>
      <c r="Z171" s="195"/>
      <c r="AA171" s="195"/>
      <c r="AB171" s="195"/>
      <c r="AC171" s="195"/>
      <c r="AD171" s="195"/>
      <c r="AE171" s="195"/>
      <c r="AF171" s="195"/>
      <c r="AG171" s="195" t="s">
        <v>310</v>
      </c>
      <c r="AH171" s="195"/>
      <c r="AI171" s="195"/>
      <c r="AJ171" s="195"/>
      <c r="AK171" s="195"/>
      <c r="AL171" s="195"/>
      <c r="AM171" s="195"/>
      <c r="AN171" s="195"/>
      <c r="AO171" s="195"/>
      <c r="AP171" s="195"/>
      <c r="AQ171" s="195"/>
      <c r="AR171" s="195"/>
      <c r="AS171" s="195"/>
      <c r="AT171" s="195"/>
      <c r="AU171" s="195"/>
      <c r="AV171" s="195"/>
      <c r="AW171" s="195"/>
      <c r="AX171" s="195"/>
      <c r="AY171" s="195"/>
      <c r="AZ171" s="195"/>
      <c r="BA171" s="195"/>
      <c r="BB171" s="195"/>
      <c r="BC171" s="195"/>
      <c r="BD171" s="195"/>
      <c r="BE171" s="195"/>
      <c r="BF171" s="195"/>
      <c r="BG171" s="195"/>
      <c r="BH171" s="195"/>
    </row>
    <row r="172" customFormat="false" ht="13.2" hidden="false" customHeight="false" outlineLevel="1" collapsed="false">
      <c r="A172" s="196"/>
      <c r="B172" s="197"/>
      <c r="C172" s="209" t="s">
        <v>311</v>
      </c>
      <c r="D172" s="210"/>
      <c r="E172" s="211" t="n">
        <v>954.46027</v>
      </c>
      <c r="F172" s="194"/>
      <c r="G172" s="194"/>
      <c r="H172" s="194"/>
      <c r="I172" s="194"/>
      <c r="J172" s="194"/>
      <c r="K172" s="194"/>
      <c r="L172" s="194"/>
      <c r="M172" s="194"/>
      <c r="N172" s="194"/>
      <c r="O172" s="194"/>
      <c r="P172" s="194"/>
      <c r="Q172" s="194"/>
      <c r="R172" s="194"/>
      <c r="S172" s="194"/>
      <c r="T172" s="194"/>
      <c r="U172" s="194"/>
      <c r="V172" s="194"/>
      <c r="W172" s="194"/>
      <c r="X172" s="195"/>
      <c r="Y172" s="195"/>
      <c r="Z172" s="195"/>
      <c r="AA172" s="195"/>
      <c r="AB172" s="195"/>
      <c r="AC172" s="195"/>
      <c r="AD172" s="195"/>
      <c r="AE172" s="195"/>
      <c r="AF172" s="195"/>
      <c r="AG172" s="195" t="s">
        <v>154</v>
      </c>
      <c r="AH172" s="195" t="n">
        <v>0</v>
      </c>
      <c r="AI172" s="195"/>
      <c r="AJ172" s="195"/>
      <c r="AK172" s="195"/>
      <c r="AL172" s="195"/>
      <c r="AM172" s="195"/>
      <c r="AN172" s="195"/>
      <c r="AO172" s="195"/>
      <c r="AP172" s="195"/>
      <c r="AQ172" s="195"/>
      <c r="AR172" s="195"/>
      <c r="AS172" s="195"/>
      <c r="AT172" s="195"/>
      <c r="AU172" s="195"/>
      <c r="AV172" s="195"/>
      <c r="AW172" s="195"/>
      <c r="AX172" s="195"/>
      <c r="AY172" s="195"/>
      <c r="AZ172" s="195"/>
      <c r="BA172" s="195"/>
      <c r="BB172" s="195"/>
      <c r="BC172" s="195"/>
      <c r="BD172" s="195"/>
      <c r="BE172" s="195"/>
      <c r="BF172" s="195"/>
      <c r="BG172" s="195"/>
      <c r="BH172" s="195"/>
    </row>
    <row r="173" customFormat="false" ht="13.2" hidden="false" customHeight="false" outlineLevel="0" collapsed="false">
      <c r="A173" s="178" t="s">
        <v>114</v>
      </c>
      <c r="B173" s="179" t="s">
        <v>65</v>
      </c>
      <c r="C173" s="180" t="s">
        <v>66</v>
      </c>
      <c r="D173" s="181"/>
      <c r="E173" s="182"/>
      <c r="F173" s="183"/>
      <c r="G173" s="183" t="n">
        <f aca="false">SUMIF(AG174:AG185,"&lt;&gt;NOR",G174:G185)</f>
        <v>0</v>
      </c>
      <c r="H173" s="183"/>
      <c r="I173" s="183" t="n">
        <f aca="false">SUM(I174:I185)</f>
        <v>0</v>
      </c>
      <c r="J173" s="183"/>
      <c r="K173" s="183" t="n">
        <f aca="false">SUM(K174:K185)</f>
        <v>0</v>
      </c>
      <c r="L173" s="183"/>
      <c r="M173" s="183" t="n">
        <f aca="false">SUM(M174:M185)</f>
        <v>0</v>
      </c>
      <c r="N173" s="183"/>
      <c r="O173" s="183" t="n">
        <f aca="false">SUM(O174:O185)</f>
        <v>116.17</v>
      </c>
      <c r="P173" s="183"/>
      <c r="Q173" s="183" t="n">
        <f aca="false">SUM(Q174:Q185)</f>
        <v>0</v>
      </c>
      <c r="R173" s="183"/>
      <c r="S173" s="183"/>
      <c r="T173" s="184"/>
      <c r="U173" s="185"/>
      <c r="V173" s="185" t="n">
        <f aca="false">SUM(V174:V185)</f>
        <v>107.14</v>
      </c>
      <c r="W173" s="185"/>
      <c r="AG173" s="0" t="s">
        <v>115</v>
      </c>
    </row>
    <row r="174" customFormat="false" ht="13.2" hidden="false" customHeight="false" outlineLevel="1" collapsed="false">
      <c r="A174" s="186" t="n">
        <v>27</v>
      </c>
      <c r="B174" s="187" t="s">
        <v>312</v>
      </c>
      <c r="C174" s="188" t="s">
        <v>313</v>
      </c>
      <c r="D174" s="189" t="s">
        <v>184</v>
      </c>
      <c r="E174" s="190" t="n">
        <v>58.233</v>
      </c>
      <c r="F174" s="191"/>
      <c r="G174" s="192" t="n">
        <f aca="false">ROUND(E174*F174,2)</f>
        <v>0</v>
      </c>
      <c r="H174" s="191"/>
      <c r="I174" s="192" t="n">
        <f aca="false">ROUND(E174*H174,2)</f>
        <v>0</v>
      </c>
      <c r="J174" s="191"/>
      <c r="K174" s="192" t="n">
        <f aca="false">ROUND(E174*J174,2)</f>
        <v>0</v>
      </c>
      <c r="L174" s="192" t="n">
        <v>21</v>
      </c>
      <c r="M174" s="192" t="n">
        <f aca="false">G174*(1+L174/100)</f>
        <v>0</v>
      </c>
      <c r="N174" s="192" t="n">
        <v>1.89077</v>
      </c>
      <c r="O174" s="192" t="n">
        <f aca="false">ROUND(E174*N174,2)</f>
        <v>110.11</v>
      </c>
      <c r="P174" s="192" t="n">
        <v>0</v>
      </c>
      <c r="Q174" s="192" t="n">
        <f aca="false">ROUND(E174*P174,2)</f>
        <v>0</v>
      </c>
      <c r="R174" s="192" t="s">
        <v>314</v>
      </c>
      <c r="S174" s="192" t="s">
        <v>150</v>
      </c>
      <c r="T174" s="193" t="s">
        <v>120</v>
      </c>
      <c r="U174" s="194" t="n">
        <v>1.695</v>
      </c>
      <c r="V174" s="194" t="n">
        <f aca="false">ROUND(E174*U174,2)</f>
        <v>98.7</v>
      </c>
      <c r="W174" s="194"/>
      <c r="X174" s="195"/>
      <c r="Y174" s="195"/>
      <c r="Z174" s="195"/>
      <c r="AA174" s="195"/>
      <c r="AB174" s="195"/>
      <c r="AC174" s="195"/>
      <c r="AD174" s="195"/>
      <c r="AE174" s="195"/>
      <c r="AF174" s="195"/>
      <c r="AG174" s="195" t="s">
        <v>152</v>
      </c>
      <c r="AH174" s="195"/>
      <c r="AI174" s="195"/>
      <c r="AJ174" s="195"/>
      <c r="AK174" s="195"/>
      <c r="AL174" s="195"/>
      <c r="AM174" s="195"/>
      <c r="AN174" s="195"/>
      <c r="AO174" s="195"/>
      <c r="AP174" s="195"/>
      <c r="AQ174" s="195"/>
      <c r="AR174" s="195"/>
      <c r="AS174" s="195"/>
      <c r="AT174" s="195"/>
      <c r="AU174" s="195"/>
      <c r="AV174" s="195"/>
      <c r="AW174" s="195"/>
      <c r="AX174" s="195"/>
      <c r="AY174" s="195"/>
      <c r="AZ174" s="195"/>
      <c r="BA174" s="195"/>
      <c r="BB174" s="195"/>
      <c r="BC174" s="195"/>
      <c r="BD174" s="195"/>
      <c r="BE174" s="195"/>
      <c r="BF174" s="195"/>
      <c r="BG174" s="195"/>
      <c r="BH174" s="195"/>
    </row>
    <row r="175" customFormat="false" ht="13.2" hidden="false" customHeight="true" outlineLevel="1" collapsed="false">
      <c r="A175" s="196"/>
      <c r="B175" s="197"/>
      <c r="C175" s="212" t="s">
        <v>315</v>
      </c>
      <c r="D175" s="212"/>
      <c r="E175" s="212"/>
      <c r="F175" s="212"/>
      <c r="G175" s="212"/>
      <c r="H175" s="194"/>
      <c r="I175" s="194"/>
      <c r="J175" s="194"/>
      <c r="K175" s="194"/>
      <c r="L175" s="194"/>
      <c r="M175" s="194"/>
      <c r="N175" s="194"/>
      <c r="O175" s="194"/>
      <c r="P175" s="194"/>
      <c r="Q175" s="194"/>
      <c r="R175" s="194"/>
      <c r="S175" s="194"/>
      <c r="T175" s="194"/>
      <c r="U175" s="194"/>
      <c r="V175" s="194"/>
      <c r="W175" s="194"/>
      <c r="X175" s="195"/>
      <c r="Y175" s="195"/>
      <c r="Z175" s="195"/>
      <c r="AA175" s="195"/>
      <c r="AB175" s="195"/>
      <c r="AC175" s="195"/>
      <c r="AD175" s="195"/>
      <c r="AE175" s="195"/>
      <c r="AF175" s="195"/>
      <c r="AG175" s="195" t="s">
        <v>171</v>
      </c>
      <c r="AH175" s="195"/>
      <c r="AI175" s="195"/>
      <c r="AJ175" s="195"/>
      <c r="AK175" s="195"/>
      <c r="AL175" s="195"/>
      <c r="AM175" s="195"/>
      <c r="AN175" s="195"/>
      <c r="AO175" s="195"/>
      <c r="AP175" s="195"/>
      <c r="AQ175" s="195"/>
      <c r="AR175" s="195"/>
      <c r="AS175" s="195"/>
      <c r="AT175" s="195"/>
      <c r="AU175" s="195"/>
      <c r="AV175" s="195"/>
      <c r="AW175" s="195"/>
      <c r="AX175" s="195"/>
      <c r="AY175" s="195"/>
      <c r="AZ175" s="195"/>
      <c r="BA175" s="195"/>
      <c r="BB175" s="195"/>
      <c r="BC175" s="195"/>
      <c r="BD175" s="195"/>
      <c r="BE175" s="195"/>
      <c r="BF175" s="195"/>
      <c r="BG175" s="195"/>
      <c r="BH175" s="195"/>
    </row>
    <row r="176" customFormat="false" ht="13.2" hidden="false" customHeight="false" outlineLevel="1" collapsed="false">
      <c r="A176" s="196"/>
      <c r="B176" s="197"/>
      <c r="C176" s="209" t="s">
        <v>316</v>
      </c>
      <c r="D176" s="210"/>
      <c r="E176" s="211" t="n">
        <v>31.915</v>
      </c>
      <c r="F176" s="194"/>
      <c r="G176" s="194"/>
      <c r="H176" s="194"/>
      <c r="I176" s="194"/>
      <c r="J176" s="194"/>
      <c r="K176" s="194"/>
      <c r="L176" s="194"/>
      <c r="M176" s="194"/>
      <c r="N176" s="194"/>
      <c r="O176" s="194"/>
      <c r="P176" s="194"/>
      <c r="Q176" s="194"/>
      <c r="R176" s="194"/>
      <c r="S176" s="194"/>
      <c r="T176" s="194"/>
      <c r="U176" s="194"/>
      <c r="V176" s="194"/>
      <c r="W176" s="194"/>
      <c r="X176" s="195"/>
      <c r="Y176" s="195"/>
      <c r="Z176" s="195"/>
      <c r="AA176" s="195"/>
      <c r="AB176" s="195"/>
      <c r="AC176" s="195"/>
      <c r="AD176" s="195"/>
      <c r="AE176" s="195"/>
      <c r="AF176" s="195"/>
      <c r="AG176" s="195" t="s">
        <v>154</v>
      </c>
      <c r="AH176" s="195" t="n">
        <v>0</v>
      </c>
      <c r="AI176" s="195"/>
      <c r="AJ176" s="195"/>
      <c r="AK176" s="195"/>
      <c r="AL176" s="195"/>
      <c r="AM176" s="195"/>
      <c r="AN176" s="195"/>
      <c r="AO176" s="195"/>
      <c r="AP176" s="195"/>
      <c r="AQ176" s="195"/>
      <c r="AR176" s="195"/>
      <c r="AS176" s="195"/>
      <c r="AT176" s="195"/>
      <c r="AU176" s="195"/>
      <c r="AV176" s="195"/>
      <c r="AW176" s="195"/>
      <c r="AX176" s="195"/>
      <c r="AY176" s="195"/>
      <c r="AZ176" s="195"/>
      <c r="BA176" s="195"/>
      <c r="BB176" s="195"/>
      <c r="BC176" s="195"/>
      <c r="BD176" s="195"/>
      <c r="BE176" s="195"/>
      <c r="BF176" s="195"/>
      <c r="BG176" s="195"/>
      <c r="BH176" s="195"/>
    </row>
    <row r="177" customFormat="false" ht="13.2" hidden="false" customHeight="false" outlineLevel="1" collapsed="false">
      <c r="A177" s="196"/>
      <c r="B177" s="197"/>
      <c r="C177" s="209" t="s">
        <v>317</v>
      </c>
      <c r="D177" s="210"/>
      <c r="E177" s="211" t="n">
        <v>7</v>
      </c>
      <c r="F177" s="194"/>
      <c r="G177" s="194"/>
      <c r="H177" s="194"/>
      <c r="I177" s="194"/>
      <c r="J177" s="194"/>
      <c r="K177" s="194"/>
      <c r="L177" s="194"/>
      <c r="M177" s="194"/>
      <c r="N177" s="194"/>
      <c r="O177" s="194"/>
      <c r="P177" s="194"/>
      <c r="Q177" s="194"/>
      <c r="R177" s="194"/>
      <c r="S177" s="194"/>
      <c r="T177" s="194"/>
      <c r="U177" s="194"/>
      <c r="V177" s="194"/>
      <c r="W177" s="194"/>
      <c r="X177" s="195"/>
      <c r="Y177" s="195"/>
      <c r="Z177" s="195"/>
      <c r="AA177" s="195"/>
      <c r="AB177" s="195"/>
      <c r="AC177" s="195"/>
      <c r="AD177" s="195"/>
      <c r="AE177" s="195"/>
      <c r="AF177" s="195"/>
      <c r="AG177" s="195" t="s">
        <v>154</v>
      </c>
      <c r="AH177" s="195" t="n">
        <v>0</v>
      </c>
      <c r="AI177" s="195"/>
      <c r="AJ177" s="195"/>
      <c r="AK177" s="195"/>
      <c r="AL177" s="195"/>
      <c r="AM177" s="195"/>
      <c r="AN177" s="195"/>
      <c r="AO177" s="195"/>
      <c r="AP177" s="195"/>
      <c r="AQ177" s="195"/>
      <c r="AR177" s="195"/>
      <c r="AS177" s="195"/>
      <c r="AT177" s="195"/>
      <c r="AU177" s="195"/>
      <c r="AV177" s="195"/>
      <c r="AW177" s="195"/>
      <c r="AX177" s="195"/>
      <c r="AY177" s="195"/>
      <c r="AZ177" s="195"/>
      <c r="BA177" s="195"/>
      <c r="BB177" s="195"/>
      <c r="BC177" s="195"/>
      <c r="BD177" s="195"/>
      <c r="BE177" s="195"/>
      <c r="BF177" s="195"/>
      <c r="BG177" s="195"/>
      <c r="BH177" s="195"/>
    </row>
    <row r="178" customFormat="false" ht="13.2" hidden="false" customHeight="false" outlineLevel="1" collapsed="false">
      <c r="A178" s="196"/>
      <c r="B178" s="197"/>
      <c r="C178" s="209" t="s">
        <v>318</v>
      </c>
      <c r="D178" s="210"/>
      <c r="E178" s="211" t="n">
        <v>7.15</v>
      </c>
      <c r="F178" s="194"/>
      <c r="G178" s="194"/>
      <c r="H178" s="194"/>
      <c r="I178" s="194"/>
      <c r="J178" s="194"/>
      <c r="K178" s="194"/>
      <c r="L178" s="194"/>
      <c r="M178" s="194"/>
      <c r="N178" s="194"/>
      <c r="O178" s="194"/>
      <c r="P178" s="194"/>
      <c r="Q178" s="194"/>
      <c r="R178" s="194"/>
      <c r="S178" s="194"/>
      <c r="T178" s="194"/>
      <c r="U178" s="194"/>
      <c r="V178" s="194"/>
      <c r="W178" s="194"/>
      <c r="X178" s="195"/>
      <c r="Y178" s="195"/>
      <c r="Z178" s="195"/>
      <c r="AA178" s="195"/>
      <c r="AB178" s="195"/>
      <c r="AC178" s="195"/>
      <c r="AD178" s="195"/>
      <c r="AE178" s="195"/>
      <c r="AF178" s="195"/>
      <c r="AG178" s="195" t="s">
        <v>154</v>
      </c>
      <c r="AH178" s="195" t="n">
        <v>0</v>
      </c>
      <c r="AI178" s="195"/>
      <c r="AJ178" s="195"/>
      <c r="AK178" s="195"/>
      <c r="AL178" s="195"/>
      <c r="AM178" s="195"/>
      <c r="AN178" s="195"/>
      <c r="AO178" s="195"/>
      <c r="AP178" s="195"/>
      <c r="AQ178" s="195"/>
      <c r="AR178" s="195"/>
      <c r="AS178" s="195"/>
      <c r="AT178" s="195"/>
      <c r="AU178" s="195"/>
      <c r="AV178" s="195"/>
      <c r="AW178" s="195"/>
      <c r="AX178" s="195"/>
      <c r="AY178" s="195"/>
      <c r="AZ178" s="195"/>
      <c r="BA178" s="195"/>
      <c r="BB178" s="195"/>
      <c r="BC178" s="195"/>
      <c r="BD178" s="195"/>
      <c r="BE178" s="195"/>
      <c r="BF178" s="195"/>
      <c r="BG178" s="195"/>
      <c r="BH178" s="195"/>
    </row>
    <row r="179" customFormat="false" ht="13.2" hidden="false" customHeight="false" outlineLevel="1" collapsed="false">
      <c r="A179" s="196"/>
      <c r="B179" s="197"/>
      <c r="C179" s="209" t="s">
        <v>319</v>
      </c>
      <c r="D179" s="210"/>
      <c r="E179" s="211" t="n">
        <v>12.168</v>
      </c>
      <c r="F179" s="194"/>
      <c r="G179" s="194"/>
      <c r="H179" s="194"/>
      <c r="I179" s="194"/>
      <c r="J179" s="194"/>
      <c r="K179" s="194"/>
      <c r="L179" s="194"/>
      <c r="M179" s="194"/>
      <c r="N179" s="194"/>
      <c r="O179" s="194"/>
      <c r="P179" s="194"/>
      <c r="Q179" s="194"/>
      <c r="R179" s="194"/>
      <c r="S179" s="194"/>
      <c r="T179" s="194"/>
      <c r="U179" s="194"/>
      <c r="V179" s="194"/>
      <c r="W179" s="194"/>
      <c r="X179" s="195"/>
      <c r="Y179" s="195"/>
      <c r="Z179" s="195"/>
      <c r="AA179" s="195"/>
      <c r="AB179" s="195"/>
      <c r="AC179" s="195"/>
      <c r="AD179" s="195"/>
      <c r="AE179" s="195"/>
      <c r="AF179" s="195"/>
      <c r="AG179" s="195" t="s">
        <v>154</v>
      </c>
      <c r="AH179" s="195" t="n">
        <v>0</v>
      </c>
      <c r="AI179" s="195"/>
      <c r="AJ179" s="195"/>
      <c r="AK179" s="195"/>
      <c r="AL179" s="195"/>
      <c r="AM179" s="195"/>
      <c r="AN179" s="195"/>
      <c r="AO179" s="195"/>
      <c r="AP179" s="195"/>
      <c r="AQ179" s="195"/>
      <c r="AR179" s="195"/>
      <c r="AS179" s="195"/>
      <c r="AT179" s="195"/>
      <c r="AU179" s="195"/>
      <c r="AV179" s="195"/>
      <c r="AW179" s="195"/>
      <c r="AX179" s="195"/>
      <c r="AY179" s="195"/>
      <c r="AZ179" s="195"/>
      <c r="BA179" s="195"/>
      <c r="BB179" s="195"/>
      <c r="BC179" s="195"/>
      <c r="BD179" s="195"/>
      <c r="BE179" s="195"/>
      <c r="BF179" s="195"/>
      <c r="BG179" s="195"/>
      <c r="BH179" s="195"/>
    </row>
    <row r="180" customFormat="false" ht="20.4" hidden="false" customHeight="false" outlineLevel="1" collapsed="false">
      <c r="A180" s="186" t="n">
        <v>28</v>
      </c>
      <c r="B180" s="187" t="s">
        <v>320</v>
      </c>
      <c r="C180" s="188" t="s">
        <v>321</v>
      </c>
      <c r="D180" s="189" t="s">
        <v>184</v>
      </c>
      <c r="E180" s="190" t="n">
        <v>2.41152</v>
      </c>
      <c r="F180" s="191"/>
      <c r="G180" s="192" t="n">
        <f aca="false">ROUND(E180*F180,2)</f>
        <v>0</v>
      </c>
      <c r="H180" s="191"/>
      <c r="I180" s="192" t="n">
        <f aca="false">ROUND(E180*H180,2)</f>
        <v>0</v>
      </c>
      <c r="J180" s="191"/>
      <c r="K180" s="192" t="n">
        <f aca="false">ROUND(E180*J180,2)</f>
        <v>0</v>
      </c>
      <c r="L180" s="192" t="n">
        <v>21</v>
      </c>
      <c r="M180" s="192" t="n">
        <f aca="false">G180*(1+L180/100)</f>
        <v>0</v>
      </c>
      <c r="N180" s="192" t="n">
        <v>2.5</v>
      </c>
      <c r="O180" s="192" t="n">
        <f aca="false">ROUND(E180*N180,2)</f>
        <v>6.03</v>
      </c>
      <c r="P180" s="192" t="n">
        <v>0</v>
      </c>
      <c r="Q180" s="192" t="n">
        <f aca="false">ROUND(E180*P180,2)</f>
        <v>0</v>
      </c>
      <c r="R180" s="192" t="s">
        <v>314</v>
      </c>
      <c r="S180" s="192" t="s">
        <v>150</v>
      </c>
      <c r="T180" s="193" t="s">
        <v>151</v>
      </c>
      <c r="U180" s="194" t="n">
        <v>1.449</v>
      </c>
      <c r="V180" s="194" t="n">
        <f aca="false">ROUND(E180*U180,2)</f>
        <v>3.49</v>
      </c>
      <c r="W180" s="194"/>
      <c r="X180" s="195"/>
      <c r="Y180" s="195"/>
      <c r="Z180" s="195"/>
      <c r="AA180" s="195"/>
      <c r="AB180" s="195"/>
      <c r="AC180" s="195"/>
      <c r="AD180" s="195"/>
      <c r="AE180" s="195"/>
      <c r="AF180" s="195"/>
      <c r="AG180" s="195" t="s">
        <v>152</v>
      </c>
      <c r="AH180" s="195"/>
      <c r="AI180" s="195"/>
      <c r="AJ180" s="195"/>
      <c r="AK180" s="195"/>
      <c r="AL180" s="195"/>
      <c r="AM180" s="195"/>
      <c r="AN180" s="195"/>
      <c r="AO180" s="195"/>
      <c r="AP180" s="195"/>
      <c r="AQ180" s="195"/>
      <c r="AR180" s="195"/>
      <c r="AS180" s="195"/>
      <c r="AT180" s="195"/>
      <c r="AU180" s="195"/>
      <c r="AV180" s="195"/>
      <c r="AW180" s="195"/>
      <c r="AX180" s="195"/>
      <c r="AY180" s="195"/>
      <c r="AZ180" s="195"/>
      <c r="BA180" s="195"/>
      <c r="BB180" s="195"/>
      <c r="BC180" s="195"/>
      <c r="BD180" s="195"/>
      <c r="BE180" s="195"/>
      <c r="BF180" s="195"/>
      <c r="BG180" s="195"/>
      <c r="BH180" s="195"/>
    </row>
    <row r="181" customFormat="false" ht="13.2" hidden="false" customHeight="true" outlineLevel="1" collapsed="false">
      <c r="A181" s="196"/>
      <c r="B181" s="197"/>
      <c r="C181" s="212" t="s">
        <v>322</v>
      </c>
      <c r="D181" s="212"/>
      <c r="E181" s="212"/>
      <c r="F181" s="212"/>
      <c r="G181" s="212"/>
      <c r="H181" s="194"/>
      <c r="I181" s="194"/>
      <c r="J181" s="194"/>
      <c r="K181" s="194"/>
      <c r="L181" s="194"/>
      <c r="M181" s="194"/>
      <c r="N181" s="194"/>
      <c r="O181" s="194"/>
      <c r="P181" s="194"/>
      <c r="Q181" s="194"/>
      <c r="R181" s="194"/>
      <c r="S181" s="194"/>
      <c r="T181" s="194"/>
      <c r="U181" s="194"/>
      <c r="V181" s="194"/>
      <c r="W181" s="194"/>
      <c r="X181" s="195"/>
      <c r="Y181" s="195"/>
      <c r="Z181" s="195"/>
      <c r="AA181" s="195"/>
      <c r="AB181" s="195"/>
      <c r="AC181" s="195"/>
      <c r="AD181" s="195"/>
      <c r="AE181" s="195"/>
      <c r="AF181" s="195"/>
      <c r="AG181" s="195" t="s">
        <v>171</v>
      </c>
      <c r="AH181" s="195"/>
      <c r="AI181" s="195"/>
      <c r="AJ181" s="195"/>
      <c r="AK181" s="195"/>
      <c r="AL181" s="195"/>
      <c r="AM181" s="195"/>
      <c r="AN181" s="195"/>
      <c r="AO181" s="195"/>
      <c r="AP181" s="195"/>
      <c r="AQ181" s="195"/>
      <c r="AR181" s="195"/>
      <c r="AS181" s="195"/>
      <c r="AT181" s="195"/>
      <c r="AU181" s="195"/>
      <c r="AV181" s="195"/>
      <c r="AW181" s="195"/>
      <c r="AX181" s="195"/>
      <c r="AY181" s="195"/>
      <c r="AZ181" s="195"/>
      <c r="BA181" s="195"/>
      <c r="BB181" s="195"/>
      <c r="BC181" s="195"/>
      <c r="BD181" s="195"/>
      <c r="BE181" s="195"/>
      <c r="BF181" s="195"/>
      <c r="BG181" s="195"/>
      <c r="BH181" s="195"/>
    </row>
    <row r="182" customFormat="false" ht="13.2" hidden="false" customHeight="false" outlineLevel="1" collapsed="false">
      <c r="A182" s="196"/>
      <c r="B182" s="197"/>
      <c r="C182" s="209" t="s">
        <v>323</v>
      </c>
      <c r="D182" s="210"/>
      <c r="E182" s="211" t="n">
        <v>2.41152</v>
      </c>
      <c r="F182" s="194"/>
      <c r="G182" s="194"/>
      <c r="H182" s="194"/>
      <c r="I182" s="194"/>
      <c r="J182" s="194"/>
      <c r="K182" s="194"/>
      <c r="L182" s="194"/>
      <c r="M182" s="194"/>
      <c r="N182" s="194"/>
      <c r="O182" s="194"/>
      <c r="P182" s="194"/>
      <c r="Q182" s="194"/>
      <c r="R182" s="194"/>
      <c r="S182" s="194"/>
      <c r="T182" s="194"/>
      <c r="U182" s="194"/>
      <c r="V182" s="194"/>
      <c r="W182" s="194"/>
      <c r="X182" s="195"/>
      <c r="Y182" s="195"/>
      <c r="Z182" s="195"/>
      <c r="AA182" s="195"/>
      <c r="AB182" s="195"/>
      <c r="AC182" s="195"/>
      <c r="AD182" s="195"/>
      <c r="AE182" s="195"/>
      <c r="AF182" s="195"/>
      <c r="AG182" s="195" t="s">
        <v>154</v>
      </c>
      <c r="AH182" s="195" t="n">
        <v>0</v>
      </c>
      <c r="AI182" s="195"/>
      <c r="AJ182" s="195"/>
      <c r="AK182" s="195"/>
      <c r="AL182" s="195"/>
      <c r="AM182" s="195"/>
      <c r="AN182" s="195"/>
      <c r="AO182" s="195"/>
      <c r="AP182" s="195"/>
      <c r="AQ182" s="195"/>
      <c r="AR182" s="195"/>
      <c r="AS182" s="195"/>
      <c r="AT182" s="195"/>
      <c r="AU182" s="195"/>
      <c r="AV182" s="195"/>
      <c r="AW182" s="195"/>
      <c r="AX182" s="195"/>
      <c r="AY182" s="195"/>
      <c r="AZ182" s="195"/>
      <c r="BA182" s="195"/>
      <c r="BB182" s="195"/>
      <c r="BC182" s="195"/>
      <c r="BD182" s="195"/>
      <c r="BE182" s="195"/>
      <c r="BF182" s="195"/>
      <c r="BG182" s="195"/>
      <c r="BH182" s="195"/>
    </row>
    <row r="183" customFormat="false" ht="20.4" hidden="false" customHeight="false" outlineLevel="1" collapsed="false">
      <c r="A183" s="186" t="n">
        <v>29</v>
      </c>
      <c r="B183" s="187" t="s">
        <v>324</v>
      </c>
      <c r="C183" s="188" t="s">
        <v>325</v>
      </c>
      <c r="D183" s="189" t="s">
        <v>148</v>
      </c>
      <c r="E183" s="190" t="n">
        <v>6.0288</v>
      </c>
      <c r="F183" s="191"/>
      <c r="G183" s="192" t="n">
        <f aca="false">ROUND(E183*F183,2)</f>
        <v>0</v>
      </c>
      <c r="H183" s="191"/>
      <c r="I183" s="192" t="n">
        <f aca="false">ROUND(E183*H183,2)</f>
        <v>0</v>
      </c>
      <c r="J183" s="191"/>
      <c r="K183" s="192" t="n">
        <f aca="false">ROUND(E183*J183,2)</f>
        <v>0</v>
      </c>
      <c r="L183" s="192" t="n">
        <v>21</v>
      </c>
      <c r="M183" s="192" t="n">
        <f aca="false">G183*(1+L183/100)</f>
        <v>0</v>
      </c>
      <c r="N183" s="192" t="n">
        <v>0.00441</v>
      </c>
      <c r="O183" s="192" t="n">
        <f aca="false">ROUND(E183*N183,2)</f>
        <v>0.03</v>
      </c>
      <c r="P183" s="192" t="n">
        <v>0</v>
      </c>
      <c r="Q183" s="192" t="n">
        <f aca="false">ROUND(E183*P183,2)</f>
        <v>0</v>
      </c>
      <c r="R183" s="192" t="s">
        <v>314</v>
      </c>
      <c r="S183" s="192" t="s">
        <v>150</v>
      </c>
      <c r="T183" s="193" t="s">
        <v>120</v>
      </c>
      <c r="U183" s="194" t="n">
        <v>0.821</v>
      </c>
      <c r="V183" s="194" t="n">
        <f aca="false">ROUND(E183*U183,2)</f>
        <v>4.95</v>
      </c>
      <c r="W183" s="194"/>
      <c r="X183" s="195"/>
      <c r="Y183" s="195"/>
      <c r="Z183" s="195"/>
      <c r="AA183" s="195"/>
      <c r="AB183" s="195"/>
      <c r="AC183" s="195"/>
      <c r="AD183" s="195"/>
      <c r="AE183" s="195"/>
      <c r="AF183" s="195"/>
      <c r="AG183" s="195" t="s">
        <v>152</v>
      </c>
      <c r="AH183" s="195"/>
      <c r="AI183" s="195"/>
      <c r="AJ183" s="195"/>
      <c r="AK183" s="195"/>
      <c r="AL183" s="195"/>
      <c r="AM183" s="195"/>
      <c r="AN183" s="195"/>
      <c r="AO183" s="195"/>
      <c r="AP183" s="195"/>
      <c r="AQ183" s="195"/>
      <c r="AR183" s="195"/>
      <c r="AS183" s="195"/>
      <c r="AT183" s="195"/>
      <c r="AU183" s="195"/>
      <c r="AV183" s="195"/>
      <c r="AW183" s="195"/>
      <c r="AX183" s="195"/>
      <c r="AY183" s="195"/>
      <c r="AZ183" s="195"/>
      <c r="BA183" s="195"/>
      <c r="BB183" s="195"/>
      <c r="BC183" s="195"/>
      <c r="BD183" s="195"/>
      <c r="BE183" s="195"/>
      <c r="BF183" s="195"/>
      <c r="BG183" s="195"/>
      <c r="BH183" s="195"/>
    </row>
    <row r="184" customFormat="false" ht="13.2" hidden="false" customHeight="true" outlineLevel="1" collapsed="false">
      <c r="A184" s="196"/>
      <c r="B184" s="197"/>
      <c r="C184" s="212" t="s">
        <v>315</v>
      </c>
      <c r="D184" s="212"/>
      <c r="E184" s="212"/>
      <c r="F184" s="212"/>
      <c r="G184" s="212"/>
      <c r="H184" s="194"/>
      <c r="I184" s="194"/>
      <c r="J184" s="194"/>
      <c r="K184" s="194"/>
      <c r="L184" s="194"/>
      <c r="M184" s="194"/>
      <c r="N184" s="194"/>
      <c r="O184" s="194"/>
      <c r="P184" s="194"/>
      <c r="Q184" s="194"/>
      <c r="R184" s="194"/>
      <c r="S184" s="194"/>
      <c r="T184" s="194"/>
      <c r="U184" s="194"/>
      <c r="V184" s="194"/>
      <c r="W184" s="194"/>
      <c r="X184" s="195"/>
      <c r="Y184" s="195"/>
      <c r="Z184" s="195"/>
      <c r="AA184" s="195"/>
      <c r="AB184" s="195"/>
      <c r="AC184" s="195"/>
      <c r="AD184" s="195"/>
      <c r="AE184" s="195"/>
      <c r="AF184" s="195"/>
      <c r="AG184" s="195" t="s">
        <v>171</v>
      </c>
      <c r="AH184" s="195"/>
      <c r="AI184" s="195"/>
      <c r="AJ184" s="195"/>
      <c r="AK184" s="195"/>
      <c r="AL184" s="195"/>
      <c r="AM184" s="195"/>
      <c r="AN184" s="195"/>
      <c r="AO184" s="195"/>
      <c r="AP184" s="195"/>
      <c r="AQ184" s="195"/>
      <c r="AR184" s="195"/>
      <c r="AS184" s="195"/>
      <c r="AT184" s="195"/>
      <c r="AU184" s="195"/>
      <c r="AV184" s="195"/>
      <c r="AW184" s="195"/>
      <c r="AX184" s="195"/>
      <c r="AY184" s="195"/>
      <c r="AZ184" s="195"/>
      <c r="BA184" s="195"/>
      <c r="BB184" s="195"/>
      <c r="BC184" s="195"/>
      <c r="BD184" s="195"/>
      <c r="BE184" s="195"/>
      <c r="BF184" s="195"/>
      <c r="BG184" s="195"/>
      <c r="BH184" s="195"/>
    </row>
    <row r="185" customFormat="false" ht="13.2" hidden="false" customHeight="false" outlineLevel="1" collapsed="false">
      <c r="A185" s="196"/>
      <c r="B185" s="197"/>
      <c r="C185" s="209" t="s">
        <v>326</v>
      </c>
      <c r="D185" s="210"/>
      <c r="E185" s="211" t="n">
        <v>6.0288</v>
      </c>
      <c r="F185" s="194"/>
      <c r="G185" s="194"/>
      <c r="H185" s="194"/>
      <c r="I185" s="194"/>
      <c r="J185" s="194"/>
      <c r="K185" s="194"/>
      <c r="L185" s="194"/>
      <c r="M185" s="194"/>
      <c r="N185" s="194"/>
      <c r="O185" s="194"/>
      <c r="P185" s="194"/>
      <c r="Q185" s="194"/>
      <c r="R185" s="194"/>
      <c r="S185" s="194"/>
      <c r="T185" s="194"/>
      <c r="U185" s="194"/>
      <c r="V185" s="194"/>
      <c r="W185" s="194"/>
      <c r="X185" s="195"/>
      <c r="Y185" s="195"/>
      <c r="Z185" s="195"/>
      <c r="AA185" s="195"/>
      <c r="AB185" s="195"/>
      <c r="AC185" s="195"/>
      <c r="AD185" s="195"/>
      <c r="AE185" s="195"/>
      <c r="AF185" s="195"/>
      <c r="AG185" s="195" t="s">
        <v>154</v>
      </c>
      <c r="AH185" s="195" t="n">
        <v>0</v>
      </c>
      <c r="AI185" s="195"/>
      <c r="AJ185" s="195"/>
      <c r="AK185" s="195"/>
      <c r="AL185" s="195"/>
      <c r="AM185" s="195"/>
      <c r="AN185" s="195"/>
      <c r="AO185" s="195"/>
      <c r="AP185" s="195"/>
      <c r="AQ185" s="195"/>
      <c r="AR185" s="195"/>
      <c r="AS185" s="195"/>
      <c r="AT185" s="195"/>
      <c r="AU185" s="195"/>
      <c r="AV185" s="195"/>
      <c r="AW185" s="195"/>
      <c r="AX185" s="195"/>
      <c r="AY185" s="195"/>
      <c r="AZ185" s="195"/>
      <c r="BA185" s="195"/>
      <c r="BB185" s="195"/>
      <c r="BC185" s="195"/>
      <c r="BD185" s="195"/>
      <c r="BE185" s="195"/>
      <c r="BF185" s="195"/>
      <c r="BG185" s="195"/>
      <c r="BH185" s="195"/>
    </row>
    <row r="186" customFormat="false" ht="13.2" hidden="false" customHeight="false" outlineLevel="0" collapsed="false">
      <c r="A186" s="178" t="s">
        <v>114</v>
      </c>
      <c r="B186" s="179" t="s">
        <v>67</v>
      </c>
      <c r="C186" s="180" t="s">
        <v>68</v>
      </c>
      <c r="D186" s="181"/>
      <c r="E186" s="182"/>
      <c r="F186" s="183"/>
      <c r="G186" s="183" t="n">
        <f aca="false">SUMIF(AG187:AG242,"&lt;&gt;NOR",G187:G242)</f>
        <v>0</v>
      </c>
      <c r="H186" s="183"/>
      <c r="I186" s="183" t="n">
        <f aca="false">SUM(I187:I242)</f>
        <v>0</v>
      </c>
      <c r="J186" s="183"/>
      <c r="K186" s="183" t="n">
        <f aca="false">SUM(K187:K242)</f>
        <v>0</v>
      </c>
      <c r="L186" s="183"/>
      <c r="M186" s="183" t="n">
        <f aca="false">SUM(M187:M242)</f>
        <v>0</v>
      </c>
      <c r="N186" s="183"/>
      <c r="O186" s="183" t="n">
        <f aca="false">SUM(O187:O242)</f>
        <v>265.52</v>
      </c>
      <c r="P186" s="183"/>
      <c r="Q186" s="183" t="n">
        <f aca="false">SUM(Q187:Q242)</f>
        <v>0</v>
      </c>
      <c r="R186" s="183"/>
      <c r="S186" s="183"/>
      <c r="T186" s="184"/>
      <c r="U186" s="185"/>
      <c r="V186" s="185" t="n">
        <f aca="false">SUM(V187:V242)</f>
        <v>49.92</v>
      </c>
      <c r="W186" s="185"/>
      <c r="AG186" s="0" t="s">
        <v>115</v>
      </c>
    </row>
    <row r="187" customFormat="false" ht="20.4" hidden="false" customHeight="false" outlineLevel="1" collapsed="false">
      <c r="A187" s="186" t="n">
        <v>30</v>
      </c>
      <c r="B187" s="187" t="s">
        <v>327</v>
      </c>
      <c r="C187" s="188" t="s">
        <v>328</v>
      </c>
      <c r="D187" s="189" t="s">
        <v>148</v>
      </c>
      <c r="E187" s="190" t="n">
        <v>219.91</v>
      </c>
      <c r="F187" s="191"/>
      <c r="G187" s="192" t="n">
        <f aca="false">ROUND(E187*F187,2)</f>
        <v>0</v>
      </c>
      <c r="H187" s="191"/>
      <c r="I187" s="192" t="n">
        <f aca="false">ROUND(E187*H187,2)</f>
        <v>0</v>
      </c>
      <c r="J187" s="191"/>
      <c r="K187" s="192" t="n">
        <f aca="false">ROUND(E187*J187,2)</f>
        <v>0</v>
      </c>
      <c r="L187" s="192" t="n">
        <v>21</v>
      </c>
      <c r="M187" s="192" t="n">
        <f aca="false">G187*(1+L187/100)</f>
        <v>0</v>
      </c>
      <c r="N187" s="192" t="n">
        <v>0.50715</v>
      </c>
      <c r="O187" s="192" t="n">
        <f aca="false">ROUND(E187*N187,2)</f>
        <v>111.53</v>
      </c>
      <c r="P187" s="192" t="n">
        <v>0</v>
      </c>
      <c r="Q187" s="192" t="n">
        <f aca="false">ROUND(E187*P187,2)</f>
        <v>0</v>
      </c>
      <c r="R187" s="192" t="s">
        <v>149</v>
      </c>
      <c r="S187" s="192" t="s">
        <v>150</v>
      </c>
      <c r="T187" s="193" t="s">
        <v>151</v>
      </c>
      <c r="U187" s="194" t="n">
        <v>0.031</v>
      </c>
      <c r="V187" s="194" t="n">
        <f aca="false">ROUND(E187*U187,2)</f>
        <v>6.82</v>
      </c>
      <c r="W187" s="194"/>
      <c r="X187" s="195"/>
      <c r="Y187" s="195"/>
      <c r="Z187" s="195"/>
      <c r="AA187" s="195"/>
      <c r="AB187" s="195"/>
      <c r="AC187" s="195"/>
      <c r="AD187" s="195"/>
      <c r="AE187" s="195"/>
      <c r="AF187" s="195"/>
      <c r="AG187" s="195" t="s">
        <v>152</v>
      </c>
      <c r="AH187" s="195"/>
      <c r="AI187" s="195"/>
      <c r="AJ187" s="195"/>
      <c r="AK187" s="195"/>
      <c r="AL187" s="195"/>
      <c r="AM187" s="195"/>
      <c r="AN187" s="195"/>
      <c r="AO187" s="195"/>
      <c r="AP187" s="195"/>
      <c r="AQ187" s="195"/>
      <c r="AR187" s="195"/>
      <c r="AS187" s="195"/>
      <c r="AT187" s="195"/>
      <c r="AU187" s="195"/>
      <c r="AV187" s="195"/>
      <c r="AW187" s="195"/>
      <c r="AX187" s="195"/>
      <c r="AY187" s="195"/>
      <c r="AZ187" s="195"/>
      <c r="BA187" s="195"/>
      <c r="BB187" s="195"/>
      <c r="BC187" s="195"/>
      <c r="BD187" s="195"/>
      <c r="BE187" s="195"/>
      <c r="BF187" s="195"/>
      <c r="BG187" s="195"/>
      <c r="BH187" s="195"/>
    </row>
    <row r="188" customFormat="false" ht="13.2" hidden="false" customHeight="false" outlineLevel="1" collapsed="false">
      <c r="A188" s="196"/>
      <c r="B188" s="197"/>
      <c r="C188" s="209" t="s">
        <v>153</v>
      </c>
      <c r="D188" s="210"/>
      <c r="E188" s="211"/>
      <c r="F188" s="194"/>
      <c r="G188" s="194"/>
      <c r="H188" s="194"/>
      <c r="I188" s="194"/>
      <c r="J188" s="194"/>
      <c r="K188" s="194"/>
      <c r="L188" s="194"/>
      <c r="M188" s="194"/>
      <c r="N188" s="194"/>
      <c r="O188" s="194"/>
      <c r="P188" s="194"/>
      <c r="Q188" s="194"/>
      <c r="R188" s="194"/>
      <c r="S188" s="194"/>
      <c r="T188" s="194"/>
      <c r="U188" s="194"/>
      <c r="V188" s="194"/>
      <c r="W188" s="194"/>
      <c r="X188" s="195"/>
      <c r="Y188" s="195"/>
      <c r="Z188" s="195"/>
      <c r="AA188" s="195"/>
      <c r="AB188" s="195"/>
      <c r="AC188" s="195"/>
      <c r="AD188" s="195"/>
      <c r="AE188" s="195"/>
      <c r="AF188" s="195"/>
      <c r="AG188" s="195" t="s">
        <v>154</v>
      </c>
      <c r="AH188" s="195" t="n">
        <v>0</v>
      </c>
      <c r="AI188" s="195"/>
      <c r="AJ188" s="195"/>
      <c r="AK188" s="195"/>
      <c r="AL188" s="195"/>
      <c r="AM188" s="195"/>
      <c r="AN188" s="195"/>
      <c r="AO188" s="195"/>
      <c r="AP188" s="195"/>
      <c r="AQ188" s="195"/>
      <c r="AR188" s="195"/>
      <c r="AS188" s="195"/>
      <c r="AT188" s="195"/>
      <c r="AU188" s="195"/>
      <c r="AV188" s="195"/>
      <c r="AW188" s="195"/>
      <c r="AX188" s="195"/>
      <c r="AY188" s="195"/>
      <c r="AZ188" s="195"/>
      <c r="BA188" s="195"/>
      <c r="BB188" s="195"/>
      <c r="BC188" s="195"/>
      <c r="BD188" s="195"/>
      <c r="BE188" s="195"/>
      <c r="BF188" s="195"/>
      <c r="BG188" s="195"/>
      <c r="BH188" s="195"/>
    </row>
    <row r="189" customFormat="false" ht="13.2" hidden="false" customHeight="false" outlineLevel="1" collapsed="false">
      <c r="A189" s="196"/>
      <c r="B189" s="197"/>
      <c r="C189" s="209" t="s">
        <v>155</v>
      </c>
      <c r="D189" s="210"/>
      <c r="E189" s="211"/>
      <c r="F189" s="194"/>
      <c r="G189" s="194"/>
      <c r="H189" s="194"/>
      <c r="I189" s="194"/>
      <c r="J189" s="194"/>
      <c r="K189" s="194"/>
      <c r="L189" s="194"/>
      <c r="M189" s="194"/>
      <c r="N189" s="194"/>
      <c r="O189" s="194"/>
      <c r="P189" s="194"/>
      <c r="Q189" s="194"/>
      <c r="R189" s="194"/>
      <c r="S189" s="194"/>
      <c r="T189" s="194"/>
      <c r="U189" s="194"/>
      <c r="V189" s="194"/>
      <c r="W189" s="194"/>
      <c r="X189" s="195"/>
      <c r="Y189" s="195"/>
      <c r="Z189" s="195"/>
      <c r="AA189" s="195"/>
      <c r="AB189" s="195"/>
      <c r="AC189" s="195"/>
      <c r="AD189" s="195"/>
      <c r="AE189" s="195"/>
      <c r="AF189" s="195"/>
      <c r="AG189" s="195" t="s">
        <v>154</v>
      </c>
      <c r="AH189" s="195" t="n">
        <v>0</v>
      </c>
      <c r="AI189" s="195"/>
      <c r="AJ189" s="195"/>
      <c r="AK189" s="195"/>
      <c r="AL189" s="195"/>
      <c r="AM189" s="195"/>
      <c r="AN189" s="195"/>
      <c r="AO189" s="195"/>
      <c r="AP189" s="195"/>
      <c r="AQ189" s="195"/>
      <c r="AR189" s="195"/>
      <c r="AS189" s="195"/>
      <c r="AT189" s="195"/>
      <c r="AU189" s="195"/>
      <c r="AV189" s="195"/>
      <c r="AW189" s="195"/>
      <c r="AX189" s="195"/>
      <c r="AY189" s="195"/>
      <c r="AZ189" s="195"/>
      <c r="BA189" s="195"/>
      <c r="BB189" s="195"/>
      <c r="BC189" s="195"/>
      <c r="BD189" s="195"/>
      <c r="BE189" s="195"/>
      <c r="BF189" s="195"/>
      <c r="BG189" s="195"/>
      <c r="BH189" s="195"/>
    </row>
    <row r="190" customFormat="false" ht="13.2" hidden="false" customHeight="false" outlineLevel="1" collapsed="false">
      <c r="A190" s="196"/>
      <c r="B190" s="197"/>
      <c r="C190" s="209" t="s">
        <v>156</v>
      </c>
      <c r="D190" s="210"/>
      <c r="E190" s="211" t="n">
        <v>106.99</v>
      </c>
      <c r="F190" s="194"/>
      <c r="G190" s="194"/>
      <c r="H190" s="194"/>
      <c r="I190" s="194"/>
      <c r="J190" s="194"/>
      <c r="K190" s="194"/>
      <c r="L190" s="194"/>
      <c r="M190" s="194"/>
      <c r="N190" s="194"/>
      <c r="O190" s="194"/>
      <c r="P190" s="194"/>
      <c r="Q190" s="194"/>
      <c r="R190" s="194"/>
      <c r="S190" s="194"/>
      <c r="T190" s="194"/>
      <c r="U190" s="194"/>
      <c r="V190" s="194"/>
      <c r="W190" s="194"/>
      <c r="X190" s="195"/>
      <c r="Y190" s="195"/>
      <c r="Z190" s="195"/>
      <c r="AA190" s="195"/>
      <c r="AB190" s="195"/>
      <c r="AC190" s="195"/>
      <c r="AD190" s="195"/>
      <c r="AE190" s="195"/>
      <c r="AF190" s="195"/>
      <c r="AG190" s="195" t="s">
        <v>154</v>
      </c>
      <c r="AH190" s="195" t="n">
        <v>0</v>
      </c>
      <c r="AI190" s="195"/>
      <c r="AJ190" s="195"/>
      <c r="AK190" s="195"/>
      <c r="AL190" s="195"/>
      <c r="AM190" s="195"/>
      <c r="AN190" s="195"/>
      <c r="AO190" s="195"/>
      <c r="AP190" s="195"/>
      <c r="AQ190" s="195"/>
      <c r="AR190" s="195"/>
      <c r="AS190" s="195"/>
      <c r="AT190" s="195"/>
      <c r="AU190" s="195"/>
      <c r="AV190" s="195"/>
      <c r="AW190" s="195"/>
      <c r="AX190" s="195"/>
      <c r="AY190" s="195"/>
      <c r="AZ190" s="195"/>
      <c r="BA190" s="195"/>
      <c r="BB190" s="195"/>
      <c r="BC190" s="195"/>
      <c r="BD190" s="195"/>
      <c r="BE190" s="195"/>
      <c r="BF190" s="195"/>
      <c r="BG190" s="195"/>
      <c r="BH190" s="195"/>
    </row>
    <row r="191" customFormat="false" ht="13.2" hidden="false" customHeight="false" outlineLevel="1" collapsed="false">
      <c r="A191" s="196"/>
      <c r="B191" s="197"/>
      <c r="C191" s="209" t="s">
        <v>329</v>
      </c>
      <c r="D191" s="210"/>
      <c r="E191" s="211" t="n">
        <v>72.02</v>
      </c>
      <c r="F191" s="194"/>
      <c r="G191" s="194"/>
      <c r="H191" s="194"/>
      <c r="I191" s="194"/>
      <c r="J191" s="194"/>
      <c r="K191" s="194"/>
      <c r="L191" s="194"/>
      <c r="M191" s="194"/>
      <c r="N191" s="194"/>
      <c r="O191" s="194"/>
      <c r="P191" s="194"/>
      <c r="Q191" s="194"/>
      <c r="R191" s="194"/>
      <c r="S191" s="194"/>
      <c r="T191" s="194"/>
      <c r="U191" s="194"/>
      <c r="V191" s="194"/>
      <c r="W191" s="194"/>
      <c r="X191" s="195"/>
      <c r="Y191" s="195"/>
      <c r="Z191" s="195"/>
      <c r="AA191" s="195"/>
      <c r="AB191" s="195"/>
      <c r="AC191" s="195"/>
      <c r="AD191" s="195"/>
      <c r="AE191" s="195"/>
      <c r="AF191" s="195"/>
      <c r="AG191" s="195" t="s">
        <v>154</v>
      </c>
      <c r="AH191" s="195" t="n">
        <v>0</v>
      </c>
      <c r="AI191" s="195"/>
      <c r="AJ191" s="195"/>
      <c r="AK191" s="195"/>
      <c r="AL191" s="195"/>
      <c r="AM191" s="195"/>
      <c r="AN191" s="195"/>
      <c r="AO191" s="195"/>
      <c r="AP191" s="195"/>
      <c r="AQ191" s="195"/>
      <c r="AR191" s="195"/>
      <c r="AS191" s="195"/>
      <c r="AT191" s="195"/>
      <c r="AU191" s="195"/>
      <c r="AV191" s="195"/>
      <c r="AW191" s="195"/>
      <c r="AX191" s="195"/>
      <c r="AY191" s="195"/>
      <c r="AZ191" s="195"/>
      <c r="BA191" s="195"/>
      <c r="BB191" s="195"/>
      <c r="BC191" s="195"/>
      <c r="BD191" s="195"/>
      <c r="BE191" s="195"/>
      <c r="BF191" s="195"/>
      <c r="BG191" s="195"/>
      <c r="BH191" s="195"/>
    </row>
    <row r="192" customFormat="false" ht="13.2" hidden="false" customHeight="false" outlineLevel="1" collapsed="false">
      <c r="A192" s="196"/>
      <c r="B192" s="197"/>
      <c r="C192" s="209" t="s">
        <v>158</v>
      </c>
      <c r="D192" s="210"/>
      <c r="E192" s="211"/>
      <c r="F192" s="194"/>
      <c r="G192" s="194"/>
      <c r="H192" s="194"/>
      <c r="I192" s="194"/>
      <c r="J192" s="194"/>
      <c r="K192" s="194"/>
      <c r="L192" s="194"/>
      <c r="M192" s="194"/>
      <c r="N192" s="194"/>
      <c r="O192" s="194"/>
      <c r="P192" s="194"/>
      <c r="Q192" s="194"/>
      <c r="R192" s="194"/>
      <c r="S192" s="194"/>
      <c r="T192" s="194"/>
      <c r="U192" s="194"/>
      <c r="V192" s="194"/>
      <c r="W192" s="194"/>
      <c r="X192" s="195"/>
      <c r="Y192" s="195"/>
      <c r="Z192" s="195"/>
      <c r="AA192" s="195"/>
      <c r="AB192" s="195"/>
      <c r="AC192" s="195"/>
      <c r="AD192" s="195"/>
      <c r="AE192" s="195"/>
      <c r="AF192" s="195"/>
      <c r="AG192" s="195" t="s">
        <v>154</v>
      </c>
      <c r="AH192" s="195" t="n">
        <v>0</v>
      </c>
      <c r="AI192" s="195"/>
      <c r="AJ192" s="195"/>
      <c r="AK192" s="195"/>
      <c r="AL192" s="195"/>
      <c r="AM192" s="195"/>
      <c r="AN192" s="195"/>
      <c r="AO192" s="195"/>
      <c r="AP192" s="195"/>
      <c r="AQ192" s="195"/>
      <c r="AR192" s="195"/>
      <c r="AS192" s="195"/>
      <c r="AT192" s="195"/>
      <c r="AU192" s="195"/>
      <c r="AV192" s="195"/>
      <c r="AW192" s="195"/>
      <c r="AX192" s="195"/>
      <c r="AY192" s="195"/>
      <c r="AZ192" s="195"/>
      <c r="BA192" s="195"/>
      <c r="BB192" s="195"/>
      <c r="BC192" s="195"/>
      <c r="BD192" s="195"/>
      <c r="BE192" s="195"/>
      <c r="BF192" s="195"/>
      <c r="BG192" s="195"/>
      <c r="BH192" s="195"/>
    </row>
    <row r="193" customFormat="false" ht="13.2" hidden="false" customHeight="false" outlineLevel="1" collapsed="false">
      <c r="A193" s="196"/>
      <c r="B193" s="197"/>
      <c r="C193" s="209" t="s">
        <v>159</v>
      </c>
      <c r="D193" s="210"/>
      <c r="E193" s="211" t="n">
        <v>5.2</v>
      </c>
      <c r="F193" s="194"/>
      <c r="G193" s="194"/>
      <c r="H193" s="194"/>
      <c r="I193" s="194"/>
      <c r="J193" s="194"/>
      <c r="K193" s="194"/>
      <c r="L193" s="194"/>
      <c r="M193" s="194"/>
      <c r="N193" s="194"/>
      <c r="O193" s="194"/>
      <c r="P193" s="194"/>
      <c r="Q193" s="194"/>
      <c r="R193" s="194"/>
      <c r="S193" s="194"/>
      <c r="T193" s="194"/>
      <c r="U193" s="194"/>
      <c r="V193" s="194"/>
      <c r="W193" s="194"/>
      <c r="X193" s="195"/>
      <c r="Y193" s="195"/>
      <c r="Z193" s="195"/>
      <c r="AA193" s="195"/>
      <c r="AB193" s="195"/>
      <c r="AC193" s="195"/>
      <c r="AD193" s="195"/>
      <c r="AE193" s="195"/>
      <c r="AF193" s="195"/>
      <c r="AG193" s="195" t="s">
        <v>154</v>
      </c>
      <c r="AH193" s="195" t="n">
        <v>0</v>
      </c>
      <c r="AI193" s="195"/>
      <c r="AJ193" s="195"/>
      <c r="AK193" s="195"/>
      <c r="AL193" s="195"/>
      <c r="AM193" s="195"/>
      <c r="AN193" s="195"/>
      <c r="AO193" s="195"/>
      <c r="AP193" s="195"/>
      <c r="AQ193" s="195"/>
      <c r="AR193" s="195"/>
      <c r="AS193" s="195"/>
      <c r="AT193" s="195"/>
      <c r="AU193" s="195"/>
      <c r="AV193" s="195"/>
      <c r="AW193" s="195"/>
      <c r="AX193" s="195"/>
      <c r="AY193" s="195"/>
      <c r="AZ193" s="195"/>
      <c r="BA193" s="195"/>
      <c r="BB193" s="195"/>
      <c r="BC193" s="195"/>
      <c r="BD193" s="195"/>
      <c r="BE193" s="195"/>
      <c r="BF193" s="195"/>
      <c r="BG193" s="195"/>
      <c r="BH193" s="195"/>
    </row>
    <row r="194" customFormat="false" ht="13.2" hidden="false" customHeight="false" outlineLevel="1" collapsed="false">
      <c r="A194" s="196"/>
      <c r="B194" s="197"/>
      <c r="C194" s="209" t="s">
        <v>160</v>
      </c>
      <c r="D194" s="210"/>
      <c r="E194" s="211" t="n">
        <v>5.1</v>
      </c>
      <c r="F194" s="194"/>
      <c r="G194" s="194"/>
      <c r="H194" s="194"/>
      <c r="I194" s="194"/>
      <c r="J194" s="194"/>
      <c r="K194" s="194"/>
      <c r="L194" s="194"/>
      <c r="M194" s="194"/>
      <c r="N194" s="194"/>
      <c r="O194" s="194"/>
      <c r="P194" s="194"/>
      <c r="Q194" s="194"/>
      <c r="R194" s="194"/>
      <c r="S194" s="194"/>
      <c r="T194" s="194"/>
      <c r="U194" s="194"/>
      <c r="V194" s="194"/>
      <c r="W194" s="194"/>
      <c r="X194" s="195"/>
      <c r="Y194" s="195"/>
      <c r="Z194" s="195"/>
      <c r="AA194" s="195"/>
      <c r="AB194" s="195"/>
      <c r="AC194" s="195"/>
      <c r="AD194" s="195"/>
      <c r="AE194" s="195"/>
      <c r="AF194" s="195"/>
      <c r="AG194" s="195" t="s">
        <v>154</v>
      </c>
      <c r="AH194" s="195" t="n">
        <v>0</v>
      </c>
      <c r="AI194" s="195"/>
      <c r="AJ194" s="195"/>
      <c r="AK194" s="195"/>
      <c r="AL194" s="195"/>
      <c r="AM194" s="195"/>
      <c r="AN194" s="195"/>
      <c r="AO194" s="195"/>
      <c r="AP194" s="195"/>
      <c r="AQ194" s="195"/>
      <c r="AR194" s="195"/>
      <c r="AS194" s="195"/>
      <c r="AT194" s="195"/>
      <c r="AU194" s="195"/>
      <c r="AV194" s="195"/>
      <c r="AW194" s="195"/>
      <c r="AX194" s="195"/>
      <c r="AY194" s="195"/>
      <c r="AZ194" s="195"/>
      <c r="BA194" s="195"/>
      <c r="BB194" s="195"/>
      <c r="BC194" s="195"/>
      <c r="BD194" s="195"/>
      <c r="BE194" s="195"/>
      <c r="BF194" s="195"/>
      <c r="BG194" s="195"/>
      <c r="BH194" s="195"/>
    </row>
    <row r="195" customFormat="false" ht="13.2" hidden="false" customHeight="false" outlineLevel="1" collapsed="false">
      <c r="A195" s="196"/>
      <c r="B195" s="197"/>
      <c r="C195" s="209" t="s">
        <v>161</v>
      </c>
      <c r="D195" s="210"/>
      <c r="E195" s="211" t="n">
        <v>30.6</v>
      </c>
      <c r="F195" s="194"/>
      <c r="G195" s="194"/>
      <c r="H195" s="194"/>
      <c r="I195" s="194"/>
      <c r="J195" s="194"/>
      <c r="K195" s="194"/>
      <c r="L195" s="194"/>
      <c r="M195" s="194"/>
      <c r="N195" s="194"/>
      <c r="O195" s="194"/>
      <c r="P195" s="194"/>
      <c r="Q195" s="194"/>
      <c r="R195" s="194"/>
      <c r="S195" s="194"/>
      <c r="T195" s="194"/>
      <c r="U195" s="194"/>
      <c r="V195" s="194"/>
      <c r="W195" s="194"/>
      <c r="X195" s="195"/>
      <c r="Y195" s="195"/>
      <c r="Z195" s="195"/>
      <c r="AA195" s="195"/>
      <c r="AB195" s="195"/>
      <c r="AC195" s="195"/>
      <c r="AD195" s="195"/>
      <c r="AE195" s="195"/>
      <c r="AF195" s="195"/>
      <c r="AG195" s="195" t="s">
        <v>154</v>
      </c>
      <c r="AH195" s="195" t="n">
        <v>0</v>
      </c>
      <c r="AI195" s="195"/>
      <c r="AJ195" s="195"/>
      <c r="AK195" s="195"/>
      <c r="AL195" s="195"/>
      <c r="AM195" s="195"/>
      <c r="AN195" s="195"/>
      <c r="AO195" s="195"/>
      <c r="AP195" s="195"/>
      <c r="AQ195" s="195"/>
      <c r="AR195" s="195"/>
      <c r="AS195" s="195"/>
      <c r="AT195" s="195"/>
      <c r="AU195" s="195"/>
      <c r="AV195" s="195"/>
      <c r="AW195" s="195"/>
      <c r="AX195" s="195"/>
      <c r="AY195" s="195"/>
      <c r="AZ195" s="195"/>
      <c r="BA195" s="195"/>
      <c r="BB195" s="195"/>
      <c r="BC195" s="195"/>
      <c r="BD195" s="195"/>
      <c r="BE195" s="195"/>
      <c r="BF195" s="195"/>
      <c r="BG195" s="195"/>
      <c r="BH195" s="195"/>
    </row>
    <row r="196" customFormat="false" ht="13.2" hidden="false" customHeight="false" outlineLevel="1" collapsed="false">
      <c r="A196" s="186" t="n">
        <v>31</v>
      </c>
      <c r="B196" s="187" t="s">
        <v>330</v>
      </c>
      <c r="C196" s="188" t="s">
        <v>331</v>
      </c>
      <c r="D196" s="189" t="s">
        <v>148</v>
      </c>
      <c r="E196" s="190" t="n">
        <v>219.91</v>
      </c>
      <c r="F196" s="191"/>
      <c r="G196" s="192" t="n">
        <f aca="false">ROUND(E196*F196,2)</f>
        <v>0</v>
      </c>
      <c r="H196" s="191"/>
      <c r="I196" s="192" t="n">
        <f aca="false">ROUND(E196*H196,2)</f>
        <v>0</v>
      </c>
      <c r="J196" s="191"/>
      <c r="K196" s="192" t="n">
        <f aca="false">ROUND(E196*J196,2)</f>
        <v>0</v>
      </c>
      <c r="L196" s="192" t="n">
        <v>21</v>
      </c>
      <c r="M196" s="192" t="n">
        <f aca="false">G196*(1+L196/100)</f>
        <v>0</v>
      </c>
      <c r="N196" s="192" t="n">
        <v>0.38314</v>
      </c>
      <c r="O196" s="192" t="n">
        <f aca="false">ROUND(E196*N196,2)</f>
        <v>84.26</v>
      </c>
      <c r="P196" s="192" t="n">
        <v>0</v>
      </c>
      <c r="Q196" s="192" t="n">
        <f aca="false">ROUND(E196*P196,2)</f>
        <v>0</v>
      </c>
      <c r="R196" s="192" t="s">
        <v>149</v>
      </c>
      <c r="S196" s="192" t="s">
        <v>150</v>
      </c>
      <c r="T196" s="193" t="s">
        <v>151</v>
      </c>
      <c r="U196" s="194" t="n">
        <v>0.026</v>
      </c>
      <c r="V196" s="194" t="n">
        <f aca="false">ROUND(E196*U196,2)</f>
        <v>5.72</v>
      </c>
      <c r="W196" s="194"/>
      <c r="X196" s="195"/>
      <c r="Y196" s="195"/>
      <c r="Z196" s="195"/>
      <c r="AA196" s="195"/>
      <c r="AB196" s="195"/>
      <c r="AC196" s="195"/>
      <c r="AD196" s="195"/>
      <c r="AE196" s="195"/>
      <c r="AF196" s="195"/>
      <c r="AG196" s="195" t="s">
        <v>152</v>
      </c>
      <c r="AH196" s="195"/>
      <c r="AI196" s="195"/>
      <c r="AJ196" s="195"/>
      <c r="AK196" s="195"/>
      <c r="AL196" s="195"/>
      <c r="AM196" s="195"/>
      <c r="AN196" s="195"/>
      <c r="AO196" s="195"/>
      <c r="AP196" s="195"/>
      <c r="AQ196" s="195"/>
      <c r="AR196" s="195"/>
      <c r="AS196" s="195"/>
      <c r="AT196" s="195"/>
      <c r="AU196" s="195"/>
      <c r="AV196" s="195"/>
      <c r="AW196" s="195"/>
      <c r="AX196" s="195"/>
      <c r="AY196" s="195"/>
      <c r="AZ196" s="195"/>
      <c r="BA196" s="195"/>
      <c r="BB196" s="195"/>
      <c r="BC196" s="195"/>
      <c r="BD196" s="195"/>
      <c r="BE196" s="195"/>
      <c r="BF196" s="195"/>
      <c r="BG196" s="195"/>
      <c r="BH196" s="195"/>
    </row>
    <row r="197" customFormat="false" ht="13.2" hidden="false" customHeight="true" outlineLevel="1" collapsed="false">
      <c r="A197" s="196"/>
      <c r="B197" s="197"/>
      <c r="C197" s="212" t="s">
        <v>332</v>
      </c>
      <c r="D197" s="212"/>
      <c r="E197" s="212"/>
      <c r="F197" s="212"/>
      <c r="G197" s="212"/>
      <c r="H197" s="194"/>
      <c r="I197" s="194"/>
      <c r="J197" s="194"/>
      <c r="K197" s="194"/>
      <c r="L197" s="194"/>
      <c r="M197" s="194"/>
      <c r="N197" s="194"/>
      <c r="O197" s="194"/>
      <c r="P197" s="194"/>
      <c r="Q197" s="194"/>
      <c r="R197" s="194"/>
      <c r="S197" s="194"/>
      <c r="T197" s="194"/>
      <c r="U197" s="194"/>
      <c r="V197" s="194"/>
      <c r="W197" s="194"/>
      <c r="X197" s="195"/>
      <c r="Y197" s="195"/>
      <c r="Z197" s="195"/>
      <c r="AA197" s="195"/>
      <c r="AB197" s="195"/>
      <c r="AC197" s="195"/>
      <c r="AD197" s="195"/>
      <c r="AE197" s="195"/>
      <c r="AF197" s="195"/>
      <c r="AG197" s="195" t="s">
        <v>171</v>
      </c>
      <c r="AH197" s="195"/>
      <c r="AI197" s="195"/>
      <c r="AJ197" s="195"/>
      <c r="AK197" s="195"/>
      <c r="AL197" s="195"/>
      <c r="AM197" s="195"/>
      <c r="AN197" s="195"/>
      <c r="AO197" s="195"/>
      <c r="AP197" s="195"/>
      <c r="AQ197" s="195"/>
      <c r="AR197" s="195"/>
      <c r="AS197" s="195"/>
      <c r="AT197" s="195"/>
      <c r="AU197" s="195"/>
      <c r="AV197" s="195"/>
      <c r="AW197" s="195"/>
      <c r="AX197" s="195"/>
      <c r="AY197" s="195"/>
      <c r="AZ197" s="195"/>
      <c r="BA197" s="195"/>
      <c r="BB197" s="195"/>
      <c r="BC197" s="195"/>
      <c r="BD197" s="195"/>
      <c r="BE197" s="195"/>
      <c r="BF197" s="195"/>
      <c r="BG197" s="195"/>
      <c r="BH197" s="195"/>
    </row>
    <row r="198" customFormat="false" ht="13.2" hidden="false" customHeight="false" outlineLevel="1" collapsed="false">
      <c r="A198" s="196"/>
      <c r="B198" s="197"/>
      <c r="C198" s="209" t="s">
        <v>153</v>
      </c>
      <c r="D198" s="210"/>
      <c r="E198" s="211"/>
      <c r="F198" s="194"/>
      <c r="G198" s="194"/>
      <c r="H198" s="194"/>
      <c r="I198" s="194"/>
      <c r="J198" s="194"/>
      <c r="K198" s="194"/>
      <c r="L198" s="194"/>
      <c r="M198" s="194"/>
      <c r="N198" s="194"/>
      <c r="O198" s="194"/>
      <c r="P198" s="194"/>
      <c r="Q198" s="194"/>
      <c r="R198" s="194"/>
      <c r="S198" s="194"/>
      <c r="T198" s="194"/>
      <c r="U198" s="194"/>
      <c r="V198" s="194"/>
      <c r="W198" s="194"/>
      <c r="X198" s="195"/>
      <c r="Y198" s="195"/>
      <c r="Z198" s="195"/>
      <c r="AA198" s="195"/>
      <c r="AB198" s="195"/>
      <c r="AC198" s="195"/>
      <c r="AD198" s="195"/>
      <c r="AE198" s="195"/>
      <c r="AF198" s="195"/>
      <c r="AG198" s="195" t="s">
        <v>154</v>
      </c>
      <c r="AH198" s="195" t="n">
        <v>0</v>
      </c>
      <c r="AI198" s="195"/>
      <c r="AJ198" s="195"/>
      <c r="AK198" s="195"/>
      <c r="AL198" s="195"/>
      <c r="AM198" s="195"/>
      <c r="AN198" s="195"/>
      <c r="AO198" s="195"/>
      <c r="AP198" s="195"/>
      <c r="AQ198" s="195"/>
      <c r="AR198" s="195"/>
      <c r="AS198" s="195"/>
      <c r="AT198" s="195"/>
      <c r="AU198" s="195"/>
      <c r="AV198" s="195"/>
      <c r="AW198" s="195"/>
      <c r="AX198" s="195"/>
      <c r="AY198" s="195"/>
      <c r="AZ198" s="195"/>
      <c r="BA198" s="195"/>
      <c r="BB198" s="195"/>
      <c r="BC198" s="195"/>
      <c r="BD198" s="195"/>
      <c r="BE198" s="195"/>
      <c r="BF198" s="195"/>
      <c r="BG198" s="195"/>
      <c r="BH198" s="195"/>
    </row>
    <row r="199" customFormat="false" ht="13.2" hidden="false" customHeight="false" outlineLevel="1" collapsed="false">
      <c r="A199" s="196"/>
      <c r="B199" s="197"/>
      <c r="C199" s="209" t="s">
        <v>155</v>
      </c>
      <c r="D199" s="210"/>
      <c r="E199" s="211"/>
      <c r="F199" s="194"/>
      <c r="G199" s="194"/>
      <c r="H199" s="194"/>
      <c r="I199" s="194"/>
      <c r="J199" s="194"/>
      <c r="K199" s="194"/>
      <c r="L199" s="194"/>
      <c r="M199" s="194"/>
      <c r="N199" s="194"/>
      <c r="O199" s="194"/>
      <c r="P199" s="194"/>
      <c r="Q199" s="194"/>
      <c r="R199" s="194"/>
      <c r="S199" s="194"/>
      <c r="T199" s="194"/>
      <c r="U199" s="194"/>
      <c r="V199" s="194"/>
      <c r="W199" s="194"/>
      <c r="X199" s="195"/>
      <c r="Y199" s="195"/>
      <c r="Z199" s="195"/>
      <c r="AA199" s="195"/>
      <c r="AB199" s="195"/>
      <c r="AC199" s="195"/>
      <c r="AD199" s="195"/>
      <c r="AE199" s="195"/>
      <c r="AF199" s="195"/>
      <c r="AG199" s="195" t="s">
        <v>154</v>
      </c>
      <c r="AH199" s="195" t="n">
        <v>0</v>
      </c>
      <c r="AI199" s="195"/>
      <c r="AJ199" s="195"/>
      <c r="AK199" s="195"/>
      <c r="AL199" s="195"/>
      <c r="AM199" s="195"/>
      <c r="AN199" s="195"/>
      <c r="AO199" s="195"/>
      <c r="AP199" s="195"/>
      <c r="AQ199" s="195"/>
      <c r="AR199" s="195"/>
      <c r="AS199" s="195"/>
      <c r="AT199" s="195"/>
      <c r="AU199" s="195"/>
      <c r="AV199" s="195"/>
      <c r="AW199" s="195"/>
      <c r="AX199" s="195"/>
      <c r="AY199" s="195"/>
      <c r="AZ199" s="195"/>
      <c r="BA199" s="195"/>
      <c r="BB199" s="195"/>
      <c r="BC199" s="195"/>
      <c r="BD199" s="195"/>
      <c r="BE199" s="195"/>
      <c r="BF199" s="195"/>
      <c r="BG199" s="195"/>
      <c r="BH199" s="195"/>
    </row>
    <row r="200" customFormat="false" ht="13.2" hidden="false" customHeight="false" outlineLevel="1" collapsed="false">
      <c r="A200" s="196"/>
      <c r="B200" s="197"/>
      <c r="C200" s="209" t="s">
        <v>156</v>
      </c>
      <c r="D200" s="210"/>
      <c r="E200" s="211" t="n">
        <v>106.99</v>
      </c>
      <c r="F200" s="194"/>
      <c r="G200" s="194"/>
      <c r="H200" s="194"/>
      <c r="I200" s="194"/>
      <c r="J200" s="194"/>
      <c r="K200" s="194"/>
      <c r="L200" s="194"/>
      <c r="M200" s="194"/>
      <c r="N200" s="194"/>
      <c r="O200" s="194"/>
      <c r="P200" s="194"/>
      <c r="Q200" s="194"/>
      <c r="R200" s="194"/>
      <c r="S200" s="194"/>
      <c r="T200" s="194"/>
      <c r="U200" s="194"/>
      <c r="V200" s="194"/>
      <c r="W200" s="194"/>
      <c r="X200" s="195"/>
      <c r="Y200" s="195"/>
      <c r="Z200" s="195"/>
      <c r="AA200" s="195"/>
      <c r="AB200" s="195"/>
      <c r="AC200" s="195"/>
      <c r="AD200" s="195"/>
      <c r="AE200" s="195"/>
      <c r="AF200" s="195"/>
      <c r="AG200" s="195" t="s">
        <v>154</v>
      </c>
      <c r="AH200" s="195" t="n">
        <v>0</v>
      </c>
      <c r="AI200" s="195"/>
      <c r="AJ200" s="195"/>
      <c r="AK200" s="195"/>
      <c r="AL200" s="195"/>
      <c r="AM200" s="195"/>
      <c r="AN200" s="195"/>
      <c r="AO200" s="195"/>
      <c r="AP200" s="195"/>
      <c r="AQ200" s="195"/>
      <c r="AR200" s="195"/>
      <c r="AS200" s="195"/>
      <c r="AT200" s="195"/>
      <c r="AU200" s="195"/>
      <c r="AV200" s="195"/>
      <c r="AW200" s="195"/>
      <c r="AX200" s="195"/>
      <c r="AY200" s="195"/>
      <c r="AZ200" s="195"/>
      <c r="BA200" s="195"/>
      <c r="BB200" s="195"/>
      <c r="BC200" s="195"/>
      <c r="BD200" s="195"/>
      <c r="BE200" s="195"/>
      <c r="BF200" s="195"/>
      <c r="BG200" s="195"/>
      <c r="BH200" s="195"/>
    </row>
    <row r="201" customFormat="false" ht="13.2" hidden="false" customHeight="false" outlineLevel="1" collapsed="false">
      <c r="A201" s="196"/>
      <c r="B201" s="197"/>
      <c r="C201" s="209" t="s">
        <v>329</v>
      </c>
      <c r="D201" s="210"/>
      <c r="E201" s="211" t="n">
        <v>72.02</v>
      </c>
      <c r="F201" s="194"/>
      <c r="G201" s="194"/>
      <c r="H201" s="194"/>
      <c r="I201" s="194"/>
      <c r="J201" s="194"/>
      <c r="K201" s="194"/>
      <c r="L201" s="194"/>
      <c r="M201" s="194"/>
      <c r="N201" s="194"/>
      <c r="O201" s="194"/>
      <c r="P201" s="194"/>
      <c r="Q201" s="194"/>
      <c r="R201" s="194"/>
      <c r="S201" s="194"/>
      <c r="T201" s="194"/>
      <c r="U201" s="194"/>
      <c r="V201" s="194"/>
      <c r="W201" s="194"/>
      <c r="X201" s="195"/>
      <c r="Y201" s="195"/>
      <c r="Z201" s="195"/>
      <c r="AA201" s="195"/>
      <c r="AB201" s="195"/>
      <c r="AC201" s="195"/>
      <c r="AD201" s="195"/>
      <c r="AE201" s="195"/>
      <c r="AF201" s="195"/>
      <c r="AG201" s="195" t="s">
        <v>154</v>
      </c>
      <c r="AH201" s="195" t="n">
        <v>0</v>
      </c>
      <c r="AI201" s="195"/>
      <c r="AJ201" s="195"/>
      <c r="AK201" s="195"/>
      <c r="AL201" s="195"/>
      <c r="AM201" s="195"/>
      <c r="AN201" s="195"/>
      <c r="AO201" s="195"/>
      <c r="AP201" s="195"/>
      <c r="AQ201" s="195"/>
      <c r="AR201" s="195"/>
      <c r="AS201" s="195"/>
      <c r="AT201" s="195"/>
      <c r="AU201" s="195"/>
      <c r="AV201" s="195"/>
      <c r="AW201" s="195"/>
      <c r="AX201" s="195"/>
      <c r="AY201" s="195"/>
      <c r="AZ201" s="195"/>
      <c r="BA201" s="195"/>
      <c r="BB201" s="195"/>
      <c r="BC201" s="195"/>
      <c r="BD201" s="195"/>
      <c r="BE201" s="195"/>
      <c r="BF201" s="195"/>
      <c r="BG201" s="195"/>
      <c r="BH201" s="195"/>
    </row>
    <row r="202" customFormat="false" ht="13.2" hidden="false" customHeight="false" outlineLevel="1" collapsed="false">
      <c r="A202" s="196"/>
      <c r="B202" s="197"/>
      <c r="C202" s="209" t="s">
        <v>158</v>
      </c>
      <c r="D202" s="210"/>
      <c r="E202" s="211"/>
      <c r="F202" s="194"/>
      <c r="G202" s="194"/>
      <c r="H202" s="194"/>
      <c r="I202" s="194"/>
      <c r="J202" s="194"/>
      <c r="K202" s="194"/>
      <c r="L202" s="194"/>
      <c r="M202" s="194"/>
      <c r="N202" s="194"/>
      <c r="O202" s="194"/>
      <c r="P202" s="194"/>
      <c r="Q202" s="194"/>
      <c r="R202" s="194"/>
      <c r="S202" s="194"/>
      <c r="T202" s="194"/>
      <c r="U202" s="194"/>
      <c r="V202" s="194"/>
      <c r="W202" s="194"/>
      <c r="X202" s="195"/>
      <c r="Y202" s="195"/>
      <c r="Z202" s="195"/>
      <c r="AA202" s="195"/>
      <c r="AB202" s="195"/>
      <c r="AC202" s="195"/>
      <c r="AD202" s="195"/>
      <c r="AE202" s="195"/>
      <c r="AF202" s="195"/>
      <c r="AG202" s="195" t="s">
        <v>154</v>
      </c>
      <c r="AH202" s="195" t="n">
        <v>0</v>
      </c>
      <c r="AI202" s="195"/>
      <c r="AJ202" s="195"/>
      <c r="AK202" s="195"/>
      <c r="AL202" s="195"/>
      <c r="AM202" s="195"/>
      <c r="AN202" s="195"/>
      <c r="AO202" s="195"/>
      <c r="AP202" s="195"/>
      <c r="AQ202" s="195"/>
      <c r="AR202" s="195"/>
      <c r="AS202" s="195"/>
      <c r="AT202" s="195"/>
      <c r="AU202" s="195"/>
      <c r="AV202" s="195"/>
      <c r="AW202" s="195"/>
      <c r="AX202" s="195"/>
      <c r="AY202" s="195"/>
      <c r="AZ202" s="195"/>
      <c r="BA202" s="195"/>
      <c r="BB202" s="195"/>
      <c r="BC202" s="195"/>
      <c r="BD202" s="195"/>
      <c r="BE202" s="195"/>
      <c r="BF202" s="195"/>
      <c r="BG202" s="195"/>
      <c r="BH202" s="195"/>
    </row>
    <row r="203" customFormat="false" ht="13.2" hidden="false" customHeight="false" outlineLevel="1" collapsed="false">
      <c r="A203" s="196"/>
      <c r="B203" s="197"/>
      <c r="C203" s="209" t="s">
        <v>159</v>
      </c>
      <c r="D203" s="210"/>
      <c r="E203" s="211" t="n">
        <v>5.2</v>
      </c>
      <c r="F203" s="194"/>
      <c r="G203" s="194"/>
      <c r="H203" s="194"/>
      <c r="I203" s="194"/>
      <c r="J203" s="194"/>
      <c r="K203" s="194"/>
      <c r="L203" s="194"/>
      <c r="M203" s="194"/>
      <c r="N203" s="194"/>
      <c r="O203" s="194"/>
      <c r="P203" s="194"/>
      <c r="Q203" s="194"/>
      <c r="R203" s="194"/>
      <c r="S203" s="194"/>
      <c r="T203" s="194"/>
      <c r="U203" s="194"/>
      <c r="V203" s="194"/>
      <c r="W203" s="194"/>
      <c r="X203" s="195"/>
      <c r="Y203" s="195"/>
      <c r="Z203" s="195"/>
      <c r="AA203" s="195"/>
      <c r="AB203" s="195"/>
      <c r="AC203" s="195"/>
      <c r="AD203" s="195"/>
      <c r="AE203" s="195"/>
      <c r="AF203" s="195"/>
      <c r="AG203" s="195" t="s">
        <v>154</v>
      </c>
      <c r="AH203" s="195" t="n">
        <v>0</v>
      </c>
      <c r="AI203" s="195"/>
      <c r="AJ203" s="195"/>
      <c r="AK203" s="195"/>
      <c r="AL203" s="195"/>
      <c r="AM203" s="195"/>
      <c r="AN203" s="195"/>
      <c r="AO203" s="195"/>
      <c r="AP203" s="195"/>
      <c r="AQ203" s="195"/>
      <c r="AR203" s="195"/>
      <c r="AS203" s="195"/>
      <c r="AT203" s="195"/>
      <c r="AU203" s="195"/>
      <c r="AV203" s="195"/>
      <c r="AW203" s="195"/>
      <c r="AX203" s="195"/>
      <c r="AY203" s="195"/>
      <c r="AZ203" s="195"/>
      <c r="BA203" s="195"/>
      <c r="BB203" s="195"/>
      <c r="BC203" s="195"/>
      <c r="BD203" s="195"/>
      <c r="BE203" s="195"/>
      <c r="BF203" s="195"/>
      <c r="BG203" s="195"/>
      <c r="BH203" s="195"/>
    </row>
    <row r="204" customFormat="false" ht="13.2" hidden="false" customHeight="false" outlineLevel="1" collapsed="false">
      <c r="A204" s="196"/>
      <c r="B204" s="197"/>
      <c r="C204" s="209" t="s">
        <v>160</v>
      </c>
      <c r="D204" s="210"/>
      <c r="E204" s="211" t="n">
        <v>5.1</v>
      </c>
      <c r="F204" s="194"/>
      <c r="G204" s="194"/>
      <c r="H204" s="194"/>
      <c r="I204" s="194"/>
      <c r="J204" s="194"/>
      <c r="K204" s="194"/>
      <c r="L204" s="194"/>
      <c r="M204" s="194"/>
      <c r="N204" s="194"/>
      <c r="O204" s="194"/>
      <c r="P204" s="194"/>
      <c r="Q204" s="194"/>
      <c r="R204" s="194"/>
      <c r="S204" s="194"/>
      <c r="T204" s="194"/>
      <c r="U204" s="194"/>
      <c r="V204" s="194"/>
      <c r="W204" s="194"/>
      <c r="X204" s="195"/>
      <c r="Y204" s="195"/>
      <c r="Z204" s="195"/>
      <c r="AA204" s="195"/>
      <c r="AB204" s="195"/>
      <c r="AC204" s="195"/>
      <c r="AD204" s="195"/>
      <c r="AE204" s="195"/>
      <c r="AF204" s="195"/>
      <c r="AG204" s="195" t="s">
        <v>154</v>
      </c>
      <c r="AH204" s="195" t="n">
        <v>0</v>
      </c>
      <c r="AI204" s="195"/>
      <c r="AJ204" s="195"/>
      <c r="AK204" s="195"/>
      <c r="AL204" s="195"/>
      <c r="AM204" s="195"/>
      <c r="AN204" s="195"/>
      <c r="AO204" s="195"/>
      <c r="AP204" s="195"/>
      <c r="AQ204" s="195"/>
      <c r="AR204" s="195"/>
      <c r="AS204" s="195"/>
      <c r="AT204" s="195"/>
      <c r="AU204" s="195"/>
      <c r="AV204" s="195"/>
      <c r="AW204" s="195"/>
      <c r="AX204" s="195"/>
      <c r="AY204" s="195"/>
      <c r="AZ204" s="195"/>
      <c r="BA204" s="195"/>
      <c r="BB204" s="195"/>
      <c r="BC204" s="195"/>
      <c r="BD204" s="195"/>
      <c r="BE204" s="195"/>
      <c r="BF204" s="195"/>
      <c r="BG204" s="195"/>
      <c r="BH204" s="195"/>
    </row>
    <row r="205" customFormat="false" ht="13.2" hidden="false" customHeight="false" outlineLevel="1" collapsed="false">
      <c r="A205" s="196"/>
      <c r="B205" s="197"/>
      <c r="C205" s="209" t="s">
        <v>161</v>
      </c>
      <c r="D205" s="210"/>
      <c r="E205" s="211" t="n">
        <v>30.6</v>
      </c>
      <c r="F205" s="194"/>
      <c r="G205" s="194"/>
      <c r="H205" s="194"/>
      <c r="I205" s="194"/>
      <c r="J205" s="194"/>
      <c r="K205" s="194"/>
      <c r="L205" s="194"/>
      <c r="M205" s="194"/>
      <c r="N205" s="194"/>
      <c r="O205" s="194"/>
      <c r="P205" s="194"/>
      <c r="Q205" s="194"/>
      <c r="R205" s="194"/>
      <c r="S205" s="194"/>
      <c r="T205" s="194"/>
      <c r="U205" s="194"/>
      <c r="V205" s="194"/>
      <c r="W205" s="194"/>
      <c r="X205" s="195"/>
      <c r="Y205" s="195"/>
      <c r="Z205" s="195"/>
      <c r="AA205" s="195"/>
      <c r="AB205" s="195"/>
      <c r="AC205" s="195"/>
      <c r="AD205" s="195"/>
      <c r="AE205" s="195"/>
      <c r="AF205" s="195"/>
      <c r="AG205" s="195" t="s">
        <v>154</v>
      </c>
      <c r="AH205" s="195" t="n">
        <v>0</v>
      </c>
      <c r="AI205" s="195"/>
      <c r="AJ205" s="195"/>
      <c r="AK205" s="195"/>
      <c r="AL205" s="195"/>
      <c r="AM205" s="195"/>
      <c r="AN205" s="195"/>
      <c r="AO205" s="195"/>
      <c r="AP205" s="195"/>
      <c r="AQ205" s="195"/>
      <c r="AR205" s="195"/>
      <c r="AS205" s="195"/>
      <c r="AT205" s="195"/>
      <c r="AU205" s="195"/>
      <c r="AV205" s="195"/>
      <c r="AW205" s="195"/>
      <c r="AX205" s="195"/>
      <c r="AY205" s="195"/>
      <c r="AZ205" s="195"/>
      <c r="BA205" s="195"/>
      <c r="BB205" s="195"/>
      <c r="BC205" s="195"/>
      <c r="BD205" s="195"/>
      <c r="BE205" s="195"/>
      <c r="BF205" s="195"/>
      <c r="BG205" s="195"/>
      <c r="BH205" s="195"/>
    </row>
    <row r="206" customFormat="false" ht="13.2" hidden="false" customHeight="false" outlineLevel="1" collapsed="false">
      <c r="A206" s="186" t="n">
        <v>32</v>
      </c>
      <c r="B206" s="187" t="s">
        <v>333</v>
      </c>
      <c r="C206" s="188" t="s">
        <v>334</v>
      </c>
      <c r="D206" s="189" t="s">
        <v>148</v>
      </c>
      <c r="E206" s="190" t="n">
        <v>219.91</v>
      </c>
      <c r="F206" s="191"/>
      <c r="G206" s="192" t="n">
        <f aca="false">ROUND(E206*F206,2)</f>
        <v>0</v>
      </c>
      <c r="H206" s="191"/>
      <c r="I206" s="192" t="n">
        <f aca="false">ROUND(E206*H206,2)</f>
        <v>0</v>
      </c>
      <c r="J206" s="191"/>
      <c r="K206" s="192" t="n">
        <f aca="false">ROUND(E206*J206,2)</f>
        <v>0</v>
      </c>
      <c r="L206" s="192" t="n">
        <v>21</v>
      </c>
      <c r="M206" s="192" t="n">
        <f aca="false">G206*(1+L206/100)</f>
        <v>0</v>
      </c>
      <c r="N206" s="192" t="n">
        <v>0.00561</v>
      </c>
      <c r="O206" s="192" t="n">
        <f aca="false">ROUND(E206*N206,2)</f>
        <v>1.23</v>
      </c>
      <c r="P206" s="192" t="n">
        <v>0</v>
      </c>
      <c r="Q206" s="192" t="n">
        <f aca="false">ROUND(E206*P206,2)</f>
        <v>0</v>
      </c>
      <c r="R206" s="192" t="s">
        <v>149</v>
      </c>
      <c r="S206" s="192" t="s">
        <v>150</v>
      </c>
      <c r="T206" s="193" t="s">
        <v>151</v>
      </c>
      <c r="U206" s="194" t="n">
        <v>0.004</v>
      </c>
      <c r="V206" s="194" t="n">
        <f aca="false">ROUND(E206*U206,2)</f>
        <v>0.88</v>
      </c>
      <c r="W206" s="194"/>
      <c r="X206" s="195"/>
      <c r="Y206" s="195"/>
      <c r="Z206" s="195"/>
      <c r="AA206" s="195"/>
      <c r="AB206" s="195"/>
      <c r="AC206" s="195"/>
      <c r="AD206" s="195"/>
      <c r="AE206" s="195"/>
      <c r="AF206" s="195"/>
      <c r="AG206" s="195" t="s">
        <v>152</v>
      </c>
      <c r="AH206" s="195"/>
      <c r="AI206" s="195"/>
      <c r="AJ206" s="195"/>
      <c r="AK206" s="195"/>
      <c r="AL206" s="195"/>
      <c r="AM206" s="195"/>
      <c r="AN206" s="195"/>
      <c r="AO206" s="195"/>
      <c r="AP206" s="195"/>
      <c r="AQ206" s="195"/>
      <c r="AR206" s="195"/>
      <c r="AS206" s="195"/>
      <c r="AT206" s="195"/>
      <c r="AU206" s="195"/>
      <c r="AV206" s="195"/>
      <c r="AW206" s="195"/>
      <c r="AX206" s="195"/>
      <c r="AY206" s="195"/>
      <c r="AZ206" s="195"/>
      <c r="BA206" s="195"/>
      <c r="BB206" s="195"/>
      <c r="BC206" s="195"/>
      <c r="BD206" s="195"/>
      <c r="BE206" s="195"/>
      <c r="BF206" s="195"/>
      <c r="BG206" s="195"/>
      <c r="BH206" s="195"/>
    </row>
    <row r="207" customFormat="false" ht="13.2" hidden="false" customHeight="true" outlineLevel="1" collapsed="false">
      <c r="A207" s="196"/>
      <c r="B207" s="197"/>
      <c r="C207" s="212" t="s">
        <v>335</v>
      </c>
      <c r="D207" s="212"/>
      <c r="E207" s="212"/>
      <c r="F207" s="212"/>
      <c r="G207" s="212"/>
      <c r="H207" s="194"/>
      <c r="I207" s="194"/>
      <c r="J207" s="194"/>
      <c r="K207" s="194"/>
      <c r="L207" s="194"/>
      <c r="M207" s="194"/>
      <c r="N207" s="194"/>
      <c r="O207" s="194"/>
      <c r="P207" s="194"/>
      <c r="Q207" s="194"/>
      <c r="R207" s="194"/>
      <c r="S207" s="194"/>
      <c r="T207" s="194"/>
      <c r="U207" s="194"/>
      <c r="V207" s="194"/>
      <c r="W207" s="194"/>
      <c r="X207" s="195"/>
      <c r="Y207" s="195"/>
      <c r="Z207" s="195"/>
      <c r="AA207" s="195"/>
      <c r="AB207" s="195"/>
      <c r="AC207" s="195"/>
      <c r="AD207" s="195"/>
      <c r="AE207" s="195"/>
      <c r="AF207" s="195"/>
      <c r="AG207" s="195" t="s">
        <v>171</v>
      </c>
      <c r="AH207" s="195"/>
      <c r="AI207" s="195"/>
      <c r="AJ207" s="195"/>
      <c r="AK207" s="195"/>
      <c r="AL207" s="195"/>
      <c r="AM207" s="195"/>
      <c r="AN207" s="195"/>
      <c r="AO207" s="195"/>
      <c r="AP207" s="195"/>
      <c r="AQ207" s="195"/>
      <c r="AR207" s="195"/>
      <c r="AS207" s="195"/>
      <c r="AT207" s="195"/>
      <c r="AU207" s="195"/>
      <c r="AV207" s="195"/>
      <c r="AW207" s="195"/>
      <c r="AX207" s="195"/>
      <c r="AY207" s="195"/>
      <c r="AZ207" s="195"/>
      <c r="BA207" s="195"/>
      <c r="BB207" s="195"/>
      <c r="BC207" s="195"/>
      <c r="BD207" s="195"/>
      <c r="BE207" s="195"/>
      <c r="BF207" s="195"/>
      <c r="BG207" s="195"/>
      <c r="BH207" s="195"/>
    </row>
    <row r="208" customFormat="false" ht="13.2" hidden="false" customHeight="false" outlineLevel="1" collapsed="false">
      <c r="A208" s="196"/>
      <c r="B208" s="197"/>
      <c r="C208" s="209" t="s">
        <v>153</v>
      </c>
      <c r="D208" s="210"/>
      <c r="E208" s="211"/>
      <c r="F208" s="194"/>
      <c r="G208" s="194"/>
      <c r="H208" s="194"/>
      <c r="I208" s="194"/>
      <c r="J208" s="194"/>
      <c r="K208" s="194"/>
      <c r="L208" s="194"/>
      <c r="M208" s="194"/>
      <c r="N208" s="194"/>
      <c r="O208" s="194"/>
      <c r="P208" s="194"/>
      <c r="Q208" s="194"/>
      <c r="R208" s="194"/>
      <c r="S208" s="194"/>
      <c r="T208" s="194"/>
      <c r="U208" s="194"/>
      <c r="V208" s="194"/>
      <c r="W208" s="194"/>
      <c r="X208" s="195"/>
      <c r="Y208" s="195"/>
      <c r="Z208" s="195"/>
      <c r="AA208" s="195"/>
      <c r="AB208" s="195"/>
      <c r="AC208" s="195"/>
      <c r="AD208" s="195"/>
      <c r="AE208" s="195"/>
      <c r="AF208" s="195"/>
      <c r="AG208" s="195" t="s">
        <v>154</v>
      </c>
      <c r="AH208" s="195" t="n">
        <v>0</v>
      </c>
      <c r="AI208" s="195"/>
      <c r="AJ208" s="195"/>
      <c r="AK208" s="195"/>
      <c r="AL208" s="195"/>
      <c r="AM208" s="195"/>
      <c r="AN208" s="195"/>
      <c r="AO208" s="195"/>
      <c r="AP208" s="195"/>
      <c r="AQ208" s="195"/>
      <c r="AR208" s="195"/>
      <c r="AS208" s="195"/>
      <c r="AT208" s="195"/>
      <c r="AU208" s="195"/>
      <c r="AV208" s="195"/>
      <c r="AW208" s="195"/>
      <c r="AX208" s="195"/>
      <c r="AY208" s="195"/>
      <c r="AZ208" s="195"/>
      <c r="BA208" s="195"/>
      <c r="BB208" s="195"/>
      <c r="BC208" s="195"/>
      <c r="BD208" s="195"/>
      <c r="BE208" s="195"/>
      <c r="BF208" s="195"/>
      <c r="BG208" s="195"/>
      <c r="BH208" s="195"/>
    </row>
    <row r="209" customFormat="false" ht="13.2" hidden="false" customHeight="false" outlineLevel="1" collapsed="false">
      <c r="A209" s="196"/>
      <c r="B209" s="197"/>
      <c r="C209" s="209" t="s">
        <v>155</v>
      </c>
      <c r="D209" s="210"/>
      <c r="E209" s="211"/>
      <c r="F209" s="194"/>
      <c r="G209" s="194"/>
      <c r="H209" s="194"/>
      <c r="I209" s="194"/>
      <c r="J209" s="194"/>
      <c r="K209" s="194"/>
      <c r="L209" s="194"/>
      <c r="M209" s="194"/>
      <c r="N209" s="194"/>
      <c r="O209" s="194"/>
      <c r="P209" s="194"/>
      <c r="Q209" s="194"/>
      <c r="R209" s="194"/>
      <c r="S209" s="194"/>
      <c r="T209" s="194"/>
      <c r="U209" s="194"/>
      <c r="V209" s="194"/>
      <c r="W209" s="194"/>
      <c r="X209" s="195"/>
      <c r="Y209" s="195"/>
      <c r="Z209" s="195"/>
      <c r="AA209" s="195"/>
      <c r="AB209" s="195"/>
      <c r="AC209" s="195"/>
      <c r="AD209" s="195"/>
      <c r="AE209" s="195"/>
      <c r="AF209" s="195"/>
      <c r="AG209" s="195" t="s">
        <v>154</v>
      </c>
      <c r="AH209" s="195" t="n">
        <v>0</v>
      </c>
      <c r="AI209" s="195"/>
      <c r="AJ209" s="195"/>
      <c r="AK209" s="195"/>
      <c r="AL209" s="195"/>
      <c r="AM209" s="195"/>
      <c r="AN209" s="195"/>
      <c r="AO209" s="195"/>
      <c r="AP209" s="195"/>
      <c r="AQ209" s="195"/>
      <c r="AR209" s="195"/>
      <c r="AS209" s="195"/>
      <c r="AT209" s="195"/>
      <c r="AU209" s="195"/>
      <c r="AV209" s="195"/>
      <c r="AW209" s="195"/>
      <c r="AX209" s="195"/>
      <c r="AY209" s="195"/>
      <c r="AZ209" s="195"/>
      <c r="BA209" s="195"/>
      <c r="BB209" s="195"/>
      <c r="BC209" s="195"/>
      <c r="BD209" s="195"/>
      <c r="BE209" s="195"/>
      <c r="BF209" s="195"/>
      <c r="BG209" s="195"/>
      <c r="BH209" s="195"/>
    </row>
    <row r="210" customFormat="false" ht="13.2" hidden="false" customHeight="false" outlineLevel="1" collapsed="false">
      <c r="A210" s="196"/>
      <c r="B210" s="197"/>
      <c r="C210" s="209" t="s">
        <v>156</v>
      </c>
      <c r="D210" s="210"/>
      <c r="E210" s="211" t="n">
        <v>106.99</v>
      </c>
      <c r="F210" s="194"/>
      <c r="G210" s="194"/>
      <c r="H210" s="194"/>
      <c r="I210" s="194"/>
      <c r="J210" s="194"/>
      <c r="K210" s="194"/>
      <c r="L210" s="194"/>
      <c r="M210" s="194"/>
      <c r="N210" s="194"/>
      <c r="O210" s="194"/>
      <c r="P210" s="194"/>
      <c r="Q210" s="194"/>
      <c r="R210" s="194"/>
      <c r="S210" s="194"/>
      <c r="T210" s="194"/>
      <c r="U210" s="194"/>
      <c r="V210" s="194"/>
      <c r="W210" s="194"/>
      <c r="X210" s="195"/>
      <c r="Y210" s="195"/>
      <c r="Z210" s="195"/>
      <c r="AA210" s="195"/>
      <c r="AB210" s="195"/>
      <c r="AC210" s="195"/>
      <c r="AD210" s="195"/>
      <c r="AE210" s="195"/>
      <c r="AF210" s="195"/>
      <c r="AG210" s="195" t="s">
        <v>154</v>
      </c>
      <c r="AH210" s="195" t="n">
        <v>0</v>
      </c>
      <c r="AI210" s="195"/>
      <c r="AJ210" s="195"/>
      <c r="AK210" s="195"/>
      <c r="AL210" s="195"/>
      <c r="AM210" s="195"/>
      <c r="AN210" s="195"/>
      <c r="AO210" s="195"/>
      <c r="AP210" s="195"/>
      <c r="AQ210" s="195"/>
      <c r="AR210" s="195"/>
      <c r="AS210" s="195"/>
      <c r="AT210" s="195"/>
      <c r="AU210" s="195"/>
      <c r="AV210" s="195"/>
      <c r="AW210" s="195"/>
      <c r="AX210" s="195"/>
      <c r="AY210" s="195"/>
      <c r="AZ210" s="195"/>
      <c r="BA210" s="195"/>
      <c r="BB210" s="195"/>
      <c r="BC210" s="195"/>
      <c r="BD210" s="195"/>
      <c r="BE210" s="195"/>
      <c r="BF210" s="195"/>
      <c r="BG210" s="195"/>
      <c r="BH210" s="195"/>
    </row>
    <row r="211" customFormat="false" ht="13.2" hidden="false" customHeight="false" outlineLevel="1" collapsed="false">
      <c r="A211" s="196"/>
      <c r="B211" s="197"/>
      <c r="C211" s="209" t="s">
        <v>329</v>
      </c>
      <c r="D211" s="210"/>
      <c r="E211" s="211" t="n">
        <v>72.02</v>
      </c>
      <c r="F211" s="194"/>
      <c r="G211" s="194"/>
      <c r="H211" s="194"/>
      <c r="I211" s="194"/>
      <c r="J211" s="194"/>
      <c r="K211" s="194"/>
      <c r="L211" s="194"/>
      <c r="M211" s="194"/>
      <c r="N211" s="194"/>
      <c r="O211" s="194"/>
      <c r="P211" s="194"/>
      <c r="Q211" s="194"/>
      <c r="R211" s="194"/>
      <c r="S211" s="194"/>
      <c r="T211" s="194"/>
      <c r="U211" s="194"/>
      <c r="V211" s="194"/>
      <c r="W211" s="194"/>
      <c r="X211" s="195"/>
      <c r="Y211" s="195"/>
      <c r="Z211" s="195"/>
      <c r="AA211" s="195"/>
      <c r="AB211" s="195"/>
      <c r="AC211" s="195"/>
      <c r="AD211" s="195"/>
      <c r="AE211" s="195"/>
      <c r="AF211" s="195"/>
      <c r="AG211" s="195" t="s">
        <v>154</v>
      </c>
      <c r="AH211" s="195" t="n">
        <v>0</v>
      </c>
      <c r="AI211" s="195"/>
      <c r="AJ211" s="195"/>
      <c r="AK211" s="195"/>
      <c r="AL211" s="195"/>
      <c r="AM211" s="195"/>
      <c r="AN211" s="195"/>
      <c r="AO211" s="195"/>
      <c r="AP211" s="195"/>
      <c r="AQ211" s="195"/>
      <c r="AR211" s="195"/>
      <c r="AS211" s="195"/>
      <c r="AT211" s="195"/>
      <c r="AU211" s="195"/>
      <c r="AV211" s="195"/>
      <c r="AW211" s="195"/>
      <c r="AX211" s="195"/>
      <c r="AY211" s="195"/>
      <c r="AZ211" s="195"/>
      <c r="BA211" s="195"/>
      <c r="BB211" s="195"/>
      <c r="BC211" s="195"/>
      <c r="BD211" s="195"/>
      <c r="BE211" s="195"/>
      <c r="BF211" s="195"/>
      <c r="BG211" s="195"/>
      <c r="BH211" s="195"/>
    </row>
    <row r="212" customFormat="false" ht="13.2" hidden="false" customHeight="false" outlineLevel="1" collapsed="false">
      <c r="A212" s="196"/>
      <c r="B212" s="197"/>
      <c r="C212" s="209" t="s">
        <v>158</v>
      </c>
      <c r="D212" s="210"/>
      <c r="E212" s="211"/>
      <c r="F212" s="194"/>
      <c r="G212" s="194"/>
      <c r="H212" s="194"/>
      <c r="I212" s="194"/>
      <c r="J212" s="194"/>
      <c r="K212" s="194"/>
      <c r="L212" s="194"/>
      <c r="M212" s="194"/>
      <c r="N212" s="194"/>
      <c r="O212" s="194"/>
      <c r="P212" s="194"/>
      <c r="Q212" s="194"/>
      <c r="R212" s="194"/>
      <c r="S212" s="194"/>
      <c r="T212" s="194"/>
      <c r="U212" s="194"/>
      <c r="V212" s="194"/>
      <c r="W212" s="194"/>
      <c r="X212" s="195"/>
      <c r="Y212" s="195"/>
      <c r="Z212" s="195"/>
      <c r="AA212" s="195"/>
      <c r="AB212" s="195"/>
      <c r="AC212" s="195"/>
      <c r="AD212" s="195"/>
      <c r="AE212" s="195"/>
      <c r="AF212" s="195"/>
      <c r="AG212" s="195" t="s">
        <v>154</v>
      </c>
      <c r="AH212" s="195" t="n">
        <v>0</v>
      </c>
      <c r="AI212" s="195"/>
      <c r="AJ212" s="195"/>
      <c r="AK212" s="195"/>
      <c r="AL212" s="195"/>
      <c r="AM212" s="195"/>
      <c r="AN212" s="195"/>
      <c r="AO212" s="195"/>
      <c r="AP212" s="195"/>
      <c r="AQ212" s="195"/>
      <c r="AR212" s="195"/>
      <c r="AS212" s="195"/>
      <c r="AT212" s="195"/>
      <c r="AU212" s="195"/>
      <c r="AV212" s="195"/>
      <c r="AW212" s="195"/>
      <c r="AX212" s="195"/>
      <c r="AY212" s="195"/>
      <c r="AZ212" s="195"/>
      <c r="BA212" s="195"/>
      <c r="BB212" s="195"/>
      <c r="BC212" s="195"/>
      <c r="BD212" s="195"/>
      <c r="BE212" s="195"/>
      <c r="BF212" s="195"/>
      <c r="BG212" s="195"/>
      <c r="BH212" s="195"/>
    </row>
    <row r="213" customFormat="false" ht="13.2" hidden="false" customHeight="false" outlineLevel="1" collapsed="false">
      <c r="A213" s="196"/>
      <c r="B213" s="197"/>
      <c r="C213" s="209" t="s">
        <v>159</v>
      </c>
      <c r="D213" s="210"/>
      <c r="E213" s="211" t="n">
        <v>5.2</v>
      </c>
      <c r="F213" s="194"/>
      <c r="G213" s="194"/>
      <c r="H213" s="194"/>
      <c r="I213" s="194"/>
      <c r="J213" s="194"/>
      <c r="K213" s="194"/>
      <c r="L213" s="194"/>
      <c r="M213" s="194"/>
      <c r="N213" s="194"/>
      <c r="O213" s="194"/>
      <c r="P213" s="194"/>
      <c r="Q213" s="194"/>
      <c r="R213" s="194"/>
      <c r="S213" s="194"/>
      <c r="T213" s="194"/>
      <c r="U213" s="194"/>
      <c r="V213" s="194"/>
      <c r="W213" s="194"/>
      <c r="X213" s="195"/>
      <c r="Y213" s="195"/>
      <c r="Z213" s="195"/>
      <c r="AA213" s="195"/>
      <c r="AB213" s="195"/>
      <c r="AC213" s="195"/>
      <c r="AD213" s="195"/>
      <c r="AE213" s="195"/>
      <c r="AF213" s="195"/>
      <c r="AG213" s="195" t="s">
        <v>154</v>
      </c>
      <c r="AH213" s="195" t="n">
        <v>0</v>
      </c>
      <c r="AI213" s="195"/>
      <c r="AJ213" s="195"/>
      <c r="AK213" s="195"/>
      <c r="AL213" s="195"/>
      <c r="AM213" s="195"/>
      <c r="AN213" s="195"/>
      <c r="AO213" s="195"/>
      <c r="AP213" s="195"/>
      <c r="AQ213" s="195"/>
      <c r="AR213" s="195"/>
      <c r="AS213" s="195"/>
      <c r="AT213" s="195"/>
      <c r="AU213" s="195"/>
      <c r="AV213" s="195"/>
      <c r="AW213" s="195"/>
      <c r="AX213" s="195"/>
      <c r="AY213" s="195"/>
      <c r="AZ213" s="195"/>
      <c r="BA213" s="195"/>
      <c r="BB213" s="195"/>
      <c r="BC213" s="195"/>
      <c r="BD213" s="195"/>
      <c r="BE213" s="195"/>
      <c r="BF213" s="195"/>
      <c r="BG213" s="195"/>
      <c r="BH213" s="195"/>
    </row>
    <row r="214" customFormat="false" ht="13.2" hidden="false" customHeight="false" outlineLevel="1" collapsed="false">
      <c r="A214" s="196"/>
      <c r="B214" s="197"/>
      <c r="C214" s="209" t="s">
        <v>160</v>
      </c>
      <c r="D214" s="210"/>
      <c r="E214" s="211" t="n">
        <v>5.1</v>
      </c>
      <c r="F214" s="194"/>
      <c r="G214" s="194"/>
      <c r="H214" s="194"/>
      <c r="I214" s="194"/>
      <c r="J214" s="194"/>
      <c r="K214" s="194"/>
      <c r="L214" s="194"/>
      <c r="M214" s="194"/>
      <c r="N214" s="194"/>
      <c r="O214" s="194"/>
      <c r="P214" s="194"/>
      <c r="Q214" s="194"/>
      <c r="R214" s="194"/>
      <c r="S214" s="194"/>
      <c r="T214" s="194"/>
      <c r="U214" s="194"/>
      <c r="V214" s="194"/>
      <c r="W214" s="194"/>
      <c r="X214" s="195"/>
      <c r="Y214" s="195"/>
      <c r="Z214" s="195"/>
      <c r="AA214" s="195"/>
      <c r="AB214" s="195"/>
      <c r="AC214" s="195"/>
      <c r="AD214" s="195"/>
      <c r="AE214" s="195"/>
      <c r="AF214" s="195"/>
      <c r="AG214" s="195" t="s">
        <v>154</v>
      </c>
      <c r="AH214" s="195" t="n">
        <v>0</v>
      </c>
      <c r="AI214" s="195"/>
      <c r="AJ214" s="195"/>
      <c r="AK214" s="195"/>
      <c r="AL214" s="195"/>
      <c r="AM214" s="195"/>
      <c r="AN214" s="195"/>
      <c r="AO214" s="195"/>
      <c r="AP214" s="195"/>
      <c r="AQ214" s="195"/>
      <c r="AR214" s="195"/>
      <c r="AS214" s="195"/>
      <c r="AT214" s="195"/>
      <c r="AU214" s="195"/>
      <c r="AV214" s="195"/>
      <c r="AW214" s="195"/>
      <c r="AX214" s="195"/>
      <c r="AY214" s="195"/>
      <c r="AZ214" s="195"/>
      <c r="BA214" s="195"/>
      <c r="BB214" s="195"/>
      <c r="BC214" s="195"/>
      <c r="BD214" s="195"/>
      <c r="BE214" s="195"/>
      <c r="BF214" s="195"/>
      <c r="BG214" s="195"/>
      <c r="BH214" s="195"/>
    </row>
    <row r="215" customFormat="false" ht="13.2" hidden="false" customHeight="false" outlineLevel="1" collapsed="false">
      <c r="A215" s="196"/>
      <c r="B215" s="197"/>
      <c r="C215" s="209" t="s">
        <v>161</v>
      </c>
      <c r="D215" s="210"/>
      <c r="E215" s="211" t="n">
        <v>30.6</v>
      </c>
      <c r="F215" s="194"/>
      <c r="G215" s="194"/>
      <c r="H215" s="194"/>
      <c r="I215" s="194"/>
      <c r="J215" s="194"/>
      <c r="K215" s="194"/>
      <c r="L215" s="194"/>
      <c r="M215" s="194"/>
      <c r="N215" s="194"/>
      <c r="O215" s="194"/>
      <c r="P215" s="194"/>
      <c r="Q215" s="194"/>
      <c r="R215" s="194"/>
      <c r="S215" s="194"/>
      <c r="T215" s="194"/>
      <c r="U215" s="194"/>
      <c r="V215" s="194"/>
      <c r="W215" s="194"/>
      <c r="X215" s="195"/>
      <c r="Y215" s="195"/>
      <c r="Z215" s="195"/>
      <c r="AA215" s="195"/>
      <c r="AB215" s="195"/>
      <c r="AC215" s="195"/>
      <c r="AD215" s="195"/>
      <c r="AE215" s="195"/>
      <c r="AF215" s="195"/>
      <c r="AG215" s="195" t="s">
        <v>154</v>
      </c>
      <c r="AH215" s="195" t="n">
        <v>0</v>
      </c>
      <c r="AI215" s="195"/>
      <c r="AJ215" s="195"/>
      <c r="AK215" s="195"/>
      <c r="AL215" s="195"/>
      <c r="AM215" s="195"/>
      <c r="AN215" s="195"/>
      <c r="AO215" s="195"/>
      <c r="AP215" s="195"/>
      <c r="AQ215" s="195"/>
      <c r="AR215" s="195"/>
      <c r="AS215" s="195"/>
      <c r="AT215" s="195"/>
      <c r="AU215" s="195"/>
      <c r="AV215" s="195"/>
      <c r="AW215" s="195"/>
      <c r="AX215" s="195"/>
      <c r="AY215" s="195"/>
      <c r="AZ215" s="195"/>
      <c r="BA215" s="195"/>
      <c r="BB215" s="195"/>
      <c r="BC215" s="195"/>
      <c r="BD215" s="195"/>
      <c r="BE215" s="195"/>
      <c r="BF215" s="195"/>
      <c r="BG215" s="195"/>
      <c r="BH215" s="195"/>
    </row>
    <row r="216" customFormat="false" ht="13.2" hidden="false" customHeight="false" outlineLevel="1" collapsed="false">
      <c r="A216" s="186" t="n">
        <v>33</v>
      </c>
      <c r="B216" s="187" t="s">
        <v>336</v>
      </c>
      <c r="C216" s="188" t="s">
        <v>337</v>
      </c>
      <c r="D216" s="189" t="s">
        <v>148</v>
      </c>
      <c r="E216" s="190" t="n">
        <v>219.91</v>
      </c>
      <c r="F216" s="191"/>
      <c r="G216" s="192" t="n">
        <f aca="false">ROUND(E216*F216,2)</f>
        <v>0</v>
      </c>
      <c r="H216" s="191"/>
      <c r="I216" s="192" t="n">
        <f aca="false">ROUND(E216*H216,2)</f>
        <v>0</v>
      </c>
      <c r="J216" s="191"/>
      <c r="K216" s="192" t="n">
        <f aca="false">ROUND(E216*J216,2)</f>
        <v>0</v>
      </c>
      <c r="L216" s="192" t="n">
        <v>21</v>
      </c>
      <c r="M216" s="192" t="n">
        <f aca="false">G216*(1+L216/100)</f>
        <v>0</v>
      </c>
      <c r="N216" s="192" t="n">
        <v>0.00031</v>
      </c>
      <c r="O216" s="192" t="n">
        <f aca="false">ROUND(E216*N216,2)</f>
        <v>0.07</v>
      </c>
      <c r="P216" s="192" t="n">
        <v>0</v>
      </c>
      <c r="Q216" s="192" t="n">
        <f aca="false">ROUND(E216*P216,2)</f>
        <v>0</v>
      </c>
      <c r="R216" s="192" t="s">
        <v>149</v>
      </c>
      <c r="S216" s="192" t="s">
        <v>150</v>
      </c>
      <c r="T216" s="193" t="s">
        <v>151</v>
      </c>
      <c r="U216" s="194" t="n">
        <v>0.002</v>
      </c>
      <c r="V216" s="194" t="n">
        <f aca="false">ROUND(E216*U216,2)</f>
        <v>0.44</v>
      </c>
      <c r="W216" s="194"/>
      <c r="X216" s="195"/>
      <c r="Y216" s="195"/>
      <c r="Z216" s="195"/>
      <c r="AA216" s="195"/>
      <c r="AB216" s="195"/>
      <c r="AC216" s="195"/>
      <c r="AD216" s="195"/>
      <c r="AE216" s="195"/>
      <c r="AF216" s="195"/>
      <c r="AG216" s="195" t="s">
        <v>152</v>
      </c>
      <c r="AH216" s="195"/>
      <c r="AI216" s="195"/>
      <c r="AJ216" s="195"/>
      <c r="AK216" s="195"/>
      <c r="AL216" s="195"/>
      <c r="AM216" s="195"/>
      <c r="AN216" s="195"/>
      <c r="AO216" s="195"/>
      <c r="AP216" s="195"/>
      <c r="AQ216" s="195"/>
      <c r="AR216" s="195"/>
      <c r="AS216" s="195"/>
      <c r="AT216" s="195"/>
      <c r="AU216" s="195"/>
      <c r="AV216" s="195"/>
      <c r="AW216" s="195"/>
      <c r="AX216" s="195"/>
      <c r="AY216" s="195"/>
      <c r="AZ216" s="195"/>
      <c r="BA216" s="195"/>
      <c r="BB216" s="195"/>
      <c r="BC216" s="195"/>
      <c r="BD216" s="195"/>
      <c r="BE216" s="195"/>
      <c r="BF216" s="195"/>
      <c r="BG216" s="195"/>
      <c r="BH216" s="195"/>
    </row>
    <row r="217" customFormat="false" ht="13.2" hidden="false" customHeight="false" outlineLevel="1" collapsed="false">
      <c r="A217" s="196"/>
      <c r="B217" s="197"/>
      <c r="C217" s="209" t="s">
        <v>153</v>
      </c>
      <c r="D217" s="210"/>
      <c r="E217" s="211"/>
      <c r="F217" s="194"/>
      <c r="G217" s="194"/>
      <c r="H217" s="194"/>
      <c r="I217" s="194"/>
      <c r="J217" s="194"/>
      <c r="K217" s="194"/>
      <c r="L217" s="194"/>
      <c r="M217" s="194"/>
      <c r="N217" s="194"/>
      <c r="O217" s="194"/>
      <c r="P217" s="194"/>
      <c r="Q217" s="194"/>
      <c r="R217" s="194"/>
      <c r="S217" s="194"/>
      <c r="T217" s="194"/>
      <c r="U217" s="194"/>
      <c r="V217" s="194"/>
      <c r="W217" s="194"/>
      <c r="X217" s="195"/>
      <c r="Y217" s="195"/>
      <c r="Z217" s="195"/>
      <c r="AA217" s="195"/>
      <c r="AB217" s="195"/>
      <c r="AC217" s="195"/>
      <c r="AD217" s="195"/>
      <c r="AE217" s="195"/>
      <c r="AF217" s="195"/>
      <c r="AG217" s="195" t="s">
        <v>154</v>
      </c>
      <c r="AH217" s="195" t="n">
        <v>0</v>
      </c>
      <c r="AI217" s="195"/>
      <c r="AJ217" s="195"/>
      <c r="AK217" s="195"/>
      <c r="AL217" s="195"/>
      <c r="AM217" s="195"/>
      <c r="AN217" s="195"/>
      <c r="AO217" s="195"/>
      <c r="AP217" s="195"/>
      <c r="AQ217" s="195"/>
      <c r="AR217" s="195"/>
      <c r="AS217" s="195"/>
      <c r="AT217" s="195"/>
      <c r="AU217" s="195"/>
      <c r="AV217" s="195"/>
      <c r="AW217" s="195"/>
      <c r="AX217" s="195"/>
      <c r="AY217" s="195"/>
      <c r="AZ217" s="195"/>
      <c r="BA217" s="195"/>
      <c r="BB217" s="195"/>
      <c r="BC217" s="195"/>
      <c r="BD217" s="195"/>
      <c r="BE217" s="195"/>
      <c r="BF217" s="195"/>
      <c r="BG217" s="195"/>
      <c r="BH217" s="195"/>
    </row>
    <row r="218" customFormat="false" ht="13.2" hidden="false" customHeight="false" outlineLevel="1" collapsed="false">
      <c r="A218" s="196"/>
      <c r="B218" s="197"/>
      <c r="C218" s="209" t="s">
        <v>155</v>
      </c>
      <c r="D218" s="210"/>
      <c r="E218" s="211"/>
      <c r="F218" s="194"/>
      <c r="G218" s="194"/>
      <c r="H218" s="194"/>
      <c r="I218" s="194"/>
      <c r="J218" s="194"/>
      <c r="K218" s="194"/>
      <c r="L218" s="194"/>
      <c r="M218" s="194"/>
      <c r="N218" s="194"/>
      <c r="O218" s="194"/>
      <c r="P218" s="194"/>
      <c r="Q218" s="194"/>
      <c r="R218" s="194"/>
      <c r="S218" s="194"/>
      <c r="T218" s="194"/>
      <c r="U218" s="194"/>
      <c r="V218" s="194"/>
      <c r="W218" s="194"/>
      <c r="X218" s="195"/>
      <c r="Y218" s="195"/>
      <c r="Z218" s="195"/>
      <c r="AA218" s="195"/>
      <c r="AB218" s="195"/>
      <c r="AC218" s="195"/>
      <c r="AD218" s="195"/>
      <c r="AE218" s="195"/>
      <c r="AF218" s="195"/>
      <c r="AG218" s="195" t="s">
        <v>154</v>
      </c>
      <c r="AH218" s="195" t="n">
        <v>0</v>
      </c>
      <c r="AI218" s="195"/>
      <c r="AJ218" s="195"/>
      <c r="AK218" s="195"/>
      <c r="AL218" s="195"/>
      <c r="AM218" s="195"/>
      <c r="AN218" s="195"/>
      <c r="AO218" s="195"/>
      <c r="AP218" s="195"/>
      <c r="AQ218" s="195"/>
      <c r="AR218" s="195"/>
      <c r="AS218" s="195"/>
      <c r="AT218" s="195"/>
      <c r="AU218" s="195"/>
      <c r="AV218" s="195"/>
      <c r="AW218" s="195"/>
      <c r="AX218" s="195"/>
      <c r="AY218" s="195"/>
      <c r="AZ218" s="195"/>
      <c r="BA218" s="195"/>
      <c r="BB218" s="195"/>
      <c r="BC218" s="195"/>
      <c r="BD218" s="195"/>
      <c r="BE218" s="195"/>
      <c r="BF218" s="195"/>
      <c r="BG218" s="195"/>
      <c r="BH218" s="195"/>
    </row>
    <row r="219" customFormat="false" ht="13.2" hidden="false" customHeight="false" outlineLevel="1" collapsed="false">
      <c r="A219" s="196"/>
      <c r="B219" s="197"/>
      <c r="C219" s="209" t="s">
        <v>156</v>
      </c>
      <c r="D219" s="210"/>
      <c r="E219" s="211" t="n">
        <v>106.99</v>
      </c>
      <c r="F219" s="194"/>
      <c r="G219" s="194"/>
      <c r="H219" s="194"/>
      <c r="I219" s="194"/>
      <c r="J219" s="194"/>
      <c r="K219" s="194"/>
      <c r="L219" s="194"/>
      <c r="M219" s="194"/>
      <c r="N219" s="194"/>
      <c r="O219" s="194"/>
      <c r="P219" s="194"/>
      <c r="Q219" s="194"/>
      <c r="R219" s="194"/>
      <c r="S219" s="194"/>
      <c r="T219" s="194"/>
      <c r="U219" s="194"/>
      <c r="V219" s="194"/>
      <c r="W219" s="194"/>
      <c r="X219" s="195"/>
      <c r="Y219" s="195"/>
      <c r="Z219" s="195"/>
      <c r="AA219" s="195"/>
      <c r="AB219" s="195"/>
      <c r="AC219" s="195"/>
      <c r="AD219" s="195"/>
      <c r="AE219" s="195"/>
      <c r="AF219" s="195"/>
      <c r="AG219" s="195" t="s">
        <v>154</v>
      </c>
      <c r="AH219" s="195" t="n">
        <v>0</v>
      </c>
      <c r="AI219" s="195"/>
      <c r="AJ219" s="195"/>
      <c r="AK219" s="195"/>
      <c r="AL219" s="195"/>
      <c r="AM219" s="195"/>
      <c r="AN219" s="195"/>
      <c r="AO219" s="195"/>
      <c r="AP219" s="195"/>
      <c r="AQ219" s="195"/>
      <c r="AR219" s="195"/>
      <c r="AS219" s="195"/>
      <c r="AT219" s="195"/>
      <c r="AU219" s="195"/>
      <c r="AV219" s="195"/>
      <c r="AW219" s="195"/>
      <c r="AX219" s="195"/>
      <c r="AY219" s="195"/>
      <c r="AZ219" s="195"/>
      <c r="BA219" s="195"/>
      <c r="BB219" s="195"/>
      <c r="BC219" s="195"/>
      <c r="BD219" s="195"/>
      <c r="BE219" s="195"/>
      <c r="BF219" s="195"/>
      <c r="BG219" s="195"/>
      <c r="BH219" s="195"/>
    </row>
    <row r="220" customFormat="false" ht="13.2" hidden="false" customHeight="false" outlineLevel="1" collapsed="false">
      <c r="A220" s="196"/>
      <c r="B220" s="197"/>
      <c r="C220" s="209" t="s">
        <v>329</v>
      </c>
      <c r="D220" s="210"/>
      <c r="E220" s="211" t="n">
        <v>72.02</v>
      </c>
      <c r="F220" s="194"/>
      <c r="G220" s="194"/>
      <c r="H220" s="194"/>
      <c r="I220" s="194"/>
      <c r="J220" s="194"/>
      <c r="K220" s="194"/>
      <c r="L220" s="194"/>
      <c r="M220" s="194"/>
      <c r="N220" s="194"/>
      <c r="O220" s="194"/>
      <c r="P220" s="194"/>
      <c r="Q220" s="194"/>
      <c r="R220" s="194"/>
      <c r="S220" s="194"/>
      <c r="T220" s="194"/>
      <c r="U220" s="194"/>
      <c r="V220" s="194"/>
      <c r="W220" s="194"/>
      <c r="X220" s="195"/>
      <c r="Y220" s="195"/>
      <c r="Z220" s="195"/>
      <c r="AA220" s="195"/>
      <c r="AB220" s="195"/>
      <c r="AC220" s="195"/>
      <c r="AD220" s="195"/>
      <c r="AE220" s="195"/>
      <c r="AF220" s="195"/>
      <c r="AG220" s="195" t="s">
        <v>154</v>
      </c>
      <c r="AH220" s="195" t="n">
        <v>0</v>
      </c>
      <c r="AI220" s="195"/>
      <c r="AJ220" s="195"/>
      <c r="AK220" s="195"/>
      <c r="AL220" s="195"/>
      <c r="AM220" s="195"/>
      <c r="AN220" s="195"/>
      <c r="AO220" s="195"/>
      <c r="AP220" s="195"/>
      <c r="AQ220" s="195"/>
      <c r="AR220" s="195"/>
      <c r="AS220" s="195"/>
      <c r="AT220" s="195"/>
      <c r="AU220" s="195"/>
      <c r="AV220" s="195"/>
      <c r="AW220" s="195"/>
      <c r="AX220" s="195"/>
      <c r="AY220" s="195"/>
      <c r="AZ220" s="195"/>
      <c r="BA220" s="195"/>
      <c r="BB220" s="195"/>
      <c r="BC220" s="195"/>
      <c r="BD220" s="195"/>
      <c r="BE220" s="195"/>
      <c r="BF220" s="195"/>
      <c r="BG220" s="195"/>
      <c r="BH220" s="195"/>
    </row>
    <row r="221" customFormat="false" ht="13.2" hidden="false" customHeight="false" outlineLevel="1" collapsed="false">
      <c r="A221" s="196"/>
      <c r="B221" s="197"/>
      <c r="C221" s="209" t="s">
        <v>158</v>
      </c>
      <c r="D221" s="210"/>
      <c r="E221" s="211"/>
      <c r="F221" s="194"/>
      <c r="G221" s="194"/>
      <c r="H221" s="194"/>
      <c r="I221" s="194"/>
      <c r="J221" s="194"/>
      <c r="K221" s="194"/>
      <c r="L221" s="194"/>
      <c r="M221" s="194"/>
      <c r="N221" s="194"/>
      <c r="O221" s="194"/>
      <c r="P221" s="194"/>
      <c r="Q221" s="194"/>
      <c r="R221" s="194"/>
      <c r="S221" s="194"/>
      <c r="T221" s="194"/>
      <c r="U221" s="194"/>
      <c r="V221" s="194"/>
      <c r="W221" s="194"/>
      <c r="X221" s="195"/>
      <c r="Y221" s="195"/>
      <c r="Z221" s="195"/>
      <c r="AA221" s="195"/>
      <c r="AB221" s="195"/>
      <c r="AC221" s="195"/>
      <c r="AD221" s="195"/>
      <c r="AE221" s="195"/>
      <c r="AF221" s="195"/>
      <c r="AG221" s="195" t="s">
        <v>154</v>
      </c>
      <c r="AH221" s="195" t="n">
        <v>0</v>
      </c>
      <c r="AI221" s="195"/>
      <c r="AJ221" s="195"/>
      <c r="AK221" s="195"/>
      <c r="AL221" s="195"/>
      <c r="AM221" s="195"/>
      <c r="AN221" s="195"/>
      <c r="AO221" s="195"/>
      <c r="AP221" s="195"/>
      <c r="AQ221" s="195"/>
      <c r="AR221" s="195"/>
      <c r="AS221" s="195"/>
      <c r="AT221" s="195"/>
      <c r="AU221" s="195"/>
      <c r="AV221" s="195"/>
      <c r="AW221" s="195"/>
      <c r="AX221" s="195"/>
      <c r="AY221" s="195"/>
      <c r="AZ221" s="195"/>
      <c r="BA221" s="195"/>
      <c r="BB221" s="195"/>
      <c r="BC221" s="195"/>
      <c r="BD221" s="195"/>
      <c r="BE221" s="195"/>
      <c r="BF221" s="195"/>
      <c r="BG221" s="195"/>
      <c r="BH221" s="195"/>
    </row>
    <row r="222" customFormat="false" ht="13.2" hidden="false" customHeight="false" outlineLevel="1" collapsed="false">
      <c r="A222" s="196"/>
      <c r="B222" s="197"/>
      <c r="C222" s="209" t="s">
        <v>159</v>
      </c>
      <c r="D222" s="210"/>
      <c r="E222" s="211" t="n">
        <v>5.2</v>
      </c>
      <c r="F222" s="194"/>
      <c r="G222" s="194"/>
      <c r="H222" s="194"/>
      <c r="I222" s="194"/>
      <c r="J222" s="194"/>
      <c r="K222" s="194"/>
      <c r="L222" s="194"/>
      <c r="M222" s="194"/>
      <c r="N222" s="194"/>
      <c r="O222" s="194"/>
      <c r="P222" s="194"/>
      <c r="Q222" s="194"/>
      <c r="R222" s="194"/>
      <c r="S222" s="194"/>
      <c r="T222" s="194"/>
      <c r="U222" s="194"/>
      <c r="V222" s="194"/>
      <c r="W222" s="194"/>
      <c r="X222" s="195"/>
      <c r="Y222" s="195"/>
      <c r="Z222" s="195"/>
      <c r="AA222" s="195"/>
      <c r="AB222" s="195"/>
      <c r="AC222" s="195"/>
      <c r="AD222" s="195"/>
      <c r="AE222" s="195"/>
      <c r="AF222" s="195"/>
      <c r="AG222" s="195" t="s">
        <v>154</v>
      </c>
      <c r="AH222" s="195" t="n">
        <v>0</v>
      </c>
      <c r="AI222" s="195"/>
      <c r="AJ222" s="195"/>
      <c r="AK222" s="195"/>
      <c r="AL222" s="195"/>
      <c r="AM222" s="195"/>
      <c r="AN222" s="195"/>
      <c r="AO222" s="195"/>
      <c r="AP222" s="195"/>
      <c r="AQ222" s="195"/>
      <c r="AR222" s="195"/>
      <c r="AS222" s="195"/>
      <c r="AT222" s="195"/>
      <c r="AU222" s="195"/>
      <c r="AV222" s="195"/>
      <c r="AW222" s="195"/>
      <c r="AX222" s="195"/>
      <c r="AY222" s="195"/>
      <c r="AZ222" s="195"/>
      <c r="BA222" s="195"/>
      <c r="BB222" s="195"/>
      <c r="BC222" s="195"/>
      <c r="BD222" s="195"/>
      <c r="BE222" s="195"/>
      <c r="BF222" s="195"/>
      <c r="BG222" s="195"/>
      <c r="BH222" s="195"/>
    </row>
    <row r="223" customFormat="false" ht="13.2" hidden="false" customHeight="false" outlineLevel="1" collapsed="false">
      <c r="A223" s="196"/>
      <c r="B223" s="197"/>
      <c r="C223" s="209" t="s">
        <v>160</v>
      </c>
      <c r="D223" s="210"/>
      <c r="E223" s="211" t="n">
        <v>5.1</v>
      </c>
      <c r="F223" s="194"/>
      <c r="G223" s="194"/>
      <c r="H223" s="194"/>
      <c r="I223" s="194"/>
      <c r="J223" s="194"/>
      <c r="K223" s="194"/>
      <c r="L223" s="194"/>
      <c r="M223" s="194"/>
      <c r="N223" s="194"/>
      <c r="O223" s="194"/>
      <c r="P223" s="194"/>
      <c r="Q223" s="194"/>
      <c r="R223" s="194"/>
      <c r="S223" s="194"/>
      <c r="T223" s="194"/>
      <c r="U223" s="194"/>
      <c r="V223" s="194"/>
      <c r="W223" s="194"/>
      <c r="X223" s="195"/>
      <c r="Y223" s="195"/>
      <c r="Z223" s="195"/>
      <c r="AA223" s="195"/>
      <c r="AB223" s="195"/>
      <c r="AC223" s="195"/>
      <c r="AD223" s="195"/>
      <c r="AE223" s="195"/>
      <c r="AF223" s="195"/>
      <c r="AG223" s="195" t="s">
        <v>154</v>
      </c>
      <c r="AH223" s="195" t="n">
        <v>0</v>
      </c>
      <c r="AI223" s="195"/>
      <c r="AJ223" s="195"/>
      <c r="AK223" s="195"/>
      <c r="AL223" s="195"/>
      <c r="AM223" s="195"/>
      <c r="AN223" s="195"/>
      <c r="AO223" s="195"/>
      <c r="AP223" s="195"/>
      <c r="AQ223" s="195"/>
      <c r="AR223" s="195"/>
      <c r="AS223" s="195"/>
      <c r="AT223" s="195"/>
      <c r="AU223" s="195"/>
      <c r="AV223" s="195"/>
      <c r="AW223" s="195"/>
      <c r="AX223" s="195"/>
      <c r="AY223" s="195"/>
      <c r="AZ223" s="195"/>
      <c r="BA223" s="195"/>
      <c r="BB223" s="195"/>
      <c r="BC223" s="195"/>
      <c r="BD223" s="195"/>
      <c r="BE223" s="195"/>
      <c r="BF223" s="195"/>
      <c r="BG223" s="195"/>
      <c r="BH223" s="195"/>
    </row>
    <row r="224" customFormat="false" ht="13.2" hidden="false" customHeight="false" outlineLevel="1" collapsed="false">
      <c r="A224" s="196"/>
      <c r="B224" s="197"/>
      <c r="C224" s="209" t="s">
        <v>161</v>
      </c>
      <c r="D224" s="210"/>
      <c r="E224" s="211" t="n">
        <v>30.6</v>
      </c>
      <c r="F224" s="194"/>
      <c r="G224" s="194"/>
      <c r="H224" s="194"/>
      <c r="I224" s="194"/>
      <c r="J224" s="194"/>
      <c r="K224" s="194"/>
      <c r="L224" s="194"/>
      <c r="M224" s="194"/>
      <c r="N224" s="194"/>
      <c r="O224" s="194"/>
      <c r="P224" s="194"/>
      <c r="Q224" s="194"/>
      <c r="R224" s="194"/>
      <c r="S224" s="194"/>
      <c r="T224" s="194"/>
      <c r="U224" s="194"/>
      <c r="V224" s="194"/>
      <c r="W224" s="194"/>
      <c r="X224" s="195"/>
      <c r="Y224" s="195"/>
      <c r="Z224" s="195"/>
      <c r="AA224" s="195"/>
      <c r="AB224" s="195"/>
      <c r="AC224" s="195"/>
      <c r="AD224" s="195"/>
      <c r="AE224" s="195"/>
      <c r="AF224" s="195"/>
      <c r="AG224" s="195" t="s">
        <v>154</v>
      </c>
      <c r="AH224" s="195" t="n">
        <v>0</v>
      </c>
      <c r="AI224" s="195"/>
      <c r="AJ224" s="195"/>
      <c r="AK224" s="195"/>
      <c r="AL224" s="195"/>
      <c r="AM224" s="195"/>
      <c r="AN224" s="195"/>
      <c r="AO224" s="195"/>
      <c r="AP224" s="195"/>
      <c r="AQ224" s="195"/>
      <c r="AR224" s="195"/>
      <c r="AS224" s="195"/>
      <c r="AT224" s="195"/>
      <c r="AU224" s="195"/>
      <c r="AV224" s="195"/>
      <c r="AW224" s="195"/>
      <c r="AX224" s="195"/>
      <c r="AY224" s="195"/>
      <c r="AZ224" s="195"/>
      <c r="BA224" s="195"/>
      <c r="BB224" s="195"/>
      <c r="BC224" s="195"/>
      <c r="BD224" s="195"/>
      <c r="BE224" s="195"/>
      <c r="BF224" s="195"/>
      <c r="BG224" s="195"/>
      <c r="BH224" s="195"/>
    </row>
    <row r="225" customFormat="false" ht="20.4" hidden="false" customHeight="false" outlineLevel="1" collapsed="false">
      <c r="A225" s="186" t="n">
        <v>34</v>
      </c>
      <c r="B225" s="187" t="s">
        <v>338</v>
      </c>
      <c r="C225" s="188" t="s">
        <v>339</v>
      </c>
      <c r="D225" s="189" t="s">
        <v>148</v>
      </c>
      <c r="E225" s="190" t="n">
        <v>219.91</v>
      </c>
      <c r="F225" s="191"/>
      <c r="G225" s="192" t="n">
        <f aca="false">ROUND(E225*F225,2)</f>
        <v>0</v>
      </c>
      <c r="H225" s="191"/>
      <c r="I225" s="192" t="n">
        <f aca="false">ROUND(E225*H225,2)</f>
        <v>0</v>
      </c>
      <c r="J225" s="191"/>
      <c r="K225" s="192" t="n">
        <f aca="false">ROUND(E225*J225,2)</f>
        <v>0</v>
      </c>
      <c r="L225" s="192" t="n">
        <v>21</v>
      </c>
      <c r="M225" s="192" t="n">
        <f aca="false">G225*(1+L225/100)</f>
        <v>0</v>
      </c>
      <c r="N225" s="192" t="n">
        <v>0.10373</v>
      </c>
      <c r="O225" s="192" t="n">
        <f aca="false">ROUND(E225*N225,2)</f>
        <v>22.81</v>
      </c>
      <c r="P225" s="192" t="n">
        <v>0</v>
      </c>
      <c r="Q225" s="192" t="n">
        <f aca="false">ROUND(E225*P225,2)</f>
        <v>0</v>
      </c>
      <c r="R225" s="192" t="s">
        <v>149</v>
      </c>
      <c r="S225" s="192" t="s">
        <v>150</v>
      </c>
      <c r="T225" s="193" t="s">
        <v>151</v>
      </c>
      <c r="U225" s="194" t="n">
        <v>0.064</v>
      </c>
      <c r="V225" s="194" t="n">
        <f aca="false">ROUND(E225*U225,2)</f>
        <v>14.07</v>
      </c>
      <c r="W225" s="194"/>
      <c r="X225" s="195"/>
      <c r="Y225" s="195"/>
      <c r="Z225" s="195"/>
      <c r="AA225" s="195"/>
      <c r="AB225" s="195"/>
      <c r="AC225" s="195"/>
      <c r="AD225" s="195"/>
      <c r="AE225" s="195"/>
      <c r="AF225" s="195"/>
      <c r="AG225" s="195" t="s">
        <v>152</v>
      </c>
      <c r="AH225" s="195"/>
      <c r="AI225" s="195"/>
      <c r="AJ225" s="195"/>
      <c r="AK225" s="195"/>
      <c r="AL225" s="195"/>
      <c r="AM225" s="195"/>
      <c r="AN225" s="195"/>
      <c r="AO225" s="195"/>
      <c r="AP225" s="195"/>
      <c r="AQ225" s="195"/>
      <c r="AR225" s="195"/>
      <c r="AS225" s="195"/>
      <c r="AT225" s="195"/>
      <c r="AU225" s="195"/>
      <c r="AV225" s="195"/>
      <c r="AW225" s="195"/>
      <c r="AX225" s="195"/>
      <c r="AY225" s="195"/>
      <c r="AZ225" s="195"/>
      <c r="BA225" s="195"/>
      <c r="BB225" s="195"/>
      <c r="BC225" s="195"/>
      <c r="BD225" s="195"/>
      <c r="BE225" s="195"/>
      <c r="BF225" s="195"/>
      <c r="BG225" s="195"/>
      <c r="BH225" s="195"/>
    </row>
    <row r="226" customFormat="false" ht="13.2" hidden="false" customHeight="false" outlineLevel="1" collapsed="false">
      <c r="A226" s="196"/>
      <c r="B226" s="197"/>
      <c r="C226" s="209" t="s">
        <v>153</v>
      </c>
      <c r="D226" s="210"/>
      <c r="E226" s="211"/>
      <c r="F226" s="194"/>
      <c r="G226" s="194"/>
      <c r="H226" s="194"/>
      <c r="I226" s="194"/>
      <c r="J226" s="194"/>
      <c r="K226" s="194"/>
      <c r="L226" s="194"/>
      <c r="M226" s="194"/>
      <c r="N226" s="194"/>
      <c r="O226" s="194"/>
      <c r="P226" s="194"/>
      <c r="Q226" s="194"/>
      <c r="R226" s="194"/>
      <c r="S226" s="194"/>
      <c r="T226" s="194"/>
      <c r="U226" s="194"/>
      <c r="V226" s="194"/>
      <c r="W226" s="194"/>
      <c r="X226" s="195"/>
      <c r="Y226" s="195"/>
      <c r="Z226" s="195"/>
      <c r="AA226" s="195"/>
      <c r="AB226" s="195"/>
      <c r="AC226" s="195"/>
      <c r="AD226" s="195"/>
      <c r="AE226" s="195"/>
      <c r="AF226" s="195"/>
      <c r="AG226" s="195" t="s">
        <v>154</v>
      </c>
      <c r="AH226" s="195" t="n">
        <v>0</v>
      </c>
      <c r="AI226" s="195"/>
      <c r="AJ226" s="195"/>
      <c r="AK226" s="195"/>
      <c r="AL226" s="195"/>
      <c r="AM226" s="195"/>
      <c r="AN226" s="195"/>
      <c r="AO226" s="195"/>
      <c r="AP226" s="195"/>
      <c r="AQ226" s="195"/>
      <c r="AR226" s="195"/>
      <c r="AS226" s="195"/>
      <c r="AT226" s="195"/>
      <c r="AU226" s="195"/>
      <c r="AV226" s="195"/>
      <c r="AW226" s="195"/>
      <c r="AX226" s="195"/>
      <c r="AY226" s="195"/>
      <c r="AZ226" s="195"/>
      <c r="BA226" s="195"/>
      <c r="BB226" s="195"/>
      <c r="BC226" s="195"/>
      <c r="BD226" s="195"/>
      <c r="BE226" s="195"/>
      <c r="BF226" s="195"/>
      <c r="BG226" s="195"/>
      <c r="BH226" s="195"/>
    </row>
    <row r="227" customFormat="false" ht="13.2" hidden="false" customHeight="false" outlineLevel="1" collapsed="false">
      <c r="A227" s="196"/>
      <c r="B227" s="197"/>
      <c r="C227" s="209" t="s">
        <v>155</v>
      </c>
      <c r="D227" s="210"/>
      <c r="E227" s="211"/>
      <c r="F227" s="194"/>
      <c r="G227" s="194"/>
      <c r="H227" s="194"/>
      <c r="I227" s="194"/>
      <c r="J227" s="194"/>
      <c r="K227" s="194"/>
      <c r="L227" s="194"/>
      <c r="M227" s="194"/>
      <c r="N227" s="194"/>
      <c r="O227" s="194"/>
      <c r="P227" s="194"/>
      <c r="Q227" s="194"/>
      <c r="R227" s="194"/>
      <c r="S227" s="194"/>
      <c r="T227" s="194"/>
      <c r="U227" s="194"/>
      <c r="V227" s="194"/>
      <c r="W227" s="194"/>
      <c r="X227" s="195"/>
      <c r="Y227" s="195"/>
      <c r="Z227" s="195"/>
      <c r="AA227" s="195"/>
      <c r="AB227" s="195"/>
      <c r="AC227" s="195"/>
      <c r="AD227" s="195"/>
      <c r="AE227" s="195"/>
      <c r="AF227" s="195"/>
      <c r="AG227" s="195" t="s">
        <v>154</v>
      </c>
      <c r="AH227" s="195" t="n">
        <v>0</v>
      </c>
      <c r="AI227" s="195"/>
      <c r="AJ227" s="195"/>
      <c r="AK227" s="195"/>
      <c r="AL227" s="195"/>
      <c r="AM227" s="195"/>
      <c r="AN227" s="195"/>
      <c r="AO227" s="195"/>
      <c r="AP227" s="195"/>
      <c r="AQ227" s="195"/>
      <c r="AR227" s="195"/>
      <c r="AS227" s="195"/>
      <c r="AT227" s="195"/>
      <c r="AU227" s="195"/>
      <c r="AV227" s="195"/>
      <c r="AW227" s="195"/>
      <c r="AX227" s="195"/>
      <c r="AY227" s="195"/>
      <c r="AZ227" s="195"/>
      <c r="BA227" s="195"/>
      <c r="BB227" s="195"/>
      <c r="BC227" s="195"/>
      <c r="BD227" s="195"/>
      <c r="BE227" s="195"/>
      <c r="BF227" s="195"/>
      <c r="BG227" s="195"/>
      <c r="BH227" s="195"/>
    </row>
    <row r="228" customFormat="false" ht="13.2" hidden="false" customHeight="false" outlineLevel="1" collapsed="false">
      <c r="A228" s="196"/>
      <c r="B228" s="197"/>
      <c r="C228" s="209" t="s">
        <v>156</v>
      </c>
      <c r="D228" s="210"/>
      <c r="E228" s="211" t="n">
        <v>106.99</v>
      </c>
      <c r="F228" s="194"/>
      <c r="G228" s="194"/>
      <c r="H228" s="194"/>
      <c r="I228" s="194"/>
      <c r="J228" s="194"/>
      <c r="K228" s="194"/>
      <c r="L228" s="194"/>
      <c r="M228" s="194"/>
      <c r="N228" s="194"/>
      <c r="O228" s="194"/>
      <c r="P228" s="194"/>
      <c r="Q228" s="194"/>
      <c r="R228" s="194"/>
      <c r="S228" s="194"/>
      <c r="T228" s="194"/>
      <c r="U228" s="194"/>
      <c r="V228" s="194"/>
      <c r="W228" s="194"/>
      <c r="X228" s="195"/>
      <c r="Y228" s="195"/>
      <c r="Z228" s="195"/>
      <c r="AA228" s="195"/>
      <c r="AB228" s="195"/>
      <c r="AC228" s="195"/>
      <c r="AD228" s="195"/>
      <c r="AE228" s="195"/>
      <c r="AF228" s="195"/>
      <c r="AG228" s="195" t="s">
        <v>154</v>
      </c>
      <c r="AH228" s="195" t="n">
        <v>0</v>
      </c>
      <c r="AI228" s="195"/>
      <c r="AJ228" s="195"/>
      <c r="AK228" s="195"/>
      <c r="AL228" s="195"/>
      <c r="AM228" s="195"/>
      <c r="AN228" s="195"/>
      <c r="AO228" s="195"/>
      <c r="AP228" s="195"/>
      <c r="AQ228" s="195"/>
      <c r="AR228" s="195"/>
      <c r="AS228" s="195"/>
      <c r="AT228" s="195"/>
      <c r="AU228" s="195"/>
      <c r="AV228" s="195"/>
      <c r="AW228" s="195"/>
      <c r="AX228" s="195"/>
      <c r="AY228" s="195"/>
      <c r="AZ228" s="195"/>
      <c r="BA228" s="195"/>
      <c r="BB228" s="195"/>
      <c r="BC228" s="195"/>
      <c r="BD228" s="195"/>
      <c r="BE228" s="195"/>
      <c r="BF228" s="195"/>
      <c r="BG228" s="195"/>
      <c r="BH228" s="195"/>
    </row>
    <row r="229" customFormat="false" ht="13.2" hidden="false" customHeight="false" outlineLevel="1" collapsed="false">
      <c r="A229" s="196"/>
      <c r="B229" s="197"/>
      <c r="C229" s="209" t="s">
        <v>329</v>
      </c>
      <c r="D229" s="210"/>
      <c r="E229" s="211" t="n">
        <v>72.02</v>
      </c>
      <c r="F229" s="194"/>
      <c r="G229" s="194"/>
      <c r="H229" s="194"/>
      <c r="I229" s="194"/>
      <c r="J229" s="194"/>
      <c r="K229" s="194"/>
      <c r="L229" s="194"/>
      <c r="M229" s="194"/>
      <c r="N229" s="194"/>
      <c r="O229" s="194"/>
      <c r="P229" s="194"/>
      <c r="Q229" s="194"/>
      <c r="R229" s="194"/>
      <c r="S229" s="194"/>
      <c r="T229" s="194"/>
      <c r="U229" s="194"/>
      <c r="V229" s="194"/>
      <c r="W229" s="194"/>
      <c r="X229" s="195"/>
      <c r="Y229" s="195"/>
      <c r="Z229" s="195"/>
      <c r="AA229" s="195"/>
      <c r="AB229" s="195"/>
      <c r="AC229" s="195"/>
      <c r="AD229" s="195"/>
      <c r="AE229" s="195"/>
      <c r="AF229" s="195"/>
      <c r="AG229" s="195" t="s">
        <v>154</v>
      </c>
      <c r="AH229" s="195" t="n">
        <v>0</v>
      </c>
      <c r="AI229" s="195"/>
      <c r="AJ229" s="195"/>
      <c r="AK229" s="195"/>
      <c r="AL229" s="195"/>
      <c r="AM229" s="195"/>
      <c r="AN229" s="195"/>
      <c r="AO229" s="195"/>
      <c r="AP229" s="195"/>
      <c r="AQ229" s="195"/>
      <c r="AR229" s="195"/>
      <c r="AS229" s="195"/>
      <c r="AT229" s="195"/>
      <c r="AU229" s="195"/>
      <c r="AV229" s="195"/>
      <c r="AW229" s="195"/>
      <c r="AX229" s="195"/>
      <c r="AY229" s="195"/>
      <c r="AZ229" s="195"/>
      <c r="BA229" s="195"/>
      <c r="BB229" s="195"/>
      <c r="BC229" s="195"/>
      <c r="BD229" s="195"/>
      <c r="BE229" s="195"/>
      <c r="BF229" s="195"/>
      <c r="BG229" s="195"/>
      <c r="BH229" s="195"/>
    </row>
    <row r="230" customFormat="false" ht="13.2" hidden="false" customHeight="false" outlineLevel="1" collapsed="false">
      <c r="A230" s="196"/>
      <c r="B230" s="197"/>
      <c r="C230" s="209" t="s">
        <v>158</v>
      </c>
      <c r="D230" s="210"/>
      <c r="E230" s="211"/>
      <c r="F230" s="194"/>
      <c r="G230" s="194"/>
      <c r="H230" s="194"/>
      <c r="I230" s="194"/>
      <c r="J230" s="194"/>
      <c r="K230" s="194"/>
      <c r="L230" s="194"/>
      <c r="M230" s="194"/>
      <c r="N230" s="194"/>
      <c r="O230" s="194"/>
      <c r="P230" s="194"/>
      <c r="Q230" s="194"/>
      <c r="R230" s="194"/>
      <c r="S230" s="194"/>
      <c r="T230" s="194"/>
      <c r="U230" s="194"/>
      <c r="V230" s="194"/>
      <c r="W230" s="194"/>
      <c r="X230" s="195"/>
      <c r="Y230" s="195"/>
      <c r="Z230" s="195"/>
      <c r="AA230" s="195"/>
      <c r="AB230" s="195"/>
      <c r="AC230" s="195"/>
      <c r="AD230" s="195"/>
      <c r="AE230" s="195"/>
      <c r="AF230" s="195"/>
      <c r="AG230" s="195" t="s">
        <v>154</v>
      </c>
      <c r="AH230" s="195" t="n">
        <v>0</v>
      </c>
      <c r="AI230" s="195"/>
      <c r="AJ230" s="195"/>
      <c r="AK230" s="195"/>
      <c r="AL230" s="195"/>
      <c r="AM230" s="195"/>
      <c r="AN230" s="195"/>
      <c r="AO230" s="195"/>
      <c r="AP230" s="195"/>
      <c r="AQ230" s="195"/>
      <c r="AR230" s="195"/>
      <c r="AS230" s="195"/>
      <c r="AT230" s="195"/>
      <c r="AU230" s="195"/>
      <c r="AV230" s="195"/>
      <c r="AW230" s="195"/>
      <c r="AX230" s="195"/>
      <c r="AY230" s="195"/>
      <c r="AZ230" s="195"/>
      <c r="BA230" s="195"/>
      <c r="BB230" s="195"/>
      <c r="BC230" s="195"/>
      <c r="BD230" s="195"/>
      <c r="BE230" s="195"/>
      <c r="BF230" s="195"/>
      <c r="BG230" s="195"/>
      <c r="BH230" s="195"/>
    </row>
    <row r="231" customFormat="false" ht="13.2" hidden="false" customHeight="false" outlineLevel="1" collapsed="false">
      <c r="A231" s="196"/>
      <c r="B231" s="197"/>
      <c r="C231" s="209" t="s">
        <v>159</v>
      </c>
      <c r="D231" s="210"/>
      <c r="E231" s="211" t="n">
        <v>5.2</v>
      </c>
      <c r="F231" s="194"/>
      <c r="G231" s="194"/>
      <c r="H231" s="194"/>
      <c r="I231" s="194"/>
      <c r="J231" s="194"/>
      <c r="K231" s="194"/>
      <c r="L231" s="194"/>
      <c r="M231" s="194"/>
      <c r="N231" s="194"/>
      <c r="O231" s="194"/>
      <c r="P231" s="194"/>
      <c r="Q231" s="194"/>
      <c r="R231" s="194"/>
      <c r="S231" s="194"/>
      <c r="T231" s="194"/>
      <c r="U231" s="194"/>
      <c r="V231" s="194"/>
      <c r="W231" s="194"/>
      <c r="X231" s="195"/>
      <c r="Y231" s="195"/>
      <c r="Z231" s="195"/>
      <c r="AA231" s="195"/>
      <c r="AB231" s="195"/>
      <c r="AC231" s="195"/>
      <c r="AD231" s="195"/>
      <c r="AE231" s="195"/>
      <c r="AF231" s="195"/>
      <c r="AG231" s="195" t="s">
        <v>154</v>
      </c>
      <c r="AH231" s="195" t="n">
        <v>0</v>
      </c>
      <c r="AI231" s="195"/>
      <c r="AJ231" s="195"/>
      <c r="AK231" s="195"/>
      <c r="AL231" s="195"/>
      <c r="AM231" s="195"/>
      <c r="AN231" s="195"/>
      <c r="AO231" s="195"/>
      <c r="AP231" s="195"/>
      <c r="AQ231" s="195"/>
      <c r="AR231" s="195"/>
      <c r="AS231" s="195"/>
      <c r="AT231" s="195"/>
      <c r="AU231" s="195"/>
      <c r="AV231" s="195"/>
      <c r="AW231" s="195"/>
      <c r="AX231" s="195"/>
      <c r="AY231" s="195"/>
      <c r="AZ231" s="195"/>
      <c r="BA231" s="195"/>
      <c r="BB231" s="195"/>
      <c r="BC231" s="195"/>
      <c r="BD231" s="195"/>
      <c r="BE231" s="195"/>
      <c r="BF231" s="195"/>
      <c r="BG231" s="195"/>
      <c r="BH231" s="195"/>
    </row>
    <row r="232" customFormat="false" ht="13.2" hidden="false" customHeight="false" outlineLevel="1" collapsed="false">
      <c r="A232" s="196"/>
      <c r="B232" s="197"/>
      <c r="C232" s="209" t="s">
        <v>160</v>
      </c>
      <c r="D232" s="210"/>
      <c r="E232" s="211" t="n">
        <v>5.1</v>
      </c>
      <c r="F232" s="194"/>
      <c r="G232" s="194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5"/>
      <c r="Y232" s="195"/>
      <c r="Z232" s="195"/>
      <c r="AA232" s="195"/>
      <c r="AB232" s="195"/>
      <c r="AC232" s="195"/>
      <c r="AD232" s="195"/>
      <c r="AE232" s="195"/>
      <c r="AF232" s="195"/>
      <c r="AG232" s="195" t="s">
        <v>154</v>
      </c>
      <c r="AH232" s="195" t="n">
        <v>0</v>
      </c>
      <c r="AI232" s="195"/>
      <c r="AJ232" s="195"/>
      <c r="AK232" s="195"/>
      <c r="AL232" s="195"/>
      <c r="AM232" s="195"/>
      <c r="AN232" s="195"/>
      <c r="AO232" s="195"/>
      <c r="AP232" s="195"/>
      <c r="AQ232" s="195"/>
      <c r="AR232" s="195"/>
      <c r="AS232" s="195"/>
      <c r="AT232" s="195"/>
      <c r="AU232" s="195"/>
      <c r="AV232" s="195"/>
      <c r="AW232" s="195"/>
      <c r="AX232" s="195"/>
      <c r="AY232" s="195"/>
      <c r="AZ232" s="195"/>
      <c r="BA232" s="195"/>
      <c r="BB232" s="195"/>
      <c r="BC232" s="195"/>
      <c r="BD232" s="195"/>
      <c r="BE232" s="195"/>
      <c r="BF232" s="195"/>
      <c r="BG232" s="195"/>
      <c r="BH232" s="195"/>
    </row>
    <row r="233" customFormat="false" ht="13.2" hidden="false" customHeight="false" outlineLevel="1" collapsed="false">
      <c r="A233" s="196"/>
      <c r="B233" s="197"/>
      <c r="C233" s="209" t="s">
        <v>161</v>
      </c>
      <c r="D233" s="210"/>
      <c r="E233" s="211" t="n">
        <v>30.6</v>
      </c>
      <c r="F233" s="194"/>
      <c r="G233" s="194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5"/>
      <c r="Y233" s="195"/>
      <c r="Z233" s="195"/>
      <c r="AA233" s="195"/>
      <c r="AB233" s="195"/>
      <c r="AC233" s="195"/>
      <c r="AD233" s="195"/>
      <c r="AE233" s="195"/>
      <c r="AF233" s="195"/>
      <c r="AG233" s="195" t="s">
        <v>154</v>
      </c>
      <c r="AH233" s="195" t="n">
        <v>0</v>
      </c>
      <c r="AI233" s="195"/>
      <c r="AJ233" s="195"/>
      <c r="AK233" s="195"/>
      <c r="AL233" s="195"/>
      <c r="AM233" s="195"/>
      <c r="AN233" s="195"/>
      <c r="AO233" s="195"/>
      <c r="AP233" s="195"/>
      <c r="AQ233" s="195"/>
      <c r="AR233" s="195"/>
      <c r="AS233" s="195"/>
      <c r="AT233" s="195"/>
      <c r="AU233" s="195"/>
      <c r="AV233" s="195"/>
      <c r="AW233" s="195"/>
      <c r="AX233" s="195"/>
      <c r="AY233" s="195"/>
      <c r="AZ233" s="195"/>
      <c r="BA233" s="195"/>
      <c r="BB233" s="195"/>
      <c r="BC233" s="195"/>
      <c r="BD233" s="195"/>
      <c r="BE233" s="195"/>
      <c r="BF233" s="195"/>
      <c r="BG233" s="195"/>
      <c r="BH233" s="195"/>
    </row>
    <row r="234" customFormat="false" ht="20.4" hidden="false" customHeight="false" outlineLevel="1" collapsed="false">
      <c r="A234" s="186" t="n">
        <v>35</v>
      </c>
      <c r="B234" s="187" t="s">
        <v>340</v>
      </c>
      <c r="C234" s="188" t="s">
        <v>341</v>
      </c>
      <c r="D234" s="189" t="s">
        <v>148</v>
      </c>
      <c r="E234" s="190" t="n">
        <v>219.91</v>
      </c>
      <c r="F234" s="191"/>
      <c r="G234" s="192" t="n">
        <f aca="false">ROUND(E234*F234,2)</f>
        <v>0</v>
      </c>
      <c r="H234" s="191"/>
      <c r="I234" s="192" t="n">
        <f aca="false">ROUND(E234*H234,2)</f>
        <v>0</v>
      </c>
      <c r="J234" s="191"/>
      <c r="K234" s="192" t="n">
        <f aca="false">ROUND(E234*J234,2)</f>
        <v>0</v>
      </c>
      <c r="L234" s="192" t="n">
        <v>21</v>
      </c>
      <c r="M234" s="192" t="n">
        <f aca="false">G234*(1+L234/100)</f>
        <v>0</v>
      </c>
      <c r="N234" s="192" t="n">
        <v>0.20746</v>
      </c>
      <c r="O234" s="192" t="n">
        <f aca="false">ROUND(E234*N234,2)</f>
        <v>45.62</v>
      </c>
      <c r="P234" s="192" t="n">
        <v>0</v>
      </c>
      <c r="Q234" s="192" t="n">
        <f aca="false">ROUND(E234*P234,2)</f>
        <v>0</v>
      </c>
      <c r="R234" s="192" t="s">
        <v>149</v>
      </c>
      <c r="S234" s="192" t="s">
        <v>150</v>
      </c>
      <c r="T234" s="193" t="s">
        <v>151</v>
      </c>
      <c r="U234" s="194" t="n">
        <v>0.1</v>
      </c>
      <c r="V234" s="194" t="n">
        <f aca="false">ROUND(E234*U234,2)</f>
        <v>21.99</v>
      </c>
      <c r="W234" s="194"/>
      <c r="X234" s="195"/>
      <c r="Y234" s="195"/>
      <c r="Z234" s="195"/>
      <c r="AA234" s="195"/>
      <c r="AB234" s="195"/>
      <c r="AC234" s="195"/>
      <c r="AD234" s="195"/>
      <c r="AE234" s="195"/>
      <c r="AF234" s="195"/>
      <c r="AG234" s="195" t="s">
        <v>152</v>
      </c>
      <c r="AH234" s="195"/>
      <c r="AI234" s="195"/>
      <c r="AJ234" s="195"/>
      <c r="AK234" s="195"/>
      <c r="AL234" s="195"/>
      <c r="AM234" s="195"/>
      <c r="AN234" s="195"/>
      <c r="AO234" s="195"/>
      <c r="AP234" s="195"/>
      <c r="AQ234" s="195"/>
      <c r="AR234" s="195"/>
      <c r="AS234" s="195"/>
      <c r="AT234" s="195"/>
      <c r="AU234" s="195"/>
      <c r="AV234" s="195"/>
      <c r="AW234" s="195"/>
      <c r="AX234" s="195"/>
      <c r="AY234" s="195"/>
      <c r="AZ234" s="195"/>
      <c r="BA234" s="195"/>
      <c r="BB234" s="195"/>
      <c r="BC234" s="195"/>
      <c r="BD234" s="195"/>
      <c r="BE234" s="195"/>
      <c r="BF234" s="195"/>
      <c r="BG234" s="195"/>
      <c r="BH234" s="195"/>
    </row>
    <row r="235" customFormat="false" ht="13.2" hidden="false" customHeight="false" outlineLevel="1" collapsed="false">
      <c r="A235" s="196"/>
      <c r="B235" s="197"/>
      <c r="C235" s="209" t="s">
        <v>153</v>
      </c>
      <c r="D235" s="210"/>
      <c r="E235" s="211"/>
      <c r="F235" s="194"/>
      <c r="G235" s="194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5"/>
      <c r="Y235" s="195"/>
      <c r="Z235" s="195"/>
      <c r="AA235" s="195"/>
      <c r="AB235" s="195"/>
      <c r="AC235" s="195"/>
      <c r="AD235" s="195"/>
      <c r="AE235" s="195"/>
      <c r="AF235" s="195"/>
      <c r="AG235" s="195" t="s">
        <v>154</v>
      </c>
      <c r="AH235" s="195" t="n">
        <v>0</v>
      </c>
      <c r="AI235" s="195"/>
      <c r="AJ235" s="195"/>
      <c r="AK235" s="195"/>
      <c r="AL235" s="195"/>
      <c r="AM235" s="195"/>
      <c r="AN235" s="195"/>
      <c r="AO235" s="195"/>
      <c r="AP235" s="195"/>
      <c r="AQ235" s="195"/>
      <c r="AR235" s="195"/>
      <c r="AS235" s="195"/>
      <c r="AT235" s="195"/>
      <c r="AU235" s="195"/>
      <c r="AV235" s="195"/>
      <c r="AW235" s="195"/>
      <c r="AX235" s="195"/>
      <c r="AY235" s="195"/>
      <c r="AZ235" s="195"/>
      <c r="BA235" s="195"/>
      <c r="BB235" s="195"/>
      <c r="BC235" s="195"/>
      <c r="BD235" s="195"/>
      <c r="BE235" s="195"/>
      <c r="BF235" s="195"/>
      <c r="BG235" s="195"/>
      <c r="BH235" s="195"/>
    </row>
    <row r="236" customFormat="false" ht="13.2" hidden="false" customHeight="false" outlineLevel="1" collapsed="false">
      <c r="A236" s="196"/>
      <c r="B236" s="197"/>
      <c r="C236" s="209" t="s">
        <v>155</v>
      </c>
      <c r="D236" s="210"/>
      <c r="E236" s="211"/>
      <c r="F236" s="194"/>
      <c r="G236" s="194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5"/>
      <c r="Y236" s="195"/>
      <c r="Z236" s="195"/>
      <c r="AA236" s="195"/>
      <c r="AB236" s="195"/>
      <c r="AC236" s="195"/>
      <c r="AD236" s="195"/>
      <c r="AE236" s="195"/>
      <c r="AF236" s="195"/>
      <c r="AG236" s="195" t="s">
        <v>154</v>
      </c>
      <c r="AH236" s="195" t="n">
        <v>0</v>
      </c>
      <c r="AI236" s="195"/>
      <c r="AJ236" s="195"/>
      <c r="AK236" s="195"/>
      <c r="AL236" s="195"/>
      <c r="AM236" s="195"/>
      <c r="AN236" s="195"/>
      <c r="AO236" s="195"/>
      <c r="AP236" s="195"/>
      <c r="AQ236" s="195"/>
      <c r="AR236" s="195"/>
      <c r="AS236" s="195"/>
      <c r="AT236" s="195"/>
      <c r="AU236" s="195"/>
      <c r="AV236" s="195"/>
      <c r="AW236" s="195"/>
      <c r="AX236" s="195"/>
      <c r="AY236" s="195"/>
      <c r="AZ236" s="195"/>
      <c r="BA236" s="195"/>
      <c r="BB236" s="195"/>
      <c r="BC236" s="195"/>
      <c r="BD236" s="195"/>
      <c r="BE236" s="195"/>
      <c r="BF236" s="195"/>
      <c r="BG236" s="195"/>
      <c r="BH236" s="195"/>
    </row>
    <row r="237" customFormat="false" ht="13.2" hidden="false" customHeight="false" outlineLevel="1" collapsed="false">
      <c r="A237" s="196"/>
      <c r="B237" s="197"/>
      <c r="C237" s="209" t="s">
        <v>156</v>
      </c>
      <c r="D237" s="210"/>
      <c r="E237" s="211" t="n">
        <v>106.99</v>
      </c>
      <c r="F237" s="194"/>
      <c r="G237" s="194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5"/>
      <c r="Y237" s="195"/>
      <c r="Z237" s="195"/>
      <c r="AA237" s="195"/>
      <c r="AB237" s="195"/>
      <c r="AC237" s="195"/>
      <c r="AD237" s="195"/>
      <c r="AE237" s="195"/>
      <c r="AF237" s="195"/>
      <c r="AG237" s="195" t="s">
        <v>154</v>
      </c>
      <c r="AH237" s="195" t="n">
        <v>0</v>
      </c>
      <c r="AI237" s="195"/>
      <c r="AJ237" s="195"/>
      <c r="AK237" s="195"/>
      <c r="AL237" s="195"/>
      <c r="AM237" s="195"/>
      <c r="AN237" s="195"/>
      <c r="AO237" s="195"/>
      <c r="AP237" s="195"/>
      <c r="AQ237" s="195"/>
      <c r="AR237" s="195"/>
      <c r="AS237" s="195"/>
      <c r="AT237" s="195"/>
      <c r="AU237" s="195"/>
      <c r="AV237" s="195"/>
      <c r="AW237" s="195"/>
      <c r="AX237" s="195"/>
      <c r="AY237" s="195"/>
      <c r="AZ237" s="195"/>
      <c r="BA237" s="195"/>
      <c r="BB237" s="195"/>
      <c r="BC237" s="195"/>
      <c r="BD237" s="195"/>
      <c r="BE237" s="195"/>
      <c r="BF237" s="195"/>
      <c r="BG237" s="195"/>
      <c r="BH237" s="195"/>
    </row>
    <row r="238" customFormat="false" ht="13.2" hidden="false" customHeight="false" outlineLevel="1" collapsed="false">
      <c r="A238" s="196"/>
      <c r="B238" s="197"/>
      <c r="C238" s="209" t="s">
        <v>329</v>
      </c>
      <c r="D238" s="210"/>
      <c r="E238" s="211" t="n">
        <v>72.02</v>
      </c>
      <c r="F238" s="194"/>
      <c r="G238" s="194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5"/>
      <c r="Y238" s="195"/>
      <c r="Z238" s="195"/>
      <c r="AA238" s="195"/>
      <c r="AB238" s="195"/>
      <c r="AC238" s="195"/>
      <c r="AD238" s="195"/>
      <c r="AE238" s="195"/>
      <c r="AF238" s="195"/>
      <c r="AG238" s="195" t="s">
        <v>154</v>
      </c>
      <c r="AH238" s="195" t="n">
        <v>0</v>
      </c>
      <c r="AI238" s="195"/>
      <c r="AJ238" s="195"/>
      <c r="AK238" s="195"/>
      <c r="AL238" s="195"/>
      <c r="AM238" s="195"/>
      <c r="AN238" s="195"/>
      <c r="AO238" s="195"/>
      <c r="AP238" s="195"/>
      <c r="AQ238" s="195"/>
      <c r="AR238" s="195"/>
      <c r="AS238" s="195"/>
      <c r="AT238" s="195"/>
      <c r="AU238" s="195"/>
      <c r="AV238" s="195"/>
      <c r="AW238" s="195"/>
      <c r="AX238" s="195"/>
      <c r="AY238" s="195"/>
      <c r="AZ238" s="195"/>
      <c r="BA238" s="195"/>
      <c r="BB238" s="195"/>
      <c r="BC238" s="195"/>
      <c r="BD238" s="195"/>
      <c r="BE238" s="195"/>
      <c r="BF238" s="195"/>
      <c r="BG238" s="195"/>
      <c r="BH238" s="195"/>
    </row>
    <row r="239" customFormat="false" ht="13.2" hidden="false" customHeight="false" outlineLevel="1" collapsed="false">
      <c r="A239" s="196"/>
      <c r="B239" s="197"/>
      <c r="C239" s="209" t="s">
        <v>158</v>
      </c>
      <c r="D239" s="210"/>
      <c r="E239" s="211"/>
      <c r="F239" s="194"/>
      <c r="G239" s="194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5"/>
      <c r="Y239" s="195"/>
      <c r="Z239" s="195"/>
      <c r="AA239" s="195"/>
      <c r="AB239" s="195"/>
      <c r="AC239" s="195"/>
      <c r="AD239" s="195"/>
      <c r="AE239" s="195"/>
      <c r="AF239" s="195"/>
      <c r="AG239" s="195" t="s">
        <v>154</v>
      </c>
      <c r="AH239" s="195" t="n">
        <v>0</v>
      </c>
      <c r="AI239" s="195"/>
      <c r="AJ239" s="195"/>
      <c r="AK239" s="195"/>
      <c r="AL239" s="195"/>
      <c r="AM239" s="195"/>
      <c r="AN239" s="195"/>
      <c r="AO239" s="195"/>
      <c r="AP239" s="195"/>
      <c r="AQ239" s="195"/>
      <c r="AR239" s="195"/>
      <c r="AS239" s="195"/>
      <c r="AT239" s="195"/>
      <c r="AU239" s="195"/>
      <c r="AV239" s="195"/>
      <c r="AW239" s="195"/>
      <c r="AX239" s="195"/>
      <c r="AY239" s="195"/>
      <c r="AZ239" s="195"/>
      <c r="BA239" s="195"/>
      <c r="BB239" s="195"/>
      <c r="BC239" s="195"/>
      <c r="BD239" s="195"/>
      <c r="BE239" s="195"/>
      <c r="BF239" s="195"/>
      <c r="BG239" s="195"/>
      <c r="BH239" s="195"/>
    </row>
    <row r="240" customFormat="false" ht="13.2" hidden="false" customHeight="false" outlineLevel="1" collapsed="false">
      <c r="A240" s="196"/>
      <c r="B240" s="197"/>
      <c r="C240" s="209" t="s">
        <v>159</v>
      </c>
      <c r="D240" s="210"/>
      <c r="E240" s="211" t="n">
        <v>5.2</v>
      </c>
      <c r="F240" s="194"/>
      <c r="G240" s="194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5"/>
      <c r="Y240" s="195"/>
      <c r="Z240" s="195"/>
      <c r="AA240" s="195"/>
      <c r="AB240" s="195"/>
      <c r="AC240" s="195"/>
      <c r="AD240" s="195"/>
      <c r="AE240" s="195"/>
      <c r="AF240" s="195"/>
      <c r="AG240" s="195" t="s">
        <v>154</v>
      </c>
      <c r="AH240" s="195" t="n">
        <v>0</v>
      </c>
      <c r="AI240" s="195"/>
      <c r="AJ240" s="195"/>
      <c r="AK240" s="195"/>
      <c r="AL240" s="195"/>
      <c r="AM240" s="195"/>
      <c r="AN240" s="195"/>
      <c r="AO240" s="195"/>
      <c r="AP240" s="195"/>
      <c r="AQ240" s="195"/>
      <c r="AR240" s="195"/>
      <c r="AS240" s="195"/>
      <c r="AT240" s="195"/>
      <c r="AU240" s="195"/>
      <c r="AV240" s="195"/>
      <c r="AW240" s="195"/>
      <c r="AX240" s="195"/>
      <c r="AY240" s="195"/>
      <c r="AZ240" s="195"/>
      <c r="BA240" s="195"/>
      <c r="BB240" s="195"/>
      <c r="BC240" s="195"/>
      <c r="BD240" s="195"/>
      <c r="BE240" s="195"/>
      <c r="BF240" s="195"/>
      <c r="BG240" s="195"/>
      <c r="BH240" s="195"/>
    </row>
    <row r="241" customFormat="false" ht="13.2" hidden="false" customHeight="false" outlineLevel="1" collapsed="false">
      <c r="A241" s="196"/>
      <c r="B241" s="197"/>
      <c r="C241" s="209" t="s">
        <v>160</v>
      </c>
      <c r="D241" s="210"/>
      <c r="E241" s="211" t="n">
        <v>5.1</v>
      </c>
      <c r="F241" s="194"/>
      <c r="G241" s="194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5"/>
      <c r="Y241" s="195"/>
      <c r="Z241" s="195"/>
      <c r="AA241" s="195"/>
      <c r="AB241" s="195"/>
      <c r="AC241" s="195"/>
      <c r="AD241" s="195"/>
      <c r="AE241" s="195"/>
      <c r="AF241" s="195"/>
      <c r="AG241" s="195" t="s">
        <v>154</v>
      </c>
      <c r="AH241" s="195" t="n">
        <v>0</v>
      </c>
      <c r="AI241" s="195"/>
      <c r="AJ241" s="195"/>
      <c r="AK241" s="195"/>
      <c r="AL241" s="195"/>
      <c r="AM241" s="195"/>
      <c r="AN241" s="195"/>
      <c r="AO241" s="195"/>
      <c r="AP241" s="195"/>
      <c r="AQ241" s="195"/>
      <c r="AR241" s="195"/>
      <c r="AS241" s="195"/>
      <c r="AT241" s="195"/>
      <c r="AU241" s="195"/>
      <c r="AV241" s="195"/>
      <c r="AW241" s="195"/>
      <c r="AX241" s="195"/>
      <c r="AY241" s="195"/>
      <c r="AZ241" s="195"/>
      <c r="BA241" s="195"/>
      <c r="BB241" s="195"/>
      <c r="BC241" s="195"/>
      <c r="BD241" s="195"/>
      <c r="BE241" s="195"/>
      <c r="BF241" s="195"/>
      <c r="BG241" s="195"/>
      <c r="BH241" s="195"/>
    </row>
    <row r="242" customFormat="false" ht="13.2" hidden="false" customHeight="false" outlineLevel="1" collapsed="false">
      <c r="A242" s="196"/>
      <c r="B242" s="197"/>
      <c r="C242" s="209" t="s">
        <v>161</v>
      </c>
      <c r="D242" s="210"/>
      <c r="E242" s="211" t="n">
        <v>30.6</v>
      </c>
      <c r="F242" s="194"/>
      <c r="G242" s="194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5"/>
      <c r="Y242" s="195"/>
      <c r="Z242" s="195"/>
      <c r="AA242" s="195"/>
      <c r="AB242" s="195"/>
      <c r="AC242" s="195"/>
      <c r="AD242" s="195"/>
      <c r="AE242" s="195"/>
      <c r="AF242" s="195"/>
      <c r="AG242" s="195" t="s">
        <v>154</v>
      </c>
      <c r="AH242" s="195" t="n">
        <v>0</v>
      </c>
      <c r="AI242" s="195"/>
      <c r="AJ242" s="195"/>
      <c r="AK242" s="195"/>
      <c r="AL242" s="195"/>
      <c r="AM242" s="195"/>
      <c r="AN242" s="195"/>
      <c r="AO242" s="195"/>
      <c r="AP242" s="195"/>
      <c r="AQ242" s="195"/>
      <c r="AR242" s="195"/>
      <c r="AS242" s="195"/>
      <c r="AT242" s="195"/>
      <c r="AU242" s="195"/>
      <c r="AV242" s="195"/>
      <c r="AW242" s="195"/>
      <c r="AX242" s="195"/>
      <c r="AY242" s="195"/>
      <c r="AZ242" s="195"/>
      <c r="BA242" s="195"/>
      <c r="BB242" s="195"/>
      <c r="BC242" s="195"/>
      <c r="BD242" s="195"/>
      <c r="BE242" s="195"/>
      <c r="BF242" s="195"/>
      <c r="BG242" s="195"/>
      <c r="BH242" s="195"/>
    </row>
    <row r="243" customFormat="false" ht="13.2" hidden="false" customHeight="false" outlineLevel="0" collapsed="false">
      <c r="A243" s="178" t="s">
        <v>114</v>
      </c>
      <c r="B243" s="179" t="s">
        <v>69</v>
      </c>
      <c r="C243" s="180" t="s">
        <v>70</v>
      </c>
      <c r="D243" s="181"/>
      <c r="E243" s="182"/>
      <c r="F243" s="183"/>
      <c r="G243" s="183" t="n">
        <f aca="false">SUMIF(AG244:AG309,"&lt;&gt;NOR",G244:G309)</f>
        <v>300000</v>
      </c>
      <c r="H243" s="183"/>
      <c r="I243" s="183" t="n">
        <f aca="false">SUM(I244:I309)</f>
        <v>0</v>
      </c>
      <c r="J243" s="183"/>
      <c r="K243" s="183" t="n">
        <f aca="false">SUM(K244:K309)</f>
        <v>0</v>
      </c>
      <c r="L243" s="183"/>
      <c r="M243" s="183" t="n">
        <f aca="false">SUM(M244:M309)</f>
        <v>363000</v>
      </c>
      <c r="N243" s="183"/>
      <c r="O243" s="183" t="n">
        <f aca="false">SUM(O244:O309)</f>
        <v>81.82</v>
      </c>
      <c r="P243" s="183"/>
      <c r="Q243" s="183" t="n">
        <f aca="false">SUM(Q244:Q309)</f>
        <v>0</v>
      </c>
      <c r="R243" s="183"/>
      <c r="S243" s="183"/>
      <c r="T243" s="184"/>
      <c r="U243" s="185"/>
      <c r="V243" s="185" t="n">
        <f aca="false">SUM(V244:V309)</f>
        <v>496.53</v>
      </c>
      <c r="W243" s="185"/>
      <c r="AG243" s="0" t="s">
        <v>115</v>
      </c>
    </row>
    <row r="244" customFormat="false" ht="20.4" hidden="false" customHeight="false" outlineLevel="1" collapsed="false">
      <c r="A244" s="186" t="n">
        <v>36</v>
      </c>
      <c r="B244" s="187" t="s">
        <v>342</v>
      </c>
      <c r="C244" s="188" t="s">
        <v>343</v>
      </c>
      <c r="D244" s="189" t="s">
        <v>168</v>
      </c>
      <c r="E244" s="190" t="n">
        <v>71.5</v>
      </c>
      <c r="F244" s="191"/>
      <c r="G244" s="192" t="n">
        <f aca="false">ROUND(E244*F244,2)</f>
        <v>0</v>
      </c>
      <c r="H244" s="191"/>
      <c r="I244" s="192" t="n">
        <f aca="false">ROUND(E244*H244,2)</f>
        <v>0</v>
      </c>
      <c r="J244" s="191"/>
      <c r="K244" s="192" t="n">
        <f aca="false">ROUND(E244*J244,2)</f>
        <v>0</v>
      </c>
      <c r="L244" s="192" t="n">
        <v>21</v>
      </c>
      <c r="M244" s="192" t="n">
        <f aca="false">G244*(1+L244/100)</f>
        <v>0</v>
      </c>
      <c r="N244" s="192" t="n">
        <v>0</v>
      </c>
      <c r="O244" s="192" t="n">
        <f aca="false">ROUND(E244*N244,2)</f>
        <v>0</v>
      </c>
      <c r="P244" s="192" t="n">
        <v>0</v>
      </c>
      <c r="Q244" s="192" t="n">
        <f aca="false">ROUND(E244*P244,2)</f>
        <v>0</v>
      </c>
      <c r="R244" s="192" t="s">
        <v>314</v>
      </c>
      <c r="S244" s="192" t="s">
        <v>150</v>
      </c>
      <c r="T244" s="193" t="s">
        <v>151</v>
      </c>
      <c r="U244" s="194" t="n">
        <v>0.126</v>
      </c>
      <c r="V244" s="194" t="n">
        <f aca="false">ROUND(E244*U244,2)</f>
        <v>9.01</v>
      </c>
      <c r="W244" s="194"/>
      <c r="X244" s="195"/>
      <c r="Y244" s="195"/>
      <c r="Z244" s="195"/>
      <c r="AA244" s="195"/>
      <c r="AB244" s="195"/>
      <c r="AC244" s="195"/>
      <c r="AD244" s="195"/>
      <c r="AE244" s="195"/>
      <c r="AF244" s="195"/>
      <c r="AG244" s="195" t="s">
        <v>152</v>
      </c>
      <c r="AH244" s="195"/>
      <c r="AI244" s="195"/>
      <c r="AJ244" s="195"/>
      <c r="AK244" s="195"/>
      <c r="AL244" s="195"/>
      <c r="AM244" s="195"/>
      <c r="AN244" s="195"/>
      <c r="AO244" s="195"/>
      <c r="AP244" s="195"/>
      <c r="AQ244" s="195"/>
      <c r="AR244" s="195"/>
      <c r="AS244" s="195"/>
      <c r="AT244" s="195"/>
      <c r="AU244" s="195"/>
      <c r="AV244" s="195"/>
      <c r="AW244" s="195"/>
      <c r="AX244" s="195"/>
      <c r="AY244" s="195"/>
      <c r="AZ244" s="195"/>
      <c r="BA244" s="195"/>
      <c r="BB244" s="195"/>
      <c r="BC244" s="195"/>
      <c r="BD244" s="195"/>
      <c r="BE244" s="195"/>
      <c r="BF244" s="195"/>
      <c r="BG244" s="195"/>
      <c r="BH244" s="195"/>
    </row>
    <row r="245" customFormat="false" ht="13.2" hidden="false" customHeight="true" outlineLevel="1" collapsed="false">
      <c r="A245" s="196"/>
      <c r="B245" s="197"/>
      <c r="C245" s="212" t="s">
        <v>315</v>
      </c>
      <c r="D245" s="212"/>
      <c r="E245" s="212"/>
      <c r="F245" s="212"/>
      <c r="G245" s="212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5"/>
      <c r="Y245" s="195"/>
      <c r="Z245" s="195"/>
      <c r="AA245" s="195"/>
      <c r="AB245" s="195"/>
      <c r="AC245" s="195"/>
      <c r="AD245" s="195"/>
      <c r="AE245" s="195"/>
      <c r="AF245" s="195"/>
      <c r="AG245" s="195" t="s">
        <v>171</v>
      </c>
      <c r="AH245" s="195"/>
      <c r="AI245" s="195"/>
      <c r="AJ245" s="195"/>
      <c r="AK245" s="195"/>
      <c r="AL245" s="195"/>
      <c r="AM245" s="195"/>
      <c r="AN245" s="195"/>
      <c r="AO245" s="195"/>
      <c r="AP245" s="195"/>
      <c r="AQ245" s="195"/>
      <c r="AR245" s="195"/>
      <c r="AS245" s="195"/>
      <c r="AT245" s="195"/>
      <c r="AU245" s="195"/>
      <c r="AV245" s="195"/>
      <c r="AW245" s="195"/>
      <c r="AX245" s="195"/>
      <c r="AY245" s="195"/>
      <c r="AZ245" s="195"/>
      <c r="BA245" s="195"/>
      <c r="BB245" s="195"/>
      <c r="BC245" s="195"/>
      <c r="BD245" s="195"/>
      <c r="BE245" s="195"/>
      <c r="BF245" s="195"/>
      <c r="BG245" s="195"/>
      <c r="BH245" s="195"/>
    </row>
    <row r="246" customFormat="false" ht="13.2" hidden="false" customHeight="false" outlineLevel="1" collapsed="false">
      <c r="A246" s="186" t="n">
        <v>37</v>
      </c>
      <c r="B246" s="187" t="s">
        <v>344</v>
      </c>
      <c r="C246" s="188" t="s">
        <v>345</v>
      </c>
      <c r="D246" s="189" t="s">
        <v>168</v>
      </c>
      <c r="E246" s="190" t="n">
        <v>71.5</v>
      </c>
      <c r="F246" s="191"/>
      <c r="G246" s="192" t="n">
        <f aca="false">ROUND(E246*F246,2)</f>
        <v>0</v>
      </c>
      <c r="H246" s="191"/>
      <c r="I246" s="192" t="n">
        <f aca="false">ROUND(E246*H246,2)</f>
        <v>0</v>
      </c>
      <c r="J246" s="191"/>
      <c r="K246" s="192" t="n">
        <f aca="false">ROUND(E246*J246,2)</f>
        <v>0</v>
      </c>
      <c r="L246" s="192" t="n">
        <v>21</v>
      </c>
      <c r="M246" s="192" t="n">
        <f aca="false">G246*(1+L246/100)</f>
        <v>0</v>
      </c>
      <c r="N246" s="192" t="n">
        <v>1E-005</v>
      </c>
      <c r="O246" s="192" t="n">
        <f aca="false">ROUND(E246*N246,2)</f>
        <v>0</v>
      </c>
      <c r="P246" s="192" t="n">
        <v>0</v>
      </c>
      <c r="Q246" s="192" t="n">
        <f aca="false">ROUND(E246*P246,2)</f>
        <v>0</v>
      </c>
      <c r="R246" s="192" t="s">
        <v>314</v>
      </c>
      <c r="S246" s="192" t="s">
        <v>150</v>
      </c>
      <c r="T246" s="193" t="s">
        <v>120</v>
      </c>
      <c r="U246" s="194" t="n">
        <v>0.08</v>
      </c>
      <c r="V246" s="194" t="n">
        <f aca="false">ROUND(E246*U246,2)</f>
        <v>5.72</v>
      </c>
      <c r="W246" s="194"/>
      <c r="X246" s="195"/>
      <c r="Y246" s="195"/>
      <c r="Z246" s="195"/>
      <c r="AA246" s="195"/>
      <c r="AB246" s="195"/>
      <c r="AC246" s="195"/>
      <c r="AD246" s="195"/>
      <c r="AE246" s="195"/>
      <c r="AF246" s="195"/>
      <c r="AG246" s="195" t="s">
        <v>152</v>
      </c>
      <c r="AH246" s="195"/>
      <c r="AI246" s="195"/>
      <c r="AJ246" s="195"/>
      <c r="AK246" s="195"/>
      <c r="AL246" s="195"/>
      <c r="AM246" s="195"/>
      <c r="AN246" s="195"/>
      <c r="AO246" s="195"/>
      <c r="AP246" s="195"/>
      <c r="AQ246" s="195"/>
      <c r="AR246" s="195"/>
      <c r="AS246" s="195"/>
      <c r="AT246" s="195"/>
      <c r="AU246" s="195"/>
      <c r="AV246" s="195"/>
      <c r="AW246" s="195"/>
      <c r="AX246" s="195"/>
      <c r="AY246" s="195"/>
      <c r="AZ246" s="195"/>
      <c r="BA246" s="195"/>
      <c r="BB246" s="195"/>
      <c r="BC246" s="195"/>
      <c r="BD246" s="195"/>
      <c r="BE246" s="195"/>
      <c r="BF246" s="195"/>
      <c r="BG246" s="195"/>
      <c r="BH246" s="195"/>
    </row>
    <row r="247" customFormat="false" ht="13.2" hidden="false" customHeight="true" outlineLevel="1" collapsed="false">
      <c r="A247" s="196"/>
      <c r="B247" s="197"/>
      <c r="C247" s="212" t="s">
        <v>346</v>
      </c>
      <c r="D247" s="212"/>
      <c r="E247" s="212"/>
      <c r="F247" s="212"/>
      <c r="G247" s="212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5"/>
      <c r="Y247" s="195"/>
      <c r="Z247" s="195"/>
      <c r="AA247" s="195"/>
      <c r="AB247" s="195"/>
      <c r="AC247" s="195"/>
      <c r="AD247" s="195"/>
      <c r="AE247" s="195"/>
      <c r="AF247" s="195"/>
      <c r="AG247" s="195" t="s">
        <v>171</v>
      </c>
      <c r="AH247" s="195"/>
      <c r="AI247" s="195"/>
      <c r="AJ247" s="195"/>
      <c r="AK247" s="195"/>
      <c r="AL247" s="195"/>
      <c r="AM247" s="195"/>
      <c r="AN247" s="195"/>
      <c r="AO247" s="195"/>
      <c r="AP247" s="195"/>
      <c r="AQ247" s="195"/>
      <c r="AR247" s="195"/>
      <c r="AS247" s="195"/>
      <c r="AT247" s="195"/>
      <c r="AU247" s="195"/>
      <c r="AV247" s="195"/>
      <c r="AW247" s="195"/>
      <c r="AX247" s="195"/>
      <c r="AY247" s="195"/>
      <c r="AZ247" s="195"/>
      <c r="BA247" s="195"/>
      <c r="BB247" s="195"/>
      <c r="BC247" s="195"/>
      <c r="BD247" s="195"/>
      <c r="BE247" s="195"/>
      <c r="BF247" s="195"/>
      <c r="BG247" s="195"/>
      <c r="BH247" s="195"/>
    </row>
    <row r="248" customFormat="false" ht="13.2" hidden="false" customHeight="false" outlineLevel="1" collapsed="false">
      <c r="A248" s="196"/>
      <c r="B248" s="197"/>
      <c r="C248" s="209" t="s">
        <v>347</v>
      </c>
      <c r="D248" s="210"/>
      <c r="E248" s="211" t="n">
        <v>70</v>
      </c>
      <c r="F248" s="194"/>
      <c r="G248" s="194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5"/>
      <c r="Y248" s="195"/>
      <c r="Z248" s="195"/>
      <c r="AA248" s="195"/>
      <c r="AB248" s="195"/>
      <c r="AC248" s="195"/>
      <c r="AD248" s="195"/>
      <c r="AE248" s="195"/>
      <c r="AF248" s="195"/>
      <c r="AG248" s="195" t="s">
        <v>154</v>
      </c>
      <c r="AH248" s="195" t="n">
        <v>0</v>
      </c>
      <c r="AI248" s="195"/>
      <c r="AJ248" s="195"/>
      <c r="AK248" s="195"/>
      <c r="AL248" s="195"/>
      <c r="AM248" s="195"/>
      <c r="AN248" s="195"/>
      <c r="AO248" s="195"/>
      <c r="AP248" s="195"/>
      <c r="AQ248" s="195"/>
      <c r="AR248" s="195"/>
      <c r="AS248" s="195"/>
      <c r="AT248" s="195"/>
      <c r="AU248" s="195"/>
      <c r="AV248" s="195"/>
      <c r="AW248" s="195"/>
      <c r="AX248" s="195"/>
      <c r="AY248" s="195"/>
      <c r="AZ248" s="195"/>
      <c r="BA248" s="195"/>
      <c r="BB248" s="195"/>
      <c r="BC248" s="195"/>
      <c r="BD248" s="195"/>
      <c r="BE248" s="195"/>
      <c r="BF248" s="195"/>
      <c r="BG248" s="195"/>
      <c r="BH248" s="195"/>
    </row>
    <row r="249" customFormat="false" ht="13.2" hidden="false" customHeight="false" outlineLevel="1" collapsed="false">
      <c r="A249" s="196"/>
      <c r="B249" s="197"/>
      <c r="C249" s="209" t="s">
        <v>348</v>
      </c>
      <c r="D249" s="210"/>
      <c r="E249" s="211" t="n">
        <v>1.5</v>
      </c>
      <c r="F249" s="194"/>
      <c r="G249" s="194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5"/>
      <c r="Y249" s="195"/>
      <c r="Z249" s="195"/>
      <c r="AA249" s="195"/>
      <c r="AB249" s="195"/>
      <c r="AC249" s="195"/>
      <c r="AD249" s="195"/>
      <c r="AE249" s="195"/>
      <c r="AF249" s="195"/>
      <c r="AG249" s="195" t="s">
        <v>154</v>
      </c>
      <c r="AH249" s="195" t="n">
        <v>0</v>
      </c>
      <c r="AI249" s="195"/>
      <c r="AJ249" s="195"/>
      <c r="AK249" s="195"/>
      <c r="AL249" s="195"/>
      <c r="AM249" s="195"/>
      <c r="AN249" s="195"/>
      <c r="AO249" s="195"/>
      <c r="AP249" s="195"/>
      <c r="AQ249" s="195"/>
      <c r="AR249" s="195"/>
      <c r="AS249" s="195"/>
      <c r="AT249" s="195"/>
      <c r="AU249" s="195"/>
      <c r="AV249" s="195"/>
      <c r="AW249" s="195"/>
      <c r="AX249" s="195"/>
      <c r="AY249" s="195"/>
      <c r="AZ249" s="195"/>
      <c r="BA249" s="195"/>
      <c r="BB249" s="195"/>
      <c r="BC249" s="195"/>
      <c r="BD249" s="195"/>
      <c r="BE249" s="195"/>
      <c r="BF249" s="195"/>
      <c r="BG249" s="195"/>
      <c r="BH249" s="195"/>
    </row>
    <row r="250" customFormat="false" ht="13.2" hidden="false" customHeight="false" outlineLevel="1" collapsed="false">
      <c r="A250" s="186" t="n">
        <v>38</v>
      </c>
      <c r="B250" s="187" t="s">
        <v>349</v>
      </c>
      <c r="C250" s="188" t="s">
        <v>350</v>
      </c>
      <c r="D250" s="189" t="s">
        <v>168</v>
      </c>
      <c r="E250" s="190" t="n">
        <v>244</v>
      </c>
      <c r="F250" s="191"/>
      <c r="G250" s="192" t="n">
        <f aca="false">ROUND(E250*F250,2)</f>
        <v>0</v>
      </c>
      <c r="H250" s="191"/>
      <c r="I250" s="192" t="n">
        <f aca="false">ROUND(E250*H250,2)</f>
        <v>0</v>
      </c>
      <c r="J250" s="191"/>
      <c r="K250" s="192" t="n">
        <f aca="false">ROUND(E250*J250,2)</f>
        <v>0</v>
      </c>
      <c r="L250" s="192" t="n">
        <v>21</v>
      </c>
      <c r="M250" s="192" t="n">
        <f aca="false">G250*(1+L250/100)</f>
        <v>0</v>
      </c>
      <c r="N250" s="192" t="n">
        <v>1E-005</v>
      </c>
      <c r="O250" s="192" t="n">
        <f aca="false">ROUND(E250*N250,2)</f>
        <v>0</v>
      </c>
      <c r="P250" s="192" t="n">
        <v>0</v>
      </c>
      <c r="Q250" s="192" t="n">
        <f aca="false">ROUND(E250*P250,2)</f>
        <v>0</v>
      </c>
      <c r="R250" s="192" t="s">
        <v>314</v>
      </c>
      <c r="S250" s="192" t="s">
        <v>150</v>
      </c>
      <c r="T250" s="193" t="s">
        <v>151</v>
      </c>
      <c r="U250" s="194" t="n">
        <v>0.097</v>
      </c>
      <c r="V250" s="194" t="n">
        <f aca="false">ROUND(E250*U250,2)</f>
        <v>23.67</v>
      </c>
      <c r="W250" s="194"/>
      <c r="X250" s="195"/>
      <c r="Y250" s="195"/>
      <c r="Z250" s="195"/>
      <c r="AA250" s="195"/>
      <c r="AB250" s="195"/>
      <c r="AC250" s="195"/>
      <c r="AD250" s="195"/>
      <c r="AE250" s="195"/>
      <c r="AF250" s="195"/>
      <c r="AG250" s="195" t="s">
        <v>152</v>
      </c>
      <c r="AH250" s="195"/>
      <c r="AI250" s="195"/>
      <c r="AJ250" s="195"/>
      <c r="AK250" s="195"/>
      <c r="AL250" s="195"/>
      <c r="AM250" s="195"/>
      <c r="AN250" s="195"/>
      <c r="AO250" s="195"/>
      <c r="AP250" s="195"/>
      <c r="AQ250" s="195"/>
      <c r="AR250" s="195"/>
      <c r="AS250" s="195"/>
      <c r="AT250" s="195"/>
      <c r="AU250" s="195"/>
      <c r="AV250" s="195"/>
      <c r="AW250" s="195"/>
      <c r="AX250" s="195"/>
      <c r="AY250" s="195"/>
      <c r="AZ250" s="195"/>
      <c r="BA250" s="195"/>
      <c r="BB250" s="195"/>
      <c r="BC250" s="195"/>
      <c r="BD250" s="195"/>
      <c r="BE250" s="195"/>
      <c r="BF250" s="195"/>
      <c r="BG250" s="195"/>
      <c r="BH250" s="195"/>
    </row>
    <row r="251" customFormat="false" ht="13.2" hidden="false" customHeight="true" outlineLevel="1" collapsed="false">
      <c r="A251" s="196"/>
      <c r="B251" s="197"/>
      <c r="C251" s="212" t="s">
        <v>346</v>
      </c>
      <c r="D251" s="212"/>
      <c r="E251" s="212"/>
      <c r="F251" s="212"/>
      <c r="G251" s="212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5"/>
      <c r="Y251" s="195"/>
      <c r="Z251" s="195"/>
      <c r="AA251" s="195"/>
      <c r="AB251" s="195"/>
      <c r="AC251" s="195"/>
      <c r="AD251" s="195"/>
      <c r="AE251" s="195"/>
      <c r="AF251" s="195"/>
      <c r="AG251" s="195" t="s">
        <v>171</v>
      </c>
      <c r="AH251" s="195"/>
      <c r="AI251" s="195"/>
      <c r="AJ251" s="195"/>
      <c r="AK251" s="195"/>
      <c r="AL251" s="195"/>
      <c r="AM251" s="195"/>
      <c r="AN251" s="195"/>
      <c r="AO251" s="195"/>
      <c r="AP251" s="195"/>
      <c r="AQ251" s="195"/>
      <c r="AR251" s="195"/>
      <c r="AS251" s="195"/>
      <c r="AT251" s="195"/>
      <c r="AU251" s="195"/>
      <c r="AV251" s="195"/>
      <c r="AW251" s="195"/>
      <c r="AX251" s="195"/>
      <c r="AY251" s="195"/>
      <c r="AZ251" s="195"/>
      <c r="BA251" s="195"/>
      <c r="BB251" s="195"/>
      <c r="BC251" s="195"/>
      <c r="BD251" s="195"/>
      <c r="BE251" s="195"/>
      <c r="BF251" s="195"/>
      <c r="BG251" s="195"/>
      <c r="BH251" s="195"/>
    </row>
    <row r="252" customFormat="false" ht="13.2" hidden="false" customHeight="false" outlineLevel="1" collapsed="false">
      <c r="A252" s="196"/>
      <c r="B252" s="197"/>
      <c r="C252" s="209" t="s">
        <v>351</v>
      </c>
      <c r="D252" s="210"/>
      <c r="E252" s="211" t="n">
        <v>244</v>
      </c>
      <c r="F252" s="194"/>
      <c r="G252" s="194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5"/>
      <c r="Y252" s="195"/>
      <c r="Z252" s="195"/>
      <c r="AA252" s="195"/>
      <c r="AB252" s="195"/>
      <c r="AC252" s="195"/>
      <c r="AD252" s="195"/>
      <c r="AE252" s="195"/>
      <c r="AF252" s="195"/>
      <c r="AG252" s="195" t="s">
        <v>154</v>
      </c>
      <c r="AH252" s="195" t="n">
        <v>0</v>
      </c>
      <c r="AI252" s="195"/>
      <c r="AJ252" s="195"/>
      <c r="AK252" s="195"/>
      <c r="AL252" s="195"/>
      <c r="AM252" s="195"/>
      <c r="AN252" s="195"/>
      <c r="AO252" s="195"/>
      <c r="AP252" s="195"/>
      <c r="AQ252" s="195"/>
      <c r="AR252" s="195"/>
      <c r="AS252" s="195"/>
      <c r="AT252" s="195"/>
      <c r="AU252" s="195"/>
      <c r="AV252" s="195"/>
      <c r="AW252" s="195"/>
      <c r="AX252" s="195"/>
      <c r="AY252" s="195"/>
      <c r="AZ252" s="195"/>
      <c r="BA252" s="195"/>
      <c r="BB252" s="195"/>
      <c r="BC252" s="195"/>
      <c r="BD252" s="195"/>
      <c r="BE252" s="195"/>
      <c r="BF252" s="195"/>
      <c r="BG252" s="195"/>
      <c r="BH252" s="195"/>
    </row>
    <row r="253" customFormat="false" ht="13.2" hidden="false" customHeight="false" outlineLevel="1" collapsed="false">
      <c r="A253" s="186" t="n">
        <v>39</v>
      </c>
      <c r="B253" s="187" t="s">
        <v>352</v>
      </c>
      <c r="C253" s="188" t="s">
        <v>353</v>
      </c>
      <c r="D253" s="189" t="s">
        <v>354</v>
      </c>
      <c r="E253" s="190" t="n">
        <v>2</v>
      </c>
      <c r="F253" s="191"/>
      <c r="G253" s="192" t="n">
        <f aca="false">ROUND(E253*F253,2)</f>
        <v>0</v>
      </c>
      <c r="H253" s="191"/>
      <c r="I253" s="192" t="n">
        <f aca="false">ROUND(E253*H253,2)</f>
        <v>0</v>
      </c>
      <c r="J253" s="191"/>
      <c r="K253" s="192" t="n">
        <f aca="false">ROUND(E253*J253,2)</f>
        <v>0</v>
      </c>
      <c r="L253" s="192" t="n">
        <v>21</v>
      </c>
      <c r="M253" s="192" t="n">
        <f aca="false">G253*(1+L253/100)</f>
        <v>0</v>
      </c>
      <c r="N253" s="192" t="n">
        <v>0</v>
      </c>
      <c r="O253" s="192" t="n">
        <f aca="false">ROUND(E253*N253,2)</f>
        <v>0</v>
      </c>
      <c r="P253" s="192" t="n">
        <v>0</v>
      </c>
      <c r="Q253" s="192" t="n">
        <f aca="false">ROUND(E253*P253,2)</f>
        <v>0</v>
      </c>
      <c r="R253" s="192" t="s">
        <v>314</v>
      </c>
      <c r="S253" s="192" t="s">
        <v>150</v>
      </c>
      <c r="T253" s="193" t="s">
        <v>151</v>
      </c>
      <c r="U253" s="194" t="n">
        <v>0.2832</v>
      </c>
      <c r="V253" s="194" t="n">
        <f aca="false">ROUND(E253*U253,2)</f>
        <v>0.57</v>
      </c>
      <c r="W253" s="194"/>
      <c r="X253" s="195"/>
      <c r="Y253" s="195"/>
      <c r="Z253" s="195"/>
      <c r="AA253" s="195"/>
      <c r="AB253" s="195"/>
      <c r="AC253" s="195"/>
      <c r="AD253" s="195"/>
      <c r="AE253" s="195"/>
      <c r="AF253" s="195"/>
      <c r="AG253" s="195" t="s">
        <v>152</v>
      </c>
      <c r="AH253" s="195"/>
      <c r="AI253" s="195"/>
      <c r="AJ253" s="195"/>
      <c r="AK253" s="195"/>
      <c r="AL253" s="195"/>
      <c r="AM253" s="195"/>
      <c r="AN253" s="195"/>
      <c r="AO253" s="195"/>
      <c r="AP253" s="195"/>
      <c r="AQ253" s="195"/>
      <c r="AR253" s="195"/>
      <c r="AS253" s="195"/>
      <c r="AT253" s="195"/>
      <c r="AU253" s="195"/>
      <c r="AV253" s="195"/>
      <c r="AW253" s="195"/>
      <c r="AX253" s="195"/>
      <c r="AY253" s="195"/>
      <c r="AZ253" s="195"/>
      <c r="BA253" s="195"/>
      <c r="BB253" s="195"/>
      <c r="BC253" s="195"/>
      <c r="BD253" s="195"/>
      <c r="BE253" s="195"/>
      <c r="BF253" s="195"/>
      <c r="BG253" s="195"/>
      <c r="BH253" s="195"/>
    </row>
    <row r="254" customFormat="false" ht="13.2" hidden="false" customHeight="true" outlineLevel="1" collapsed="false">
      <c r="A254" s="196"/>
      <c r="B254" s="197"/>
      <c r="C254" s="212" t="s">
        <v>315</v>
      </c>
      <c r="D254" s="212"/>
      <c r="E254" s="212"/>
      <c r="F254" s="212"/>
      <c r="G254" s="212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5"/>
      <c r="Y254" s="195"/>
      <c r="Z254" s="195"/>
      <c r="AA254" s="195"/>
      <c r="AB254" s="195"/>
      <c r="AC254" s="195"/>
      <c r="AD254" s="195"/>
      <c r="AE254" s="195"/>
      <c r="AF254" s="195"/>
      <c r="AG254" s="195" t="s">
        <v>171</v>
      </c>
      <c r="AH254" s="195"/>
      <c r="AI254" s="195"/>
      <c r="AJ254" s="195"/>
      <c r="AK254" s="195"/>
      <c r="AL254" s="195"/>
      <c r="AM254" s="195"/>
      <c r="AN254" s="195"/>
      <c r="AO254" s="195"/>
      <c r="AP254" s="195"/>
      <c r="AQ254" s="195"/>
      <c r="AR254" s="195"/>
      <c r="AS254" s="195"/>
      <c r="AT254" s="195"/>
      <c r="AU254" s="195"/>
      <c r="AV254" s="195"/>
      <c r="AW254" s="195"/>
      <c r="AX254" s="195"/>
      <c r="AY254" s="195"/>
      <c r="AZ254" s="195"/>
      <c r="BA254" s="195"/>
      <c r="BB254" s="195"/>
      <c r="BC254" s="195"/>
      <c r="BD254" s="195"/>
      <c r="BE254" s="195"/>
      <c r="BF254" s="195"/>
      <c r="BG254" s="195"/>
      <c r="BH254" s="195"/>
    </row>
    <row r="255" customFormat="false" ht="13.2" hidden="false" customHeight="false" outlineLevel="1" collapsed="false">
      <c r="A255" s="196"/>
      <c r="B255" s="197"/>
      <c r="C255" s="209" t="s">
        <v>355</v>
      </c>
      <c r="D255" s="210"/>
      <c r="E255" s="211" t="n">
        <v>2</v>
      </c>
      <c r="F255" s="194"/>
      <c r="G255" s="194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5"/>
      <c r="Y255" s="195"/>
      <c r="Z255" s="195"/>
      <c r="AA255" s="195"/>
      <c r="AB255" s="195"/>
      <c r="AC255" s="195"/>
      <c r="AD255" s="195"/>
      <c r="AE255" s="195"/>
      <c r="AF255" s="195"/>
      <c r="AG255" s="195" t="s">
        <v>154</v>
      </c>
      <c r="AH255" s="195" t="n">
        <v>0</v>
      </c>
      <c r="AI255" s="195"/>
      <c r="AJ255" s="195"/>
      <c r="AK255" s="195"/>
      <c r="AL255" s="195"/>
      <c r="AM255" s="195"/>
      <c r="AN255" s="195"/>
      <c r="AO255" s="195"/>
      <c r="AP255" s="195"/>
      <c r="AQ255" s="195"/>
      <c r="AR255" s="195"/>
      <c r="AS255" s="195"/>
      <c r="AT255" s="195"/>
      <c r="AU255" s="195"/>
      <c r="AV255" s="195"/>
      <c r="AW255" s="195"/>
      <c r="AX255" s="195"/>
      <c r="AY255" s="195"/>
      <c r="AZ255" s="195"/>
      <c r="BA255" s="195"/>
      <c r="BB255" s="195"/>
      <c r="BC255" s="195"/>
      <c r="BD255" s="195"/>
      <c r="BE255" s="195"/>
      <c r="BF255" s="195"/>
      <c r="BG255" s="195"/>
      <c r="BH255" s="195"/>
    </row>
    <row r="256" customFormat="false" ht="20.4" hidden="false" customHeight="false" outlineLevel="1" collapsed="false">
      <c r="A256" s="186" t="n">
        <v>40</v>
      </c>
      <c r="B256" s="187" t="s">
        <v>356</v>
      </c>
      <c r="C256" s="188" t="s">
        <v>357</v>
      </c>
      <c r="D256" s="189" t="s">
        <v>354</v>
      </c>
      <c r="E256" s="190" t="n">
        <v>16</v>
      </c>
      <c r="F256" s="191"/>
      <c r="G256" s="192" t="n">
        <f aca="false">ROUND(E256*F256,2)</f>
        <v>0</v>
      </c>
      <c r="H256" s="191"/>
      <c r="I256" s="192" t="n">
        <f aca="false">ROUND(E256*H256,2)</f>
        <v>0</v>
      </c>
      <c r="J256" s="191"/>
      <c r="K256" s="192" t="n">
        <f aca="false">ROUND(E256*J256,2)</f>
        <v>0</v>
      </c>
      <c r="L256" s="192" t="n">
        <v>21</v>
      </c>
      <c r="M256" s="192" t="n">
        <f aca="false">G256*(1+L256/100)</f>
        <v>0</v>
      </c>
      <c r="N256" s="192" t="n">
        <v>4E-005</v>
      </c>
      <c r="O256" s="192" t="n">
        <f aca="false">ROUND(E256*N256,2)</f>
        <v>0</v>
      </c>
      <c r="P256" s="192" t="n">
        <v>0</v>
      </c>
      <c r="Q256" s="192" t="n">
        <f aca="false">ROUND(E256*P256,2)</f>
        <v>0</v>
      </c>
      <c r="R256" s="192" t="s">
        <v>314</v>
      </c>
      <c r="S256" s="192" t="s">
        <v>150</v>
      </c>
      <c r="T256" s="193" t="s">
        <v>151</v>
      </c>
      <c r="U256" s="194" t="n">
        <v>0.38</v>
      </c>
      <c r="V256" s="194" t="n">
        <f aca="false">ROUND(E256*U256,2)</f>
        <v>6.08</v>
      </c>
      <c r="W256" s="194"/>
      <c r="X256" s="195"/>
      <c r="Y256" s="195"/>
      <c r="Z256" s="195"/>
      <c r="AA256" s="195"/>
      <c r="AB256" s="195"/>
      <c r="AC256" s="195"/>
      <c r="AD256" s="195"/>
      <c r="AE256" s="195"/>
      <c r="AF256" s="195"/>
      <c r="AG256" s="195" t="s">
        <v>152</v>
      </c>
      <c r="AH256" s="195"/>
      <c r="AI256" s="195"/>
      <c r="AJ256" s="195"/>
      <c r="AK256" s="195"/>
      <c r="AL256" s="195"/>
      <c r="AM256" s="195"/>
      <c r="AN256" s="195"/>
      <c r="AO256" s="195"/>
      <c r="AP256" s="195"/>
      <c r="AQ256" s="195"/>
      <c r="AR256" s="195"/>
      <c r="AS256" s="195"/>
      <c r="AT256" s="195"/>
      <c r="AU256" s="195"/>
      <c r="AV256" s="195"/>
      <c r="AW256" s="195"/>
      <c r="AX256" s="195"/>
      <c r="AY256" s="195"/>
      <c r="AZ256" s="195"/>
      <c r="BA256" s="195"/>
      <c r="BB256" s="195"/>
      <c r="BC256" s="195"/>
      <c r="BD256" s="195"/>
      <c r="BE256" s="195"/>
      <c r="BF256" s="195"/>
      <c r="BG256" s="195"/>
      <c r="BH256" s="195"/>
    </row>
    <row r="257" customFormat="false" ht="13.2" hidden="false" customHeight="true" outlineLevel="1" collapsed="false">
      <c r="A257" s="196"/>
      <c r="B257" s="197"/>
      <c r="C257" s="212" t="s">
        <v>315</v>
      </c>
      <c r="D257" s="212"/>
      <c r="E257" s="212"/>
      <c r="F257" s="212"/>
      <c r="G257" s="212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5"/>
      <c r="Y257" s="195"/>
      <c r="Z257" s="195"/>
      <c r="AA257" s="195"/>
      <c r="AB257" s="195"/>
      <c r="AC257" s="195"/>
      <c r="AD257" s="195"/>
      <c r="AE257" s="195"/>
      <c r="AF257" s="195"/>
      <c r="AG257" s="195" t="s">
        <v>171</v>
      </c>
      <c r="AH257" s="195"/>
      <c r="AI257" s="195"/>
      <c r="AJ257" s="195"/>
      <c r="AK257" s="195"/>
      <c r="AL257" s="195"/>
      <c r="AM257" s="195"/>
      <c r="AN257" s="195"/>
      <c r="AO257" s="195"/>
      <c r="AP257" s="195"/>
      <c r="AQ257" s="195"/>
      <c r="AR257" s="195"/>
      <c r="AS257" s="195"/>
      <c r="AT257" s="195"/>
      <c r="AU257" s="195"/>
      <c r="AV257" s="195"/>
      <c r="AW257" s="195"/>
      <c r="AX257" s="195"/>
      <c r="AY257" s="195"/>
      <c r="AZ257" s="195"/>
      <c r="BA257" s="195"/>
      <c r="BB257" s="195"/>
      <c r="BC257" s="195"/>
      <c r="BD257" s="195"/>
      <c r="BE257" s="195"/>
      <c r="BF257" s="195"/>
      <c r="BG257" s="195"/>
      <c r="BH257" s="195"/>
    </row>
    <row r="258" customFormat="false" ht="13.2" hidden="false" customHeight="false" outlineLevel="1" collapsed="false">
      <c r="A258" s="196"/>
      <c r="B258" s="197"/>
      <c r="C258" s="209" t="s">
        <v>358</v>
      </c>
      <c r="D258" s="210"/>
      <c r="E258" s="211" t="n">
        <v>16</v>
      </c>
      <c r="F258" s="194"/>
      <c r="G258" s="194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5"/>
      <c r="Y258" s="195"/>
      <c r="Z258" s="195"/>
      <c r="AA258" s="195"/>
      <c r="AB258" s="195"/>
      <c r="AC258" s="195"/>
      <c r="AD258" s="195"/>
      <c r="AE258" s="195"/>
      <c r="AF258" s="195"/>
      <c r="AG258" s="195" t="s">
        <v>154</v>
      </c>
      <c r="AH258" s="195" t="n">
        <v>0</v>
      </c>
      <c r="AI258" s="195"/>
      <c r="AJ258" s="195"/>
      <c r="AK258" s="195"/>
      <c r="AL258" s="195"/>
      <c r="AM258" s="195"/>
      <c r="AN258" s="195"/>
      <c r="AO258" s="195"/>
      <c r="AP258" s="195"/>
      <c r="AQ258" s="195"/>
      <c r="AR258" s="195"/>
      <c r="AS258" s="195"/>
      <c r="AT258" s="195"/>
      <c r="AU258" s="195"/>
      <c r="AV258" s="195"/>
      <c r="AW258" s="195"/>
      <c r="AX258" s="195"/>
      <c r="AY258" s="195"/>
      <c r="AZ258" s="195"/>
      <c r="BA258" s="195"/>
      <c r="BB258" s="195"/>
      <c r="BC258" s="195"/>
      <c r="BD258" s="195"/>
      <c r="BE258" s="195"/>
      <c r="BF258" s="195"/>
      <c r="BG258" s="195"/>
      <c r="BH258" s="195"/>
    </row>
    <row r="259" customFormat="false" ht="13.2" hidden="false" customHeight="false" outlineLevel="1" collapsed="false">
      <c r="A259" s="186" t="n">
        <v>41</v>
      </c>
      <c r="B259" s="187" t="s">
        <v>359</v>
      </c>
      <c r="C259" s="188" t="s">
        <v>360</v>
      </c>
      <c r="D259" s="189" t="s">
        <v>354</v>
      </c>
      <c r="E259" s="190" t="n">
        <v>16</v>
      </c>
      <c r="F259" s="191"/>
      <c r="G259" s="192" t="n">
        <f aca="false">ROUND(E259*F259,2)</f>
        <v>0</v>
      </c>
      <c r="H259" s="191"/>
      <c r="I259" s="192" t="n">
        <f aca="false">ROUND(E259*H259,2)</f>
        <v>0</v>
      </c>
      <c r="J259" s="191"/>
      <c r="K259" s="192" t="n">
        <f aca="false">ROUND(E259*J259,2)</f>
        <v>0</v>
      </c>
      <c r="L259" s="192" t="n">
        <v>21</v>
      </c>
      <c r="M259" s="192" t="n">
        <f aca="false">G259*(1+L259/100)</f>
        <v>0</v>
      </c>
      <c r="N259" s="192" t="n">
        <v>1E-005</v>
      </c>
      <c r="O259" s="192" t="n">
        <f aca="false">ROUND(E259*N259,2)</f>
        <v>0</v>
      </c>
      <c r="P259" s="192" t="n">
        <v>0</v>
      </c>
      <c r="Q259" s="192" t="n">
        <f aca="false">ROUND(E259*P259,2)</f>
        <v>0</v>
      </c>
      <c r="R259" s="192" t="s">
        <v>314</v>
      </c>
      <c r="S259" s="192" t="s">
        <v>150</v>
      </c>
      <c r="T259" s="193" t="s">
        <v>151</v>
      </c>
      <c r="U259" s="194" t="n">
        <v>0.1584</v>
      </c>
      <c r="V259" s="194" t="n">
        <f aca="false">ROUND(E259*U259,2)</f>
        <v>2.53</v>
      </c>
      <c r="W259" s="194"/>
      <c r="X259" s="195"/>
      <c r="Y259" s="195"/>
      <c r="Z259" s="195"/>
      <c r="AA259" s="195"/>
      <c r="AB259" s="195"/>
      <c r="AC259" s="195"/>
      <c r="AD259" s="195"/>
      <c r="AE259" s="195"/>
      <c r="AF259" s="195"/>
      <c r="AG259" s="195" t="s">
        <v>152</v>
      </c>
      <c r="AH259" s="195"/>
      <c r="AI259" s="195"/>
      <c r="AJ259" s="195"/>
      <c r="AK259" s="195"/>
      <c r="AL259" s="195"/>
      <c r="AM259" s="195"/>
      <c r="AN259" s="195"/>
      <c r="AO259" s="195"/>
      <c r="AP259" s="195"/>
      <c r="AQ259" s="195"/>
      <c r="AR259" s="195"/>
      <c r="AS259" s="195"/>
      <c r="AT259" s="195"/>
      <c r="AU259" s="195"/>
      <c r="AV259" s="195"/>
      <c r="AW259" s="195"/>
      <c r="AX259" s="195"/>
      <c r="AY259" s="195"/>
      <c r="AZ259" s="195"/>
      <c r="BA259" s="195"/>
      <c r="BB259" s="195"/>
      <c r="BC259" s="195"/>
      <c r="BD259" s="195"/>
      <c r="BE259" s="195"/>
      <c r="BF259" s="195"/>
      <c r="BG259" s="195"/>
      <c r="BH259" s="195"/>
    </row>
    <row r="260" customFormat="false" ht="13.2" hidden="false" customHeight="true" outlineLevel="1" collapsed="false">
      <c r="A260" s="196"/>
      <c r="B260" s="197"/>
      <c r="C260" s="212" t="s">
        <v>315</v>
      </c>
      <c r="D260" s="212"/>
      <c r="E260" s="212"/>
      <c r="F260" s="212"/>
      <c r="G260" s="212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5"/>
      <c r="Y260" s="195"/>
      <c r="Z260" s="195"/>
      <c r="AA260" s="195"/>
      <c r="AB260" s="195"/>
      <c r="AC260" s="195"/>
      <c r="AD260" s="195"/>
      <c r="AE260" s="195"/>
      <c r="AF260" s="195"/>
      <c r="AG260" s="195" t="s">
        <v>171</v>
      </c>
      <c r="AH260" s="195"/>
      <c r="AI260" s="195"/>
      <c r="AJ260" s="195"/>
      <c r="AK260" s="195"/>
      <c r="AL260" s="195"/>
      <c r="AM260" s="195"/>
      <c r="AN260" s="195"/>
      <c r="AO260" s="195"/>
      <c r="AP260" s="195"/>
      <c r="AQ260" s="195"/>
      <c r="AR260" s="195"/>
      <c r="AS260" s="195"/>
      <c r="AT260" s="195"/>
      <c r="AU260" s="195"/>
      <c r="AV260" s="195"/>
      <c r="AW260" s="195"/>
      <c r="AX260" s="195"/>
      <c r="AY260" s="195"/>
      <c r="AZ260" s="195"/>
      <c r="BA260" s="195"/>
      <c r="BB260" s="195"/>
      <c r="BC260" s="195"/>
      <c r="BD260" s="195"/>
      <c r="BE260" s="195"/>
      <c r="BF260" s="195"/>
      <c r="BG260" s="195"/>
      <c r="BH260" s="195"/>
    </row>
    <row r="261" customFormat="false" ht="13.2" hidden="false" customHeight="false" outlineLevel="1" collapsed="false">
      <c r="A261" s="186" t="n">
        <v>42</v>
      </c>
      <c r="B261" s="187" t="s">
        <v>361</v>
      </c>
      <c r="C261" s="188" t="s">
        <v>362</v>
      </c>
      <c r="D261" s="189" t="s">
        <v>168</v>
      </c>
      <c r="E261" s="190" t="n">
        <v>71.5</v>
      </c>
      <c r="F261" s="191"/>
      <c r="G261" s="192" t="n">
        <f aca="false">ROUND(E261*F261,2)</f>
        <v>0</v>
      </c>
      <c r="H261" s="191"/>
      <c r="I261" s="192" t="n">
        <f aca="false">ROUND(E261*H261,2)</f>
        <v>0</v>
      </c>
      <c r="J261" s="191"/>
      <c r="K261" s="192" t="n">
        <f aca="false">ROUND(E261*J261,2)</f>
        <v>0</v>
      </c>
      <c r="L261" s="192" t="n">
        <v>21</v>
      </c>
      <c r="M261" s="192" t="n">
        <f aca="false">G261*(1+L261/100)</f>
        <v>0</v>
      </c>
      <c r="N261" s="192" t="n">
        <v>0</v>
      </c>
      <c r="O261" s="192" t="n">
        <f aca="false">ROUND(E261*N261,2)</f>
        <v>0</v>
      </c>
      <c r="P261" s="192" t="n">
        <v>0</v>
      </c>
      <c r="Q261" s="192" t="n">
        <f aca="false">ROUND(E261*P261,2)</f>
        <v>0</v>
      </c>
      <c r="R261" s="192" t="s">
        <v>314</v>
      </c>
      <c r="S261" s="192" t="s">
        <v>150</v>
      </c>
      <c r="T261" s="193" t="s">
        <v>151</v>
      </c>
      <c r="U261" s="194" t="n">
        <v>0.044</v>
      </c>
      <c r="V261" s="194" t="n">
        <f aca="false">ROUND(E261*U261,2)</f>
        <v>3.15</v>
      </c>
      <c r="W261" s="194"/>
      <c r="X261" s="195"/>
      <c r="Y261" s="195"/>
      <c r="Z261" s="195"/>
      <c r="AA261" s="195"/>
      <c r="AB261" s="195"/>
      <c r="AC261" s="195"/>
      <c r="AD261" s="195"/>
      <c r="AE261" s="195"/>
      <c r="AF261" s="195"/>
      <c r="AG261" s="195" t="s">
        <v>152</v>
      </c>
      <c r="AH261" s="195"/>
      <c r="AI261" s="195"/>
      <c r="AJ261" s="195"/>
      <c r="AK261" s="195"/>
      <c r="AL261" s="195"/>
      <c r="AM261" s="195"/>
      <c r="AN261" s="195"/>
      <c r="AO261" s="195"/>
      <c r="AP261" s="195"/>
      <c r="AQ261" s="195"/>
      <c r="AR261" s="195"/>
      <c r="AS261" s="195"/>
      <c r="AT261" s="195"/>
      <c r="AU261" s="195"/>
      <c r="AV261" s="195"/>
      <c r="AW261" s="195"/>
      <c r="AX261" s="195"/>
      <c r="AY261" s="195"/>
      <c r="AZ261" s="195"/>
      <c r="BA261" s="195"/>
      <c r="BB261" s="195"/>
      <c r="BC261" s="195"/>
      <c r="BD261" s="195"/>
      <c r="BE261" s="195"/>
      <c r="BF261" s="195"/>
      <c r="BG261" s="195"/>
      <c r="BH261" s="195"/>
    </row>
    <row r="262" customFormat="false" ht="13.2" hidden="false" customHeight="true" outlineLevel="1" collapsed="false">
      <c r="A262" s="196"/>
      <c r="B262" s="197"/>
      <c r="C262" s="212" t="s">
        <v>363</v>
      </c>
      <c r="D262" s="212"/>
      <c r="E262" s="212"/>
      <c r="F262" s="212"/>
      <c r="G262" s="212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5"/>
      <c r="Y262" s="195"/>
      <c r="Z262" s="195"/>
      <c r="AA262" s="195"/>
      <c r="AB262" s="195"/>
      <c r="AC262" s="195"/>
      <c r="AD262" s="195"/>
      <c r="AE262" s="195"/>
      <c r="AF262" s="195"/>
      <c r="AG262" s="195" t="s">
        <v>171</v>
      </c>
      <c r="AH262" s="195"/>
      <c r="AI262" s="195"/>
      <c r="AJ262" s="195"/>
      <c r="AK262" s="195"/>
      <c r="AL262" s="195"/>
      <c r="AM262" s="195"/>
      <c r="AN262" s="195"/>
      <c r="AO262" s="195"/>
      <c r="AP262" s="195"/>
      <c r="AQ262" s="195"/>
      <c r="AR262" s="195"/>
      <c r="AS262" s="195"/>
      <c r="AT262" s="195"/>
      <c r="AU262" s="195"/>
      <c r="AV262" s="195"/>
      <c r="AW262" s="195"/>
      <c r="AX262" s="195"/>
      <c r="AY262" s="195"/>
      <c r="AZ262" s="195"/>
      <c r="BA262" s="195"/>
      <c r="BB262" s="195"/>
      <c r="BC262" s="195"/>
      <c r="BD262" s="195"/>
      <c r="BE262" s="195"/>
      <c r="BF262" s="195"/>
      <c r="BG262" s="195"/>
      <c r="BH262" s="195"/>
    </row>
    <row r="263" customFormat="false" ht="13.2" hidden="false" customHeight="false" outlineLevel="1" collapsed="false">
      <c r="A263" s="186" t="n">
        <v>43</v>
      </c>
      <c r="B263" s="187" t="s">
        <v>364</v>
      </c>
      <c r="C263" s="188" t="s">
        <v>365</v>
      </c>
      <c r="D263" s="189" t="s">
        <v>168</v>
      </c>
      <c r="E263" s="190" t="n">
        <v>71.5</v>
      </c>
      <c r="F263" s="191"/>
      <c r="G263" s="192" t="n">
        <f aca="false">ROUND(E263*F263,2)</f>
        <v>0</v>
      </c>
      <c r="H263" s="191"/>
      <c r="I263" s="192" t="n">
        <f aca="false">ROUND(E263*H263,2)</f>
        <v>0</v>
      </c>
      <c r="J263" s="191"/>
      <c r="K263" s="192" t="n">
        <f aca="false">ROUND(E263*J263,2)</f>
        <v>0</v>
      </c>
      <c r="L263" s="192" t="n">
        <v>21</v>
      </c>
      <c r="M263" s="192" t="n">
        <f aca="false">G263*(1+L263/100)</f>
        <v>0</v>
      </c>
      <c r="N263" s="192" t="n">
        <v>0</v>
      </c>
      <c r="O263" s="192" t="n">
        <f aca="false">ROUND(E263*N263,2)</f>
        <v>0</v>
      </c>
      <c r="P263" s="192" t="n">
        <v>0</v>
      </c>
      <c r="Q263" s="192" t="n">
        <f aca="false">ROUND(E263*P263,2)</f>
        <v>0</v>
      </c>
      <c r="R263" s="192" t="s">
        <v>314</v>
      </c>
      <c r="S263" s="192" t="s">
        <v>150</v>
      </c>
      <c r="T263" s="193" t="s">
        <v>151</v>
      </c>
      <c r="U263" s="194" t="n">
        <v>0.21</v>
      </c>
      <c r="V263" s="194" t="n">
        <f aca="false">ROUND(E263*U263,2)</f>
        <v>15.02</v>
      </c>
      <c r="W263" s="194"/>
      <c r="X263" s="195"/>
      <c r="Y263" s="195"/>
      <c r="Z263" s="195"/>
      <c r="AA263" s="195"/>
      <c r="AB263" s="195"/>
      <c r="AC263" s="195"/>
      <c r="AD263" s="195"/>
      <c r="AE263" s="195"/>
      <c r="AF263" s="195"/>
      <c r="AG263" s="195" t="s">
        <v>152</v>
      </c>
      <c r="AH263" s="195"/>
      <c r="AI263" s="195"/>
      <c r="AJ263" s="195"/>
      <c r="AK263" s="195"/>
      <c r="AL263" s="195"/>
      <c r="AM263" s="195"/>
      <c r="AN263" s="195"/>
      <c r="AO263" s="195"/>
      <c r="AP263" s="195"/>
      <c r="AQ263" s="195"/>
      <c r="AR263" s="195"/>
      <c r="AS263" s="195"/>
      <c r="AT263" s="195"/>
      <c r="AU263" s="195"/>
      <c r="AV263" s="195"/>
      <c r="AW263" s="195"/>
      <c r="AX263" s="195"/>
      <c r="AY263" s="195"/>
      <c r="AZ263" s="195"/>
      <c r="BA263" s="195"/>
      <c r="BB263" s="195"/>
      <c r="BC263" s="195"/>
      <c r="BD263" s="195"/>
      <c r="BE263" s="195"/>
      <c r="BF263" s="195"/>
      <c r="BG263" s="195"/>
      <c r="BH263" s="195"/>
    </row>
    <row r="264" customFormat="false" ht="13.2" hidden="false" customHeight="true" outlineLevel="1" collapsed="false">
      <c r="A264" s="196"/>
      <c r="B264" s="197"/>
      <c r="C264" s="212" t="s">
        <v>366</v>
      </c>
      <c r="D264" s="212"/>
      <c r="E264" s="212"/>
      <c r="F264" s="212"/>
      <c r="G264" s="212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5"/>
      <c r="Y264" s="195"/>
      <c r="Z264" s="195"/>
      <c r="AA264" s="195"/>
      <c r="AB264" s="195"/>
      <c r="AC264" s="195"/>
      <c r="AD264" s="195"/>
      <c r="AE264" s="195"/>
      <c r="AF264" s="195"/>
      <c r="AG264" s="195" t="s">
        <v>171</v>
      </c>
      <c r="AH264" s="195"/>
      <c r="AI264" s="195"/>
      <c r="AJ264" s="195"/>
      <c r="AK264" s="195"/>
      <c r="AL264" s="195"/>
      <c r="AM264" s="195"/>
      <c r="AN264" s="195"/>
      <c r="AO264" s="195"/>
      <c r="AP264" s="195"/>
      <c r="AQ264" s="195"/>
      <c r="AR264" s="195"/>
      <c r="AS264" s="195"/>
      <c r="AT264" s="195"/>
      <c r="AU264" s="195"/>
      <c r="AV264" s="195"/>
      <c r="AW264" s="195"/>
      <c r="AX264" s="195"/>
      <c r="AY264" s="195"/>
      <c r="AZ264" s="195"/>
      <c r="BA264" s="195"/>
      <c r="BB264" s="195"/>
      <c r="BC264" s="195"/>
      <c r="BD264" s="195"/>
      <c r="BE264" s="195"/>
      <c r="BF264" s="195"/>
      <c r="BG264" s="195"/>
      <c r="BH264" s="195"/>
    </row>
    <row r="265" customFormat="false" ht="20.4" hidden="false" customHeight="false" outlineLevel="1" collapsed="false">
      <c r="A265" s="186" t="n">
        <v>44</v>
      </c>
      <c r="B265" s="187" t="s">
        <v>367</v>
      </c>
      <c r="C265" s="188" t="s">
        <v>368</v>
      </c>
      <c r="D265" s="189" t="s">
        <v>168</v>
      </c>
      <c r="E265" s="190" t="n">
        <v>71.5</v>
      </c>
      <c r="F265" s="191"/>
      <c r="G265" s="192" t="n">
        <f aca="false">ROUND(E265*F265,2)</f>
        <v>0</v>
      </c>
      <c r="H265" s="191"/>
      <c r="I265" s="192" t="n">
        <f aca="false">ROUND(E265*H265,2)</f>
        <v>0</v>
      </c>
      <c r="J265" s="191"/>
      <c r="K265" s="192" t="n">
        <f aca="false">ROUND(E265*J265,2)</f>
        <v>0</v>
      </c>
      <c r="L265" s="192" t="n">
        <v>21</v>
      </c>
      <c r="M265" s="192" t="n">
        <f aca="false">G265*(1+L265/100)</f>
        <v>0</v>
      </c>
      <c r="N265" s="192" t="n">
        <v>0</v>
      </c>
      <c r="O265" s="192" t="n">
        <f aca="false">ROUND(E265*N265,2)</f>
        <v>0</v>
      </c>
      <c r="P265" s="192" t="n">
        <v>0</v>
      </c>
      <c r="Q265" s="192" t="n">
        <f aca="false">ROUND(E265*P265,2)</f>
        <v>0</v>
      </c>
      <c r="R265" s="192" t="s">
        <v>314</v>
      </c>
      <c r="S265" s="192" t="s">
        <v>150</v>
      </c>
      <c r="T265" s="193" t="s">
        <v>120</v>
      </c>
      <c r="U265" s="194" t="n">
        <v>0.059</v>
      </c>
      <c r="V265" s="194" t="n">
        <f aca="false">ROUND(E265*U265,2)</f>
        <v>4.22</v>
      </c>
      <c r="W265" s="194"/>
      <c r="X265" s="195"/>
      <c r="Y265" s="195"/>
      <c r="Z265" s="195"/>
      <c r="AA265" s="195"/>
      <c r="AB265" s="195"/>
      <c r="AC265" s="195"/>
      <c r="AD265" s="195"/>
      <c r="AE265" s="195"/>
      <c r="AF265" s="195"/>
      <c r="AG265" s="195" t="s">
        <v>152</v>
      </c>
      <c r="AH265" s="195"/>
      <c r="AI265" s="195"/>
      <c r="AJ265" s="195"/>
      <c r="AK265" s="195"/>
      <c r="AL265" s="195"/>
      <c r="AM265" s="195"/>
      <c r="AN265" s="195"/>
      <c r="AO265" s="195"/>
      <c r="AP265" s="195"/>
      <c r="AQ265" s="195"/>
      <c r="AR265" s="195"/>
      <c r="AS265" s="195"/>
      <c r="AT265" s="195"/>
      <c r="AU265" s="195"/>
      <c r="AV265" s="195"/>
      <c r="AW265" s="195"/>
      <c r="AX265" s="195"/>
      <c r="AY265" s="195"/>
      <c r="AZ265" s="195"/>
      <c r="BA265" s="195"/>
      <c r="BB265" s="195"/>
      <c r="BC265" s="195"/>
      <c r="BD265" s="195"/>
      <c r="BE265" s="195"/>
      <c r="BF265" s="195"/>
      <c r="BG265" s="195"/>
      <c r="BH265" s="195"/>
    </row>
    <row r="266" customFormat="false" ht="13.2" hidden="false" customHeight="true" outlineLevel="1" collapsed="false">
      <c r="A266" s="196"/>
      <c r="B266" s="197"/>
      <c r="C266" s="212" t="s">
        <v>369</v>
      </c>
      <c r="D266" s="212"/>
      <c r="E266" s="212"/>
      <c r="F266" s="212"/>
      <c r="G266" s="212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5"/>
      <c r="Y266" s="195"/>
      <c r="Z266" s="195"/>
      <c r="AA266" s="195"/>
      <c r="AB266" s="195"/>
      <c r="AC266" s="195"/>
      <c r="AD266" s="195"/>
      <c r="AE266" s="195"/>
      <c r="AF266" s="195"/>
      <c r="AG266" s="195" t="s">
        <v>171</v>
      </c>
      <c r="AH266" s="195"/>
      <c r="AI266" s="195"/>
      <c r="AJ266" s="195"/>
      <c r="AK266" s="195"/>
      <c r="AL266" s="195"/>
      <c r="AM266" s="195"/>
      <c r="AN266" s="195"/>
      <c r="AO266" s="195"/>
      <c r="AP266" s="195"/>
      <c r="AQ266" s="195"/>
      <c r="AR266" s="195"/>
      <c r="AS266" s="195"/>
      <c r="AT266" s="195"/>
      <c r="AU266" s="195"/>
      <c r="AV266" s="195"/>
      <c r="AW266" s="195"/>
      <c r="AX266" s="195"/>
      <c r="AY266" s="195"/>
      <c r="AZ266" s="195"/>
      <c r="BA266" s="195"/>
      <c r="BB266" s="195"/>
      <c r="BC266" s="195"/>
      <c r="BD266" s="195"/>
      <c r="BE266" s="195"/>
      <c r="BF266" s="195"/>
      <c r="BG266" s="195"/>
      <c r="BH266" s="195"/>
    </row>
    <row r="267" customFormat="false" ht="13.2" hidden="false" customHeight="false" outlineLevel="1" collapsed="false">
      <c r="A267" s="196"/>
      <c r="B267" s="197"/>
      <c r="C267" s="209" t="s">
        <v>370</v>
      </c>
      <c r="D267" s="210"/>
      <c r="E267" s="211" t="n">
        <v>71.5</v>
      </c>
      <c r="F267" s="194"/>
      <c r="G267" s="194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5"/>
      <c r="Y267" s="195"/>
      <c r="Z267" s="195"/>
      <c r="AA267" s="195"/>
      <c r="AB267" s="195"/>
      <c r="AC267" s="195"/>
      <c r="AD267" s="195"/>
      <c r="AE267" s="195"/>
      <c r="AF267" s="195"/>
      <c r="AG267" s="195" t="s">
        <v>154</v>
      </c>
      <c r="AH267" s="195" t="n">
        <v>0</v>
      </c>
      <c r="AI267" s="195"/>
      <c r="AJ267" s="195"/>
      <c r="AK267" s="195"/>
      <c r="AL267" s="195"/>
      <c r="AM267" s="195"/>
      <c r="AN267" s="195"/>
      <c r="AO267" s="195"/>
      <c r="AP267" s="195"/>
      <c r="AQ267" s="195"/>
      <c r="AR267" s="195"/>
      <c r="AS267" s="195"/>
      <c r="AT267" s="195"/>
      <c r="AU267" s="195"/>
      <c r="AV267" s="195"/>
      <c r="AW267" s="195"/>
      <c r="AX267" s="195"/>
      <c r="AY267" s="195"/>
      <c r="AZ267" s="195"/>
      <c r="BA267" s="195"/>
      <c r="BB267" s="195"/>
      <c r="BC267" s="195"/>
      <c r="BD267" s="195"/>
      <c r="BE267" s="195"/>
      <c r="BF267" s="195"/>
      <c r="BG267" s="195"/>
      <c r="BH267" s="195"/>
    </row>
    <row r="268" customFormat="false" ht="20.4" hidden="false" customHeight="false" outlineLevel="1" collapsed="false">
      <c r="A268" s="186" t="n">
        <v>45</v>
      </c>
      <c r="B268" s="187" t="s">
        <v>371</v>
      </c>
      <c r="C268" s="188" t="s">
        <v>372</v>
      </c>
      <c r="D268" s="189" t="s">
        <v>168</v>
      </c>
      <c r="E268" s="190" t="n">
        <v>244</v>
      </c>
      <c r="F268" s="191"/>
      <c r="G268" s="192" t="n">
        <f aca="false">ROUND(E268*F268,2)</f>
        <v>0</v>
      </c>
      <c r="H268" s="191"/>
      <c r="I268" s="192" t="n">
        <f aca="false">ROUND(E268*H268,2)</f>
        <v>0</v>
      </c>
      <c r="J268" s="191"/>
      <c r="K268" s="192" t="n">
        <f aca="false">ROUND(E268*J268,2)</f>
        <v>0</v>
      </c>
      <c r="L268" s="192" t="n">
        <v>21</v>
      </c>
      <c r="M268" s="192" t="n">
        <f aca="false">G268*(1+L268/100)</f>
        <v>0</v>
      </c>
      <c r="N268" s="192" t="n">
        <v>0</v>
      </c>
      <c r="O268" s="192" t="n">
        <f aca="false">ROUND(E268*N268,2)</f>
        <v>0</v>
      </c>
      <c r="P268" s="192" t="n">
        <v>0</v>
      </c>
      <c r="Q268" s="192" t="n">
        <f aca="false">ROUND(E268*P268,2)</f>
        <v>0</v>
      </c>
      <c r="R268" s="192" t="s">
        <v>314</v>
      </c>
      <c r="S268" s="192" t="s">
        <v>150</v>
      </c>
      <c r="T268" s="193" t="s">
        <v>151</v>
      </c>
      <c r="U268" s="194" t="n">
        <v>0.079</v>
      </c>
      <c r="V268" s="194" t="n">
        <f aca="false">ROUND(E268*U268,2)</f>
        <v>19.28</v>
      </c>
      <c r="W268" s="194"/>
      <c r="X268" s="195"/>
      <c r="Y268" s="195"/>
      <c r="Z268" s="195"/>
      <c r="AA268" s="195"/>
      <c r="AB268" s="195"/>
      <c r="AC268" s="195"/>
      <c r="AD268" s="195"/>
      <c r="AE268" s="195"/>
      <c r="AF268" s="195"/>
      <c r="AG268" s="195" t="s">
        <v>152</v>
      </c>
      <c r="AH268" s="195"/>
      <c r="AI268" s="195"/>
      <c r="AJ268" s="195"/>
      <c r="AK268" s="195"/>
      <c r="AL268" s="195"/>
      <c r="AM268" s="195"/>
      <c r="AN268" s="195"/>
      <c r="AO268" s="195"/>
      <c r="AP268" s="195"/>
      <c r="AQ268" s="195"/>
      <c r="AR268" s="195"/>
      <c r="AS268" s="195"/>
      <c r="AT268" s="195"/>
      <c r="AU268" s="195"/>
      <c r="AV268" s="195"/>
      <c r="AW268" s="195"/>
      <c r="AX268" s="195"/>
      <c r="AY268" s="195"/>
      <c r="AZ268" s="195"/>
      <c r="BA268" s="195"/>
      <c r="BB268" s="195"/>
      <c r="BC268" s="195"/>
      <c r="BD268" s="195"/>
      <c r="BE268" s="195"/>
      <c r="BF268" s="195"/>
      <c r="BG268" s="195"/>
      <c r="BH268" s="195"/>
    </row>
    <row r="269" customFormat="false" ht="13.2" hidden="false" customHeight="true" outlineLevel="1" collapsed="false">
      <c r="A269" s="196"/>
      <c r="B269" s="197"/>
      <c r="C269" s="212" t="s">
        <v>369</v>
      </c>
      <c r="D269" s="212"/>
      <c r="E269" s="212"/>
      <c r="F269" s="212"/>
      <c r="G269" s="212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5"/>
      <c r="Y269" s="195"/>
      <c r="Z269" s="195"/>
      <c r="AA269" s="195"/>
      <c r="AB269" s="195"/>
      <c r="AC269" s="195"/>
      <c r="AD269" s="195"/>
      <c r="AE269" s="195"/>
      <c r="AF269" s="195"/>
      <c r="AG269" s="195" t="s">
        <v>171</v>
      </c>
      <c r="AH269" s="195"/>
      <c r="AI269" s="195"/>
      <c r="AJ269" s="195"/>
      <c r="AK269" s="195"/>
      <c r="AL269" s="195"/>
      <c r="AM269" s="195"/>
      <c r="AN269" s="195"/>
      <c r="AO269" s="195"/>
      <c r="AP269" s="195"/>
      <c r="AQ269" s="195"/>
      <c r="AR269" s="195"/>
      <c r="AS269" s="195"/>
      <c r="AT269" s="195"/>
      <c r="AU269" s="195"/>
      <c r="AV269" s="195"/>
      <c r="AW269" s="195"/>
      <c r="AX269" s="195"/>
      <c r="AY269" s="195"/>
      <c r="AZ269" s="195"/>
      <c r="BA269" s="195"/>
      <c r="BB269" s="195"/>
      <c r="BC269" s="195"/>
      <c r="BD269" s="195"/>
      <c r="BE269" s="195"/>
      <c r="BF269" s="195"/>
      <c r="BG269" s="195"/>
      <c r="BH269" s="195"/>
    </row>
    <row r="270" customFormat="false" ht="30.6" hidden="false" customHeight="false" outlineLevel="1" collapsed="false">
      <c r="A270" s="186" t="n">
        <v>46</v>
      </c>
      <c r="B270" s="187" t="s">
        <v>373</v>
      </c>
      <c r="C270" s="188" t="s">
        <v>374</v>
      </c>
      <c r="D270" s="189" t="s">
        <v>375</v>
      </c>
      <c r="E270" s="190" t="n">
        <v>16</v>
      </c>
      <c r="F270" s="191"/>
      <c r="G270" s="192" t="n">
        <f aca="false">ROUND(E270*F270,2)</f>
        <v>0</v>
      </c>
      <c r="H270" s="191"/>
      <c r="I270" s="192" t="n">
        <f aca="false">ROUND(E270*H270,2)</f>
        <v>0</v>
      </c>
      <c r="J270" s="191"/>
      <c r="K270" s="192" t="n">
        <f aca="false">ROUND(E270*J270,2)</f>
        <v>0</v>
      </c>
      <c r="L270" s="192" t="n">
        <v>21</v>
      </c>
      <c r="M270" s="192" t="n">
        <f aca="false">G270*(1+L270/100)</f>
        <v>0</v>
      </c>
      <c r="N270" s="192" t="n">
        <v>0.00013</v>
      </c>
      <c r="O270" s="192" t="n">
        <f aca="false">ROUND(E270*N270,2)</f>
        <v>0</v>
      </c>
      <c r="P270" s="192" t="n">
        <v>0</v>
      </c>
      <c r="Q270" s="192" t="n">
        <f aca="false">ROUND(E270*P270,2)</f>
        <v>0</v>
      </c>
      <c r="R270" s="192" t="s">
        <v>314</v>
      </c>
      <c r="S270" s="192" t="s">
        <v>150</v>
      </c>
      <c r="T270" s="193" t="s">
        <v>151</v>
      </c>
      <c r="U270" s="194" t="n">
        <v>6.2</v>
      </c>
      <c r="V270" s="194" t="n">
        <f aca="false">ROUND(E270*U270,2)</f>
        <v>99.2</v>
      </c>
      <c r="W270" s="194"/>
      <c r="X270" s="195"/>
      <c r="Y270" s="195"/>
      <c r="Z270" s="195"/>
      <c r="AA270" s="195"/>
      <c r="AB270" s="195"/>
      <c r="AC270" s="195"/>
      <c r="AD270" s="195"/>
      <c r="AE270" s="195"/>
      <c r="AF270" s="195"/>
      <c r="AG270" s="195" t="s">
        <v>152</v>
      </c>
      <c r="AH270" s="195"/>
      <c r="AI270" s="195"/>
      <c r="AJ270" s="195"/>
      <c r="AK270" s="195"/>
      <c r="AL270" s="195"/>
      <c r="AM270" s="195"/>
      <c r="AN270" s="195"/>
      <c r="AO270" s="195"/>
      <c r="AP270" s="195"/>
      <c r="AQ270" s="195"/>
      <c r="AR270" s="195"/>
      <c r="AS270" s="195"/>
      <c r="AT270" s="195"/>
      <c r="AU270" s="195"/>
      <c r="AV270" s="195"/>
      <c r="AW270" s="195"/>
      <c r="AX270" s="195"/>
      <c r="AY270" s="195"/>
      <c r="AZ270" s="195"/>
      <c r="BA270" s="195"/>
      <c r="BB270" s="195"/>
      <c r="BC270" s="195"/>
      <c r="BD270" s="195"/>
      <c r="BE270" s="195"/>
      <c r="BF270" s="195"/>
      <c r="BG270" s="195"/>
      <c r="BH270" s="195"/>
    </row>
    <row r="271" customFormat="false" ht="13.2" hidden="false" customHeight="true" outlineLevel="1" collapsed="false">
      <c r="A271" s="196"/>
      <c r="B271" s="197"/>
      <c r="C271" s="212" t="s">
        <v>369</v>
      </c>
      <c r="D271" s="212"/>
      <c r="E271" s="212"/>
      <c r="F271" s="212"/>
      <c r="G271" s="212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5"/>
      <c r="Y271" s="195"/>
      <c r="Z271" s="195"/>
      <c r="AA271" s="195"/>
      <c r="AB271" s="195"/>
      <c r="AC271" s="195"/>
      <c r="AD271" s="195"/>
      <c r="AE271" s="195"/>
      <c r="AF271" s="195"/>
      <c r="AG271" s="195" t="s">
        <v>171</v>
      </c>
      <c r="AH271" s="195"/>
      <c r="AI271" s="195"/>
      <c r="AJ271" s="195"/>
      <c r="AK271" s="195"/>
      <c r="AL271" s="195"/>
      <c r="AM271" s="195"/>
      <c r="AN271" s="195"/>
      <c r="AO271" s="195"/>
      <c r="AP271" s="195"/>
      <c r="AQ271" s="195"/>
      <c r="AR271" s="195"/>
      <c r="AS271" s="195"/>
      <c r="AT271" s="195"/>
      <c r="AU271" s="195"/>
      <c r="AV271" s="195"/>
      <c r="AW271" s="195"/>
      <c r="AX271" s="195"/>
      <c r="AY271" s="195"/>
      <c r="AZ271" s="195"/>
      <c r="BA271" s="195"/>
      <c r="BB271" s="195"/>
      <c r="BC271" s="195"/>
      <c r="BD271" s="195"/>
      <c r="BE271" s="195"/>
      <c r="BF271" s="195"/>
      <c r="BG271" s="195"/>
      <c r="BH271" s="195"/>
    </row>
    <row r="272" customFormat="false" ht="30.6" hidden="false" customHeight="false" outlineLevel="1" collapsed="false">
      <c r="A272" s="186" t="n">
        <v>47</v>
      </c>
      <c r="B272" s="187" t="s">
        <v>376</v>
      </c>
      <c r="C272" s="188" t="s">
        <v>377</v>
      </c>
      <c r="D272" s="189" t="s">
        <v>375</v>
      </c>
      <c r="E272" s="190" t="n">
        <v>3</v>
      </c>
      <c r="F272" s="191"/>
      <c r="G272" s="192" t="n">
        <f aca="false">ROUND(E272*F272,2)</f>
        <v>0</v>
      </c>
      <c r="H272" s="191"/>
      <c r="I272" s="192" t="n">
        <f aca="false">ROUND(E272*H272,2)</f>
        <v>0</v>
      </c>
      <c r="J272" s="191"/>
      <c r="K272" s="192" t="n">
        <f aca="false">ROUND(E272*J272,2)</f>
        <v>0</v>
      </c>
      <c r="L272" s="192" t="n">
        <v>21</v>
      </c>
      <c r="M272" s="192" t="n">
        <f aca="false">G272*(1+L272/100)</f>
        <v>0</v>
      </c>
      <c r="N272" s="192" t="n">
        <v>0.00017</v>
      </c>
      <c r="O272" s="192" t="n">
        <f aca="false">ROUND(E272*N272,2)</f>
        <v>0</v>
      </c>
      <c r="P272" s="192" t="n">
        <v>0</v>
      </c>
      <c r="Q272" s="192" t="n">
        <f aca="false">ROUND(E272*P272,2)</f>
        <v>0</v>
      </c>
      <c r="R272" s="192" t="s">
        <v>314</v>
      </c>
      <c r="S272" s="192" t="s">
        <v>150</v>
      </c>
      <c r="T272" s="193" t="s">
        <v>151</v>
      </c>
      <c r="U272" s="194" t="n">
        <v>7.1</v>
      </c>
      <c r="V272" s="194" t="n">
        <f aca="false">ROUND(E272*U272,2)</f>
        <v>21.3</v>
      </c>
      <c r="W272" s="194"/>
      <c r="X272" s="195"/>
      <c r="Y272" s="195"/>
      <c r="Z272" s="195"/>
      <c r="AA272" s="195"/>
      <c r="AB272" s="195"/>
      <c r="AC272" s="195"/>
      <c r="AD272" s="195"/>
      <c r="AE272" s="195"/>
      <c r="AF272" s="195"/>
      <c r="AG272" s="195" t="s">
        <v>152</v>
      </c>
      <c r="AH272" s="195"/>
      <c r="AI272" s="195"/>
      <c r="AJ272" s="195"/>
      <c r="AK272" s="195"/>
      <c r="AL272" s="195"/>
      <c r="AM272" s="195"/>
      <c r="AN272" s="195"/>
      <c r="AO272" s="195"/>
      <c r="AP272" s="195"/>
      <c r="AQ272" s="195"/>
      <c r="AR272" s="195"/>
      <c r="AS272" s="195"/>
      <c r="AT272" s="195"/>
      <c r="AU272" s="195"/>
      <c r="AV272" s="195"/>
      <c r="AW272" s="195"/>
      <c r="AX272" s="195"/>
      <c r="AY272" s="195"/>
      <c r="AZ272" s="195"/>
      <c r="BA272" s="195"/>
      <c r="BB272" s="195"/>
      <c r="BC272" s="195"/>
      <c r="BD272" s="195"/>
      <c r="BE272" s="195"/>
      <c r="BF272" s="195"/>
      <c r="BG272" s="195"/>
      <c r="BH272" s="195"/>
    </row>
    <row r="273" customFormat="false" ht="13.2" hidden="false" customHeight="true" outlineLevel="1" collapsed="false">
      <c r="A273" s="196"/>
      <c r="B273" s="197"/>
      <c r="C273" s="212" t="s">
        <v>369</v>
      </c>
      <c r="D273" s="212"/>
      <c r="E273" s="212"/>
      <c r="F273" s="212"/>
      <c r="G273" s="212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5"/>
      <c r="Y273" s="195"/>
      <c r="Z273" s="195"/>
      <c r="AA273" s="195"/>
      <c r="AB273" s="195"/>
      <c r="AC273" s="195"/>
      <c r="AD273" s="195"/>
      <c r="AE273" s="195"/>
      <c r="AF273" s="195"/>
      <c r="AG273" s="195" t="s">
        <v>171</v>
      </c>
      <c r="AH273" s="195"/>
      <c r="AI273" s="195"/>
      <c r="AJ273" s="195"/>
      <c r="AK273" s="195"/>
      <c r="AL273" s="195"/>
      <c r="AM273" s="195"/>
      <c r="AN273" s="195"/>
      <c r="AO273" s="195"/>
      <c r="AP273" s="195"/>
      <c r="AQ273" s="195"/>
      <c r="AR273" s="195"/>
      <c r="AS273" s="195"/>
      <c r="AT273" s="195"/>
      <c r="AU273" s="195"/>
      <c r="AV273" s="195"/>
      <c r="AW273" s="195"/>
      <c r="AX273" s="195"/>
      <c r="AY273" s="195"/>
      <c r="AZ273" s="195"/>
      <c r="BA273" s="195"/>
      <c r="BB273" s="195"/>
      <c r="BC273" s="195"/>
      <c r="BD273" s="195"/>
      <c r="BE273" s="195"/>
      <c r="BF273" s="195"/>
      <c r="BG273" s="195"/>
      <c r="BH273" s="195"/>
    </row>
    <row r="274" customFormat="false" ht="13.2" hidden="false" customHeight="false" outlineLevel="1" collapsed="false">
      <c r="A274" s="216" t="n">
        <v>48</v>
      </c>
      <c r="B274" s="217" t="s">
        <v>378</v>
      </c>
      <c r="C274" s="218" t="s">
        <v>379</v>
      </c>
      <c r="D274" s="219" t="s">
        <v>168</v>
      </c>
      <c r="E274" s="220" t="n">
        <v>244</v>
      </c>
      <c r="F274" s="221"/>
      <c r="G274" s="222" t="n">
        <f aca="false">ROUND(E274*F274,2)</f>
        <v>0</v>
      </c>
      <c r="H274" s="221"/>
      <c r="I274" s="222" t="n">
        <f aca="false">ROUND(E274*H274,2)</f>
        <v>0</v>
      </c>
      <c r="J274" s="221"/>
      <c r="K274" s="222" t="n">
        <f aca="false">ROUND(E274*J274,2)</f>
        <v>0</v>
      </c>
      <c r="L274" s="222" t="n">
        <v>21</v>
      </c>
      <c r="M274" s="222" t="n">
        <f aca="false">G274*(1+L274/100)</f>
        <v>0</v>
      </c>
      <c r="N274" s="222" t="n">
        <v>0</v>
      </c>
      <c r="O274" s="222" t="n">
        <f aca="false">ROUND(E274*N274,2)</f>
        <v>0</v>
      </c>
      <c r="P274" s="222" t="n">
        <v>0</v>
      </c>
      <c r="Q274" s="222" t="n">
        <f aca="false">ROUND(E274*P274,2)</f>
        <v>0</v>
      </c>
      <c r="R274" s="222" t="s">
        <v>314</v>
      </c>
      <c r="S274" s="222" t="s">
        <v>150</v>
      </c>
      <c r="T274" s="223" t="s">
        <v>151</v>
      </c>
      <c r="U274" s="194" t="n">
        <v>0.046</v>
      </c>
      <c r="V274" s="194" t="n">
        <f aca="false">ROUND(E274*U274,2)</f>
        <v>11.22</v>
      </c>
      <c r="W274" s="194"/>
      <c r="X274" s="195"/>
      <c r="Y274" s="195"/>
      <c r="Z274" s="195"/>
      <c r="AA274" s="195"/>
      <c r="AB274" s="195"/>
      <c r="AC274" s="195"/>
      <c r="AD274" s="195"/>
      <c r="AE274" s="195"/>
      <c r="AF274" s="195"/>
      <c r="AG274" s="195" t="s">
        <v>152</v>
      </c>
      <c r="AH274" s="195"/>
      <c r="AI274" s="195"/>
      <c r="AJ274" s="195"/>
      <c r="AK274" s="195"/>
      <c r="AL274" s="195"/>
      <c r="AM274" s="195"/>
      <c r="AN274" s="195"/>
      <c r="AO274" s="195"/>
      <c r="AP274" s="195"/>
      <c r="AQ274" s="195"/>
      <c r="AR274" s="195"/>
      <c r="AS274" s="195"/>
      <c r="AT274" s="195"/>
      <c r="AU274" s="195"/>
      <c r="AV274" s="195"/>
      <c r="AW274" s="195"/>
      <c r="AX274" s="195"/>
      <c r="AY274" s="195"/>
      <c r="AZ274" s="195"/>
      <c r="BA274" s="195"/>
      <c r="BB274" s="195"/>
      <c r="BC274" s="195"/>
      <c r="BD274" s="195"/>
      <c r="BE274" s="195"/>
      <c r="BF274" s="195"/>
      <c r="BG274" s="195"/>
      <c r="BH274" s="195"/>
    </row>
    <row r="275" customFormat="false" ht="20.4" hidden="false" customHeight="false" outlineLevel="1" collapsed="false">
      <c r="A275" s="186" t="n">
        <v>49</v>
      </c>
      <c r="B275" s="187" t="s">
        <v>380</v>
      </c>
      <c r="C275" s="188" t="s">
        <v>381</v>
      </c>
      <c r="D275" s="189" t="s">
        <v>354</v>
      </c>
      <c r="E275" s="190" t="n">
        <v>12</v>
      </c>
      <c r="F275" s="191"/>
      <c r="G275" s="192" t="n">
        <f aca="false">ROUND(E275*F275,2)</f>
        <v>0</v>
      </c>
      <c r="H275" s="191"/>
      <c r="I275" s="192" t="n">
        <f aca="false">ROUND(E275*H275,2)</f>
        <v>0</v>
      </c>
      <c r="J275" s="191"/>
      <c r="K275" s="192" t="n">
        <f aca="false">ROUND(E275*J275,2)</f>
        <v>0</v>
      </c>
      <c r="L275" s="192" t="n">
        <v>21</v>
      </c>
      <c r="M275" s="192" t="n">
        <f aca="false">G275*(1+L275/100)</f>
        <v>0</v>
      </c>
      <c r="N275" s="192" t="n">
        <v>2.20898</v>
      </c>
      <c r="O275" s="192" t="n">
        <f aca="false">ROUND(E275*N275,2)</f>
        <v>26.51</v>
      </c>
      <c r="P275" s="192" t="n">
        <v>0</v>
      </c>
      <c r="Q275" s="192" t="n">
        <f aca="false">ROUND(E275*P275,2)</f>
        <v>0</v>
      </c>
      <c r="R275" s="192" t="s">
        <v>314</v>
      </c>
      <c r="S275" s="192" t="s">
        <v>150</v>
      </c>
      <c r="T275" s="193" t="s">
        <v>151</v>
      </c>
      <c r="U275" s="194" t="n">
        <v>21.292</v>
      </c>
      <c r="V275" s="194" t="n">
        <f aca="false">ROUND(E275*U275,2)</f>
        <v>255.5</v>
      </c>
      <c r="W275" s="194"/>
      <c r="X275" s="195"/>
      <c r="Y275" s="195"/>
      <c r="Z275" s="195"/>
      <c r="AA275" s="195"/>
      <c r="AB275" s="195"/>
      <c r="AC275" s="195"/>
      <c r="AD275" s="195"/>
      <c r="AE275" s="195"/>
      <c r="AF275" s="195"/>
      <c r="AG275" s="195" t="s">
        <v>152</v>
      </c>
      <c r="AH275" s="195"/>
      <c r="AI275" s="195"/>
      <c r="AJ275" s="195"/>
      <c r="AK275" s="195"/>
      <c r="AL275" s="195"/>
      <c r="AM275" s="195"/>
      <c r="AN275" s="195"/>
      <c r="AO275" s="195"/>
      <c r="AP275" s="195"/>
      <c r="AQ275" s="195"/>
      <c r="AR275" s="195"/>
      <c r="AS275" s="195"/>
      <c r="AT275" s="195"/>
      <c r="AU275" s="195"/>
      <c r="AV275" s="195"/>
      <c r="AW275" s="195"/>
      <c r="AX275" s="195"/>
      <c r="AY275" s="195"/>
      <c r="AZ275" s="195"/>
      <c r="BA275" s="195"/>
      <c r="BB275" s="195"/>
      <c r="BC275" s="195"/>
      <c r="BD275" s="195"/>
      <c r="BE275" s="195"/>
      <c r="BF275" s="195"/>
      <c r="BG275" s="195"/>
      <c r="BH275" s="195"/>
    </row>
    <row r="276" customFormat="false" ht="13.2" hidden="false" customHeight="true" outlineLevel="1" collapsed="false">
      <c r="A276" s="196"/>
      <c r="B276" s="197"/>
      <c r="C276" s="212" t="s">
        <v>382</v>
      </c>
      <c r="D276" s="212"/>
      <c r="E276" s="212"/>
      <c r="F276" s="212"/>
      <c r="G276" s="212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5"/>
      <c r="Y276" s="195"/>
      <c r="Z276" s="195"/>
      <c r="AA276" s="195"/>
      <c r="AB276" s="195"/>
      <c r="AC276" s="195"/>
      <c r="AD276" s="195"/>
      <c r="AE276" s="195"/>
      <c r="AF276" s="195"/>
      <c r="AG276" s="195" t="s">
        <v>171</v>
      </c>
      <c r="AH276" s="195"/>
      <c r="AI276" s="195"/>
      <c r="AJ276" s="195"/>
      <c r="AK276" s="195"/>
      <c r="AL276" s="195"/>
      <c r="AM276" s="195"/>
      <c r="AN276" s="195"/>
      <c r="AO276" s="195"/>
      <c r="AP276" s="195"/>
      <c r="AQ276" s="195"/>
      <c r="AR276" s="195"/>
      <c r="AS276" s="195"/>
      <c r="AT276" s="195"/>
      <c r="AU276" s="195"/>
      <c r="AV276" s="195"/>
      <c r="AW276" s="195"/>
      <c r="AX276" s="195"/>
      <c r="AY276" s="195"/>
      <c r="AZ276" s="195"/>
      <c r="BA276" s="195"/>
      <c r="BB276" s="195"/>
      <c r="BC276" s="195"/>
      <c r="BD276" s="195"/>
      <c r="BE276" s="195"/>
      <c r="BF276" s="195"/>
      <c r="BG276" s="195"/>
      <c r="BH276" s="195"/>
    </row>
    <row r="277" customFormat="false" ht="13.2" hidden="false" customHeight="false" outlineLevel="1" collapsed="false">
      <c r="A277" s="216" t="n">
        <v>50</v>
      </c>
      <c r="B277" s="217" t="s">
        <v>383</v>
      </c>
      <c r="C277" s="218" t="s">
        <v>384</v>
      </c>
      <c r="D277" s="219" t="s">
        <v>168</v>
      </c>
      <c r="E277" s="220" t="n">
        <v>71.5</v>
      </c>
      <c r="F277" s="221"/>
      <c r="G277" s="222" t="n">
        <f aca="false">ROUND(E277*F277,2)</f>
        <v>0</v>
      </c>
      <c r="H277" s="221"/>
      <c r="I277" s="222" t="n">
        <f aca="false">ROUND(E277*H277,2)</f>
        <v>0</v>
      </c>
      <c r="J277" s="221"/>
      <c r="K277" s="222" t="n">
        <f aca="false">ROUND(E277*J277,2)</f>
        <v>0</v>
      </c>
      <c r="L277" s="222" t="n">
        <v>21</v>
      </c>
      <c r="M277" s="222" t="n">
        <f aca="false">G277*(1+L277/100)</f>
        <v>0</v>
      </c>
      <c r="N277" s="222" t="n">
        <v>0</v>
      </c>
      <c r="O277" s="222" t="n">
        <f aca="false">ROUND(E277*N277,2)</f>
        <v>0</v>
      </c>
      <c r="P277" s="222" t="n">
        <v>0</v>
      </c>
      <c r="Q277" s="222" t="n">
        <f aca="false">ROUND(E277*P277,2)</f>
        <v>0</v>
      </c>
      <c r="R277" s="222" t="s">
        <v>314</v>
      </c>
      <c r="S277" s="222" t="s">
        <v>150</v>
      </c>
      <c r="T277" s="223" t="s">
        <v>120</v>
      </c>
      <c r="U277" s="194" t="n">
        <v>0.026</v>
      </c>
      <c r="V277" s="194" t="n">
        <f aca="false">ROUND(E277*U277,2)</f>
        <v>1.86</v>
      </c>
      <c r="W277" s="194"/>
      <c r="X277" s="195"/>
      <c r="Y277" s="195"/>
      <c r="Z277" s="195"/>
      <c r="AA277" s="195"/>
      <c r="AB277" s="195"/>
      <c r="AC277" s="195"/>
      <c r="AD277" s="195"/>
      <c r="AE277" s="195"/>
      <c r="AF277" s="195"/>
      <c r="AG277" s="195" t="s">
        <v>152</v>
      </c>
      <c r="AH277" s="195"/>
      <c r="AI277" s="195"/>
      <c r="AJ277" s="195"/>
      <c r="AK277" s="195"/>
      <c r="AL277" s="195"/>
      <c r="AM277" s="195"/>
      <c r="AN277" s="195"/>
      <c r="AO277" s="195"/>
      <c r="AP277" s="195"/>
      <c r="AQ277" s="195"/>
      <c r="AR277" s="195"/>
      <c r="AS277" s="195"/>
      <c r="AT277" s="195"/>
      <c r="AU277" s="195"/>
      <c r="AV277" s="195"/>
      <c r="AW277" s="195"/>
      <c r="AX277" s="195"/>
      <c r="AY277" s="195"/>
      <c r="AZ277" s="195"/>
      <c r="BA277" s="195"/>
      <c r="BB277" s="195"/>
      <c r="BC277" s="195"/>
      <c r="BD277" s="195"/>
      <c r="BE277" s="195"/>
      <c r="BF277" s="195"/>
      <c r="BG277" s="195"/>
      <c r="BH277" s="195"/>
    </row>
    <row r="278" customFormat="false" ht="13.2" hidden="false" customHeight="false" outlineLevel="1" collapsed="false">
      <c r="A278" s="216" t="n">
        <v>51</v>
      </c>
      <c r="B278" s="217" t="s">
        <v>385</v>
      </c>
      <c r="C278" s="218" t="s">
        <v>386</v>
      </c>
      <c r="D278" s="219" t="s">
        <v>168</v>
      </c>
      <c r="E278" s="220" t="n">
        <v>71.5</v>
      </c>
      <c r="F278" s="221"/>
      <c r="G278" s="222" t="n">
        <f aca="false">ROUND(E278*F278,2)</f>
        <v>0</v>
      </c>
      <c r="H278" s="221"/>
      <c r="I278" s="222" t="n">
        <f aca="false">ROUND(E278*H278,2)</f>
        <v>0</v>
      </c>
      <c r="J278" s="221"/>
      <c r="K278" s="222" t="n">
        <f aca="false">ROUND(E278*J278,2)</f>
        <v>0</v>
      </c>
      <c r="L278" s="222" t="n">
        <v>21</v>
      </c>
      <c r="M278" s="222" t="n">
        <f aca="false">G278*(1+L278/100)</f>
        <v>0</v>
      </c>
      <c r="N278" s="222" t="n">
        <v>5E-005</v>
      </c>
      <c r="O278" s="222" t="n">
        <f aca="false">ROUND(E278*N278,2)</f>
        <v>0</v>
      </c>
      <c r="P278" s="222" t="n">
        <v>0</v>
      </c>
      <c r="Q278" s="222" t="n">
        <f aca="false">ROUND(E278*P278,2)</f>
        <v>0</v>
      </c>
      <c r="R278" s="222" t="s">
        <v>314</v>
      </c>
      <c r="S278" s="222" t="s">
        <v>150</v>
      </c>
      <c r="T278" s="223" t="s">
        <v>120</v>
      </c>
      <c r="U278" s="194" t="n">
        <v>0.034</v>
      </c>
      <c r="V278" s="194" t="n">
        <f aca="false">ROUND(E278*U278,2)</f>
        <v>2.43</v>
      </c>
      <c r="W278" s="194"/>
      <c r="X278" s="195"/>
      <c r="Y278" s="195"/>
      <c r="Z278" s="195"/>
      <c r="AA278" s="195"/>
      <c r="AB278" s="195"/>
      <c r="AC278" s="195"/>
      <c r="AD278" s="195"/>
      <c r="AE278" s="195"/>
      <c r="AF278" s="195"/>
      <c r="AG278" s="195" t="s">
        <v>152</v>
      </c>
      <c r="AH278" s="195"/>
      <c r="AI278" s="195"/>
      <c r="AJ278" s="195"/>
      <c r="AK278" s="195"/>
      <c r="AL278" s="195"/>
      <c r="AM278" s="195"/>
      <c r="AN278" s="195"/>
      <c r="AO278" s="195"/>
      <c r="AP278" s="195"/>
      <c r="AQ278" s="195"/>
      <c r="AR278" s="195"/>
      <c r="AS278" s="195"/>
      <c r="AT278" s="195"/>
      <c r="AU278" s="195"/>
      <c r="AV278" s="195"/>
      <c r="AW278" s="195"/>
      <c r="AX278" s="195"/>
      <c r="AY278" s="195"/>
      <c r="AZ278" s="195"/>
      <c r="BA278" s="195"/>
      <c r="BB278" s="195"/>
      <c r="BC278" s="195"/>
      <c r="BD278" s="195"/>
      <c r="BE278" s="195"/>
      <c r="BF278" s="195"/>
      <c r="BG278" s="195"/>
      <c r="BH278" s="195"/>
    </row>
    <row r="279" customFormat="false" ht="13.2" hidden="false" customHeight="false" outlineLevel="1" collapsed="false">
      <c r="A279" s="216" t="n">
        <v>52</v>
      </c>
      <c r="B279" s="217" t="s">
        <v>387</v>
      </c>
      <c r="C279" s="218" t="s">
        <v>388</v>
      </c>
      <c r="D279" s="219" t="s">
        <v>301</v>
      </c>
      <c r="E279" s="220" t="n">
        <v>1</v>
      </c>
      <c r="F279" s="221"/>
      <c r="G279" s="222" t="n">
        <f aca="false">ROUND(E279*F279,2)</f>
        <v>0</v>
      </c>
      <c r="H279" s="221"/>
      <c r="I279" s="222" t="n">
        <f aca="false">ROUND(E279*H279,2)</f>
        <v>0</v>
      </c>
      <c r="J279" s="221"/>
      <c r="K279" s="222" t="n">
        <f aca="false">ROUND(E279*J279,2)</f>
        <v>0</v>
      </c>
      <c r="L279" s="222" t="n">
        <v>21</v>
      </c>
      <c r="M279" s="222" t="n">
        <f aca="false">G279*(1+L279/100)</f>
        <v>0</v>
      </c>
      <c r="N279" s="222" t="n">
        <v>0</v>
      </c>
      <c r="O279" s="222" t="n">
        <f aca="false">ROUND(E279*N279,2)</f>
        <v>0</v>
      </c>
      <c r="P279" s="222" t="n">
        <v>0</v>
      </c>
      <c r="Q279" s="222" t="n">
        <f aca="false">ROUND(E279*P279,2)</f>
        <v>0</v>
      </c>
      <c r="R279" s="222"/>
      <c r="S279" s="222" t="s">
        <v>119</v>
      </c>
      <c r="T279" s="223" t="s">
        <v>120</v>
      </c>
      <c r="U279" s="194" t="n">
        <v>0</v>
      </c>
      <c r="V279" s="194" t="n">
        <f aca="false">ROUND(E279*U279,2)</f>
        <v>0</v>
      </c>
      <c r="W279" s="194"/>
      <c r="X279" s="195"/>
      <c r="Y279" s="195"/>
      <c r="Z279" s="195"/>
      <c r="AA279" s="195"/>
      <c r="AB279" s="195"/>
      <c r="AC279" s="195"/>
      <c r="AD279" s="195"/>
      <c r="AE279" s="195"/>
      <c r="AF279" s="195"/>
      <c r="AG279" s="195" t="s">
        <v>152</v>
      </c>
      <c r="AH279" s="195"/>
      <c r="AI279" s="195"/>
      <c r="AJ279" s="195"/>
      <c r="AK279" s="195"/>
      <c r="AL279" s="195"/>
      <c r="AM279" s="195"/>
      <c r="AN279" s="195"/>
      <c r="AO279" s="195"/>
      <c r="AP279" s="195"/>
      <c r="AQ279" s="195"/>
      <c r="AR279" s="195"/>
      <c r="AS279" s="195"/>
      <c r="AT279" s="195"/>
      <c r="AU279" s="195"/>
      <c r="AV279" s="195"/>
      <c r="AW279" s="195"/>
      <c r="AX279" s="195"/>
      <c r="AY279" s="195"/>
      <c r="AZ279" s="195"/>
      <c r="BA279" s="195"/>
      <c r="BB279" s="195"/>
      <c r="BC279" s="195"/>
      <c r="BD279" s="195"/>
      <c r="BE279" s="195"/>
      <c r="BF279" s="195"/>
      <c r="BG279" s="195"/>
      <c r="BH279" s="195"/>
    </row>
    <row r="280" customFormat="false" ht="13.2" hidden="false" customHeight="false" outlineLevel="1" collapsed="false">
      <c r="A280" s="216" t="n">
        <v>53</v>
      </c>
      <c r="B280" s="217" t="s">
        <v>389</v>
      </c>
      <c r="C280" s="218" t="s">
        <v>390</v>
      </c>
      <c r="D280" s="219" t="s">
        <v>391</v>
      </c>
      <c r="E280" s="220" t="n">
        <v>100</v>
      </c>
      <c r="F280" s="221" t="n">
        <v>3000</v>
      </c>
      <c r="G280" s="222" t="n">
        <f aca="false">ROUND(E280*F280,2)</f>
        <v>300000</v>
      </c>
      <c r="H280" s="221"/>
      <c r="I280" s="222" t="n">
        <f aca="false">ROUND(E280*H280,2)</f>
        <v>0</v>
      </c>
      <c r="J280" s="221"/>
      <c r="K280" s="222" t="n">
        <f aca="false">ROUND(E280*J280,2)</f>
        <v>0</v>
      </c>
      <c r="L280" s="222" t="n">
        <v>21</v>
      </c>
      <c r="M280" s="222" t="n">
        <f aca="false">G280*(1+L280/100)</f>
        <v>363000</v>
      </c>
      <c r="N280" s="222" t="n">
        <v>0</v>
      </c>
      <c r="O280" s="222" t="n">
        <f aca="false">ROUND(E280*N280,2)</f>
        <v>0</v>
      </c>
      <c r="P280" s="222" t="n">
        <v>0</v>
      </c>
      <c r="Q280" s="222" t="n">
        <f aca="false">ROUND(E280*P280,2)</f>
        <v>0</v>
      </c>
      <c r="R280" s="222"/>
      <c r="S280" s="222" t="s">
        <v>119</v>
      </c>
      <c r="T280" s="223" t="s">
        <v>120</v>
      </c>
      <c r="U280" s="194" t="n">
        <v>0</v>
      </c>
      <c r="V280" s="194" t="n">
        <f aca="false">ROUND(E280*U280,2)</f>
        <v>0</v>
      </c>
      <c r="W280" s="194"/>
      <c r="X280" s="195"/>
      <c r="Y280" s="195"/>
      <c r="Z280" s="195"/>
      <c r="AA280" s="195"/>
      <c r="AB280" s="195"/>
      <c r="AC280" s="195"/>
      <c r="AD280" s="195"/>
      <c r="AE280" s="195"/>
      <c r="AF280" s="195"/>
      <c r="AG280" s="195" t="s">
        <v>152</v>
      </c>
      <c r="AH280" s="195"/>
      <c r="AI280" s="195"/>
      <c r="AJ280" s="195"/>
      <c r="AK280" s="195"/>
      <c r="AL280" s="195"/>
      <c r="AM280" s="195"/>
      <c r="AN280" s="195"/>
      <c r="AO280" s="195"/>
      <c r="AP280" s="195"/>
      <c r="AQ280" s="195"/>
      <c r="AR280" s="195"/>
      <c r="AS280" s="195"/>
      <c r="AT280" s="195"/>
      <c r="AU280" s="195"/>
      <c r="AV280" s="195"/>
      <c r="AW280" s="195"/>
      <c r="AX280" s="195"/>
      <c r="AY280" s="195"/>
      <c r="AZ280" s="195"/>
      <c r="BA280" s="195"/>
      <c r="BB280" s="195"/>
      <c r="BC280" s="195"/>
      <c r="BD280" s="195"/>
      <c r="BE280" s="195"/>
      <c r="BF280" s="195"/>
      <c r="BG280" s="195"/>
      <c r="BH280" s="195"/>
    </row>
    <row r="281" customFormat="false" ht="20.4" hidden="false" customHeight="false" outlineLevel="1" collapsed="false">
      <c r="A281" s="216" t="n">
        <v>54</v>
      </c>
      <c r="B281" s="217" t="s">
        <v>392</v>
      </c>
      <c r="C281" s="218" t="s">
        <v>393</v>
      </c>
      <c r="D281" s="219" t="s">
        <v>354</v>
      </c>
      <c r="E281" s="220" t="n">
        <v>12</v>
      </c>
      <c r="F281" s="221"/>
      <c r="G281" s="222" t="n">
        <f aca="false">ROUND(E281*F281,2)</f>
        <v>0</v>
      </c>
      <c r="H281" s="221"/>
      <c r="I281" s="222" t="n">
        <f aca="false">ROUND(E281*H281,2)</f>
        <v>0</v>
      </c>
      <c r="J281" s="221"/>
      <c r="K281" s="222" t="n">
        <f aca="false">ROUND(E281*J281,2)</f>
        <v>0</v>
      </c>
      <c r="L281" s="222" t="n">
        <v>21</v>
      </c>
      <c r="M281" s="222" t="n">
        <f aca="false">G281*(1+L281/100)</f>
        <v>0</v>
      </c>
      <c r="N281" s="222" t="n">
        <v>0.16502</v>
      </c>
      <c r="O281" s="222" t="n">
        <f aca="false">ROUND(E281*N281,2)</f>
        <v>1.98</v>
      </c>
      <c r="P281" s="222" t="n">
        <v>0</v>
      </c>
      <c r="Q281" s="222" t="n">
        <f aca="false">ROUND(E281*P281,2)</f>
        <v>0</v>
      </c>
      <c r="R281" s="222"/>
      <c r="S281" s="222" t="s">
        <v>119</v>
      </c>
      <c r="T281" s="223" t="s">
        <v>120</v>
      </c>
      <c r="U281" s="194" t="n">
        <v>1.314</v>
      </c>
      <c r="V281" s="194" t="n">
        <f aca="false">ROUND(E281*U281,2)</f>
        <v>15.77</v>
      </c>
      <c r="W281" s="194"/>
      <c r="X281" s="195"/>
      <c r="Y281" s="195"/>
      <c r="Z281" s="195"/>
      <c r="AA281" s="195"/>
      <c r="AB281" s="195"/>
      <c r="AC281" s="195"/>
      <c r="AD281" s="195"/>
      <c r="AE281" s="195"/>
      <c r="AF281" s="195"/>
      <c r="AG281" s="195" t="s">
        <v>152</v>
      </c>
      <c r="AH281" s="195"/>
      <c r="AI281" s="195"/>
      <c r="AJ281" s="195"/>
      <c r="AK281" s="195"/>
      <c r="AL281" s="195"/>
      <c r="AM281" s="195"/>
      <c r="AN281" s="195"/>
      <c r="AO281" s="195"/>
      <c r="AP281" s="195"/>
      <c r="AQ281" s="195"/>
      <c r="AR281" s="195"/>
      <c r="AS281" s="195"/>
      <c r="AT281" s="195"/>
      <c r="AU281" s="195"/>
      <c r="AV281" s="195"/>
      <c r="AW281" s="195"/>
      <c r="AX281" s="195"/>
      <c r="AY281" s="195"/>
      <c r="AZ281" s="195"/>
      <c r="BA281" s="195"/>
      <c r="BB281" s="195"/>
      <c r="BC281" s="195"/>
      <c r="BD281" s="195"/>
      <c r="BE281" s="195"/>
      <c r="BF281" s="195"/>
      <c r="BG281" s="195"/>
      <c r="BH281" s="195"/>
    </row>
    <row r="282" customFormat="false" ht="20.4" hidden="false" customHeight="false" outlineLevel="1" collapsed="false">
      <c r="A282" s="186" t="n">
        <v>55</v>
      </c>
      <c r="B282" s="187" t="s">
        <v>394</v>
      </c>
      <c r="C282" s="188" t="s">
        <v>395</v>
      </c>
      <c r="D282" s="189" t="s">
        <v>168</v>
      </c>
      <c r="E282" s="190" t="n">
        <v>72.5725</v>
      </c>
      <c r="F282" s="191"/>
      <c r="G282" s="192" t="n">
        <f aca="false">ROUND(E282*F282,2)</f>
        <v>0</v>
      </c>
      <c r="H282" s="191"/>
      <c r="I282" s="192" t="n">
        <f aca="false">ROUND(E282*H282,2)</f>
        <v>0</v>
      </c>
      <c r="J282" s="191"/>
      <c r="K282" s="192" t="n">
        <f aca="false">ROUND(E282*J282,2)</f>
        <v>0</v>
      </c>
      <c r="L282" s="192" t="n">
        <v>21</v>
      </c>
      <c r="M282" s="192" t="n">
        <f aca="false">G282*(1+L282/100)</f>
        <v>0</v>
      </c>
      <c r="N282" s="192" t="n">
        <v>0.00146</v>
      </c>
      <c r="O282" s="192" t="n">
        <f aca="false">ROUND(E282*N282,2)</f>
        <v>0.11</v>
      </c>
      <c r="P282" s="192" t="n">
        <v>0</v>
      </c>
      <c r="Q282" s="192" t="n">
        <f aca="false">ROUND(E282*P282,2)</f>
        <v>0</v>
      </c>
      <c r="R282" s="192" t="s">
        <v>309</v>
      </c>
      <c r="S282" s="192" t="s">
        <v>150</v>
      </c>
      <c r="T282" s="193" t="s">
        <v>150</v>
      </c>
      <c r="U282" s="194" t="n">
        <v>0</v>
      </c>
      <c r="V282" s="194" t="n">
        <f aca="false">ROUND(E282*U282,2)</f>
        <v>0</v>
      </c>
      <c r="W282" s="194"/>
      <c r="X282" s="195"/>
      <c r="Y282" s="195"/>
      <c r="Z282" s="195"/>
      <c r="AA282" s="195"/>
      <c r="AB282" s="195"/>
      <c r="AC282" s="195"/>
      <c r="AD282" s="195"/>
      <c r="AE282" s="195"/>
      <c r="AF282" s="195"/>
      <c r="AG282" s="195" t="s">
        <v>310</v>
      </c>
      <c r="AH282" s="195"/>
      <c r="AI282" s="195"/>
      <c r="AJ282" s="195"/>
      <c r="AK282" s="195"/>
      <c r="AL282" s="195"/>
      <c r="AM282" s="195"/>
      <c r="AN282" s="195"/>
      <c r="AO282" s="195"/>
      <c r="AP282" s="195"/>
      <c r="AQ282" s="195"/>
      <c r="AR282" s="195"/>
      <c r="AS282" s="195"/>
      <c r="AT282" s="195"/>
      <c r="AU282" s="195"/>
      <c r="AV282" s="195"/>
      <c r="AW282" s="195"/>
      <c r="AX282" s="195"/>
      <c r="AY282" s="195"/>
      <c r="AZ282" s="195"/>
      <c r="BA282" s="195"/>
      <c r="BB282" s="195"/>
      <c r="BC282" s="195"/>
      <c r="BD282" s="195"/>
      <c r="BE282" s="195"/>
      <c r="BF282" s="195"/>
      <c r="BG282" s="195"/>
      <c r="BH282" s="195"/>
    </row>
    <row r="283" customFormat="false" ht="13.2" hidden="false" customHeight="false" outlineLevel="1" collapsed="false">
      <c r="A283" s="196"/>
      <c r="B283" s="197"/>
      <c r="C283" s="209" t="s">
        <v>396</v>
      </c>
      <c r="D283" s="210"/>
      <c r="E283" s="211" t="n">
        <v>72.5725</v>
      </c>
      <c r="F283" s="194"/>
      <c r="G283" s="194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5"/>
      <c r="Y283" s="195"/>
      <c r="Z283" s="195"/>
      <c r="AA283" s="195"/>
      <c r="AB283" s="195"/>
      <c r="AC283" s="195"/>
      <c r="AD283" s="195"/>
      <c r="AE283" s="195"/>
      <c r="AF283" s="195"/>
      <c r="AG283" s="195" t="s">
        <v>154</v>
      </c>
      <c r="AH283" s="195" t="n">
        <v>0</v>
      </c>
      <c r="AI283" s="195"/>
      <c r="AJ283" s="195"/>
      <c r="AK283" s="195"/>
      <c r="AL283" s="195"/>
      <c r="AM283" s="195"/>
      <c r="AN283" s="195"/>
      <c r="AO283" s="195"/>
      <c r="AP283" s="195"/>
      <c r="AQ283" s="195"/>
      <c r="AR283" s="195"/>
      <c r="AS283" s="195"/>
      <c r="AT283" s="195"/>
      <c r="AU283" s="195"/>
      <c r="AV283" s="195"/>
      <c r="AW283" s="195"/>
      <c r="AX283" s="195"/>
      <c r="AY283" s="195"/>
      <c r="AZ283" s="195"/>
      <c r="BA283" s="195"/>
      <c r="BB283" s="195"/>
      <c r="BC283" s="195"/>
      <c r="BD283" s="195"/>
      <c r="BE283" s="195"/>
      <c r="BF283" s="195"/>
      <c r="BG283" s="195"/>
      <c r="BH283" s="195"/>
    </row>
    <row r="284" customFormat="false" ht="13.2" hidden="false" customHeight="false" outlineLevel="1" collapsed="false">
      <c r="A284" s="186" t="n">
        <v>56</v>
      </c>
      <c r="B284" s="187" t="s">
        <v>397</v>
      </c>
      <c r="C284" s="188" t="s">
        <v>398</v>
      </c>
      <c r="D284" s="189" t="s">
        <v>391</v>
      </c>
      <c r="E284" s="190" t="n">
        <v>71.05</v>
      </c>
      <c r="F284" s="191"/>
      <c r="G284" s="192" t="n">
        <f aca="false">ROUND(E284*F284,2)</f>
        <v>0</v>
      </c>
      <c r="H284" s="191"/>
      <c r="I284" s="192" t="n">
        <f aca="false">ROUND(E284*H284,2)</f>
        <v>0</v>
      </c>
      <c r="J284" s="191"/>
      <c r="K284" s="192" t="n">
        <f aca="false">ROUND(E284*J284,2)</f>
        <v>0</v>
      </c>
      <c r="L284" s="192" t="n">
        <v>21</v>
      </c>
      <c r="M284" s="192" t="n">
        <f aca="false">G284*(1+L284/100)</f>
        <v>0</v>
      </c>
      <c r="N284" s="192" t="n">
        <v>0.0036</v>
      </c>
      <c r="O284" s="192" t="n">
        <f aca="false">ROUND(E284*N284,2)</f>
        <v>0.26</v>
      </c>
      <c r="P284" s="192" t="n">
        <v>0</v>
      </c>
      <c r="Q284" s="192" t="n">
        <f aca="false">ROUND(E284*P284,2)</f>
        <v>0</v>
      </c>
      <c r="R284" s="192"/>
      <c r="S284" s="192" t="s">
        <v>119</v>
      </c>
      <c r="T284" s="193" t="s">
        <v>150</v>
      </c>
      <c r="U284" s="194" t="n">
        <v>0</v>
      </c>
      <c r="V284" s="194" t="n">
        <f aca="false">ROUND(E284*U284,2)</f>
        <v>0</v>
      </c>
      <c r="W284" s="194"/>
      <c r="X284" s="195"/>
      <c r="Y284" s="195"/>
      <c r="Z284" s="195"/>
      <c r="AA284" s="195"/>
      <c r="AB284" s="195"/>
      <c r="AC284" s="195"/>
      <c r="AD284" s="195"/>
      <c r="AE284" s="195"/>
      <c r="AF284" s="195"/>
      <c r="AG284" s="195" t="s">
        <v>310</v>
      </c>
      <c r="AH284" s="195"/>
      <c r="AI284" s="195"/>
      <c r="AJ284" s="195"/>
      <c r="AK284" s="195"/>
      <c r="AL284" s="195"/>
      <c r="AM284" s="195"/>
      <c r="AN284" s="195"/>
      <c r="AO284" s="195"/>
      <c r="AP284" s="195"/>
      <c r="AQ284" s="195"/>
      <c r="AR284" s="195"/>
      <c r="AS284" s="195"/>
      <c r="AT284" s="195"/>
      <c r="AU284" s="195"/>
      <c r="AV284" s="195"/>
      <c r="AW284" s="195"/>
      <c r="AX284" s="195"/>
      <c r="AY284" s="195"/>
      <c r="AZ284" s="195"/>
      <c r="BA284" s="195"/>
      <c r="BB284" s="195"/>
      <c r="BC284" s="195"/>
      <c r="BD284" s="195"/>
      <c r="BE284" s="195"/>
      <c r="BF284" s="195"/>
      <c r="BG284" s="195"/>
      <c r="BH284" s="195"/>
    </row>
    <row r="285" customFormat="false" ht="13.2" hidden="false" customHeight="false" outlineLevel="1" collapsed="false">
      <c r="A285" s="196"/>
      <c r="B285" s="197"/>
      <c r="C285" s="209" t="s">
        <v>399</v>
      </c>
      <c r="D285" s="210"/>
      <c r="E285" s="211" t="n">
        <v>71.05</v>
      </c>
      <c r="F285" s="194"/>
      <c r="G285" s="194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5"/>
      <c r="Y285" s="195"/>
      <c r="Z285" s="195"/>
      <c r="AA285" s="195"/>
      <c r="AB285" s="195"/>
      <c r="AC285" s="195"/>
      <c r="AD285" s="195"/>
      <c r="AE285" s="195"/>
      <c r="AF285" s="195"/>
      <c r="AG285" s="195" t="s">
        <v>154</v>
      </c>
      <c r="AH285" s="195" t="n">
        <v>0</v>
      </c>
      <c r="AI285" s="195"/>
      <c r="AJ285" s="195"/>
      <c r="AK285" s="195"/>
      <c r="AL285" s="195"/>
      <c r="AM285" s="195"/>
      <c r="AN285" s="195"/>
      <c r="AO285" s="195"/>
      <c r="AP285" s="195"/>
      <c r="AQ285" s="195"/>
      <c r="AR285" s="195"/>
      <c r="AS285" s="195"/>
      <c r="AT285" s="195"/>
      <c r="AU285" s="195"/>
      <c r="AV285" s="195"/>
      <c r="AW285" s="195"/>
      <c r="AX285" s="195"/>
      <c r="AY285" s="195"/>
      <c r="AZ285" s="195"/>
      <c r="BA285" s="195"/>
      <c r="BB285" s="195"/>
      <c r="BC285" s="195"/>
      <c r="BD285" s="195"/>
      <c r="BE285" s="195"/>
      <c r="BF285" s="195"/>
      <c r="BG285" s="195"/>
      <c r="BH285" s="195"/>
    </row>
    <row r="286" customFormat="false" ht="13.2" hidden="false" customHeight="false" outlineLevel="1" collapsed="false">
      <c r="A286" s="186" t="n">
        <v>57</v>
      </c>
      <c r="B286" s="187" t="s">
        <v>400</v>
      </c>
      <c r="C286" s="188" t="s">
        <v>401</v>
      </c>
      <c r="D286" s="189" t="s">
        <v>391</v>
      </c>
      <c r="E286" s="190" t="n">
        <v>1.5225</v>
      </c>
      <c r="F286" s="191"/>
      <c r="G286" s="192" t="n">
        <f aca="false">ROUND(E286*F286,2)</f>
        <v>0</v>
      </c>
      <c r="H286" s="191"/>
      <c r="I286" s="192" t="n">
        <f aca="false">ROUND(E286*H286,2)</f>
        <v>0</v>
      </c>
      <c r="J286" s="191"/>
      <c r="K286" s="192" t="n">
        <f aca="false">ROUND(E286*J286,2)</f>
        <v>0</v>
      </c>
      <c r="L286" s="192" t="n">
        <v>21</v>
      </c>
      <c r="M286" s="192" t="n">
        <f aca="false">G286*(1+L286/100)</f>
        <v>0</v>
      </c>
      <c r="N286" s="192" t="n">
        <v>0.0051</v>
      </c>
      <c r="O286" s="192" t="n">
        <f aca="false">ROUND(E286*N286,2)</f>
        <v>0.01</v>
      </c>
      <c r="P286" s="192" t="n">
        <v>0</v>
      </c>
      <c r="Q286" s="192" t="n">
        <f aca="false">ROUND(E286*P286,2)</f>
        <v>0</v>
      </c>
      <c r="R286" s="192"/>
      <c r="S286" s="192" t="s">
        <v>119</v>
      </c>
      <c r="T286" s="193" t="s">
        <v>150</v>
      </c>
      <c r="U286" s="194" t="n">
        <v>0</v>
      </c>
      <c r="V286" s="194" t="n">
        <f aca="false">ROUND(E286*U286,2)</f>
        <v>0</v>
      </c>
      <c r="W286" s="194"/>
      <c r="X286" s="195"/>
      <c r="Y286" s="195"/>
      <c r="Z286" s="195"/>
      <c r="AA286" s="195"/>
      <c r="AB286" s="195"/>
      <c r="AC286" s="195"/>
      <c r="AD286" s="195"/>
      <c r="AE286" s="195"/>
      <c r="AF286" s="195"/>
      <c r="AG286" s="195" t="s">
        <v>310</v>
      </c>
      <c r="AH286" s="195"/>
      <c r="AI286" s="195"/>
      <c r="AJ286" s="195"/>
      <c r="AK286" s="195"/>
      <c r="AL286" s="195"/>
      <c r="AM286" s="195"/>
      <c r="AN286" s="195"/>
      <c r="AO286" s="195"/>
      <c r="AP286" s="195"/>
      <c r="AQ286" s="195"/>
      <c r="AR286" s="195"/>
      <c r="AS286" s="195"/>
      <c r="AT286" s="195"/>
      <c r="AU286" s="195"/>
      <c r="AV286" s="195"/>
      <c r="AW286" s="195"/>
      <c r="AX286" s="195"/>
      <c r="AY286" s="195"/>
      <c r="AZ286" s="195"/>
      <c r="BA286" s="195"/>
      <c r="BB286" s="195"/>
      <c r="BC286" s="195"/>
      <c r="BD286" s="195"/>
      <c r="BE286" s="195"/>
      <c r="BF286" s="195"/>
      <c r="BG286" s="195"/>
      <c r="BH286" s="195"/>
    </row>
    <row r="287" customFormat="false" ht="13.2" hidden="false" customHeight="false" outlineLevel="1" collapsed="false">
      <c r="A287" s="196"/>
      <c r="B287" s="197"/>
      <c r="C287" s="209" t="s">
        <v>402</v>
      </c>
      <c r="D287" s="210"/>
      <c r="E287" s="211" t="n">
        <v>1.5225</v>
      </c>
      <c r="F287" s="194"/>
      <c r="G287" s="194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5"/>
      <c r="Y287" s="195"/>
      <c r="Z287" s="195"/>
      <c r="AA287" s="195"/>
      <c r="AB287" s="195"/>
      <c r="AC287" s="195"/>
      <c r="AD287" s="195"/>
      <c r="AE287" s="195"/>
      <c r="AF287" s="195"/>
      <c r="AG287" s="195" t="s">
        <v>154</v>
      </c>
      <c r="AH287" s="195" t="n">
        <v>0</v>
      </c>
      <c r="AI287" s="195"/>
      <c r="AJ287" s="195"/>
      <c r="AK287" s="195"/>
      <c r="AL287" s="195"/>
      <c r="AM287" s="195"/>
      <c r="AN287" s="195"/>
      <c r="AO287" s="195"/>
      <c r="AP287" s="195"/>
      <c r="AQ287" s="195"/>
      <c r="AR287" s="195"/>
      <c r="AS287" s="195"/>
      <c r="AT287" s="195"/>
      <c r="AU287" s="195"/>
      <c r="AV287" s="195"/>
      <c r="AW287" s="195"/>
      <c r="AX287" s="195"/>
      <c r="AY287" s="195"/>
      <c r="AZ287" s="195"/>
      <c r="BA287" s="195"/>
      <c r="BB287" s="195"/>
      <c r="BC287" s="195"/>
      <c r="BD287" s="195"/>
      <c r="BE287" s="195"/>
      <c r="BF287" s="195"/>
      <c r="BG287" s="195"/>
      <c r="BH287" s="195"/>
    </row>
    <row r="288" customFormat="false" ht="13.2" hidden="false" customHeight="false" outlineLevel="1" collapsed="false">
      <c r="A288" s="186" t="n">
        <v>58</v>
      </c>
      <c r="B288" s="187" t="s">
        <v>403</v>
      </c>
      <c r="C288" s="188" t="s">
        <v>404</v>
      </c>
      <c r="D288" s="189" t="s">
        <v>391</v>
      </c>
      <c r="E288" s="190" t="n">
        <v>247.66</v>
      </c>
      <c r="F288" s="191"/>
      <c r="G288" s="192" t="n">
        <f aca="false">ROUND(E288*F288,2)</f>
        <v>0</v>
      </c>
      <c r="H288" s="191"/>
      <c r="I288" s="192" t="n">
        <f aca="false">ROUND(E288*H288,2)</f>
        <v>0</v>
      </c>
      <c r="J288" s="191"/>
      <c r="K288" s="192" t="n">
        <f aca="false">ROUND(E288*J288,2)</f>
        <v>0</v>
      </c>
      <c r="L288" s="192" t="n">
        <v>21</v>
      </c>
      <c r="M288" s="192" t="n">
        <f aca="false">G288*(1+L288/100)</f>
        <v>0</v>
      </c>
      <c r="N288" s="192" t="n">
        <v>0.008</v>
      </c>
      <c r="O288" s="192" t="n">
        <f aca="false">ROUND(E288*N288,2)</f>
        <v>1.98</v>
      </c>
      <c r="P288" s="192" t="n">
        <v>0</v>
      </c>
      <c r="Q288" s="192" t="n">
        <f aca="false">ROUND(E288*P288,2)</f>
        <v>0</v>
      </c>
      <c r="R288" s="192"/>
      <c r="S288" s="192" t="s">
        <v>119</v>
      </c>
      <c r="T288" s="193" t="s">
        <v>150</v>
      </c>
      <c r="U288" s="194" t="n">
        <v>0</v>
      </c>
      <c r="V288" s="194" t="n">
        <f aca="false">ROUND(E288*U288,2)</f>
        <v>0</v>
      </c>
      <c r="W288" s="194"/>
      <c r="X288" s="195"/>
      <c r="Y288" s="195"/>
      <c r="Z288" s="195"/>
      <c r="AA288" s="195"/>
      <c r="AB288" s="195"/>
      <c r="AC288" s="195"/>
      <c r="AD288" s="195"/>
      <c r="AE288" s="195"/>
      <c r="AF288" s="195"/>
      <c r="AG288" s="195" t="s">
        <v>310</v>
      </c>
      <c r="AH288" s="195"/>
      <c r="AI288" s="195"/>
      <c r="AJ288" s="195"/>
      <c r="AK288" s="195"/>
      <c r="AL288" s="195"/>
      <c r="AM288" s="195"/>
      <c r="AN288" s="195"/>
      <c r="AO288" s="195"/>
      <c r="AP288" s="195"/>
      <c r="AQ288" s="195"/>
      <c r="AR288" s="195"/>
      <c r="AS288" s="195"/>
      <c r="AT288" s="195"/>
      <c r="AU288" s="195"/>
      <c r="AV288" s="195"/>
      <c r="AW288" s="195"/>
      <c r="AX288" s="195"/>
      <c r="AY288" s="195"/>
      <c r="AZ288" s="195"/>
      <c r="BA288" s="195"/>
      <c r="BB288" s="195"/>
      <c r="BC288" s="195"/>
      <c r="BD288" s="195"/>
      <c r="BE288" s="195"/>
      <c r="BF288" s="195"/>
      <c r="BG288" s="195"/>
      <c r="BH288" s="195"/>
    </row>
    <row r="289" customFormat="false" ht="13.2" hidden="false" customHeight="false" outlineLevel="1" collapsed="false">
      <c r="A289" s="196"/>
      <c r="B289" s="197"/>
      <c r="C289" s="209" t="s">
        <v>405</v>
      </c>
      <c r="D289" s="210"/>
      <c r="E289" s="211" t="n">
        <v>247.66</v>
      </c>
      <c r="F289" s="194"/>
      <c r="G289" s="194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5"/>
      <c r="Y289" s="195"/>
      <c r="Z289" s="195"/>
      <c r="AA289" s="195"/>
      <c r="AB289" s="195"/>
      <c r="AC289" s="195"/>
      <c r="AD289" s="195"/>
      <c r="AE289" s="195"/>
      <c r="AF289" s="195"/>
      <c r="AG289" s="195" t="s">
        <v>154</v>
      </c>
      <c r="AH289" s="195" t="n">
        <v>0</v>
      </c>
      <c r="AI289" s="195"/>
      <c r="AJ289" s="195"/>
      <c r="AK289" s="195"/>
      <c r="AL289" s="195"/>
      <c r="AM289" s="195"/>
      <c r="AN289" s="195"/>
      <c r="AO289" s="195"/>
      <c r="AP289" s="195"/>
      <c r="AQ289" s="195"/>
      <c r="AR289" s="195"/>
      <c r="AS289" s="195"/>
      <c r="AT289" s="195"/>
      <c r="AU289" s="195"/>
      <c r="AV289" s="195"/>
      <c r="AW289" s="195"/>
      <c r="AX289" s="195"/>
      <c r="AY289" s="195"/>
      <c r="AZ289" s="195"/>
      <c r="BA289" s="195"/>
      <c r="BB289" s="195"/>
      <c r="BC289" s="195"/>
      <c r="BD289" s="195"/>
      <c r="BE289" s="195"/>
      <c r="BF289" s="195"/>
      <c r="BG289" s="195"/>
      <c r="BH289" s="195"/>
    </row>
    <row r="290" customFormat="false" ht="13.2" hidden="false" customHeight="false" outlineLevel="1" collapsed="false">
      <c r="A290" s="216" t="n">
        <v>59</v>
      </c>
      <c r="B290" s="217" t="s">
        <v>406</v>
      </c>
      <c r="C290" s="218" t="s">
        <v>407</v>
      </c>
      <c r="D290" s="219" t="s">
        <v>354</v>
      </c>
      <c r="E290" s="220" t="n">
        <v>16</v>
      </c>
      <c r="F290" s="221"/>
      <c r="G290" s="222" t="n">
        <f aca="false">ROUND(E290*F290,2)</f>
        <v>0</v>
      </c>
      <c r="H290" s="221"/>
      <c r="I290" s="222" t="n">
        <f aca="false">ROUND(E290*H290,2)</f>
        <v>0</v>
      </c>
      <c r="J290" s="221"/>
      <c r="K290" s="222" t="n">
        <f aca="false">ROUND(E290*J290,2)</f>
        <v>0</v>
      </c>
      <c r="L290" s="222" t="n">
        <v>21</v>
      </c>
      <c r="M290" s="222" t="n">
        <f aca="false">G290*(1+L290/100)</f>
        <v>0</v>
      </c>
      <c r="N290" s="222" t="n">
        <v>0.00025</v>
      </c>
      <c r="O290" s="222" t="n">
        <f aca="false">ROUND(E290*N290,2)</f>
        <v>0</v>
      </c>
      <c r="P290" s="222" t="n">
        <v>0</v>
      </c>
      <c r="Q290" s="222" t="n">
        <f aca="false">ROUND(E290*P290,2)</f>
        <v>0</v>
      </c>
      <c r="R290" s="222" t="s">
        <v>309</v>
      </c>
      <c r="S290" s="222" t="s">
        <v>150</v>
      </c>
      <c r="T290" s="223" t="s">
        <v>150</v>
      </c>
      <c r="U290" s="194" t="n">
        <v>0</v>
      </c>
      <c r="V290" s="194" t="n">
        <f aca="false">ROUND(E290*U290,2)</f>
        <v>0</v>
      </c>
      <c r="W290" s="194"/>
      <c r="X290" s="195"/>
      <c r="Y290" s="195"/>
      <c r="Z290" s="195"/>
      <c r="AA290" s="195"/>
      <c r="AB290" s="195"/>
      <c r="AC290" s="195"/>
      <c r="AD290" s="195"/>
      <c r="AE290" s="195"/>
      <c r="AF290" s="195"/>
      <c r="AG290" s="195" t="s">
        <v>310</v>
      </c>
      <c r="AH290" s="195"/>
      <c r="AI290" s="195"/>
      <c r="AJ290" s="195"/>
      <c r="AK290" s="195"/>
      <c r="AL290" s="195"/>
      <c r="AM290" s="195"/>
      <c r="AN290" s="195"/>
      <c r="AO290" s="195"/>
      <c r="AP290" s="195"/>
      <c r="AQ290" s="195"/>
      <c r="AR290" s="195"/>
      <c r="AS290" s="195"/>
      <c r="AT290" s="195"/>
      <c r="AU290" s="195"/>
      <c r="AV290" s="195"/>
      <c r="AW290" s="195"/>
      <c r="AX290" s="195"/>
      <c r="AY290" s="195"/>
      <c r="AZ290" s="195"/>
      <c r="BA290" s="195"/>
      <c r="BB290" s="195"/>
      <c r="BC290" s="195"/>
      <c r="BD290" s="195"/>
      <c r="BE290" s="195"/>
      <c r="BF290" s="195"/>
      <c r="BG290" s="195"/>
      <c r="BH290" s="195"/>
    </row>
    <row r="291" customFormat="false" ht="13.2" hidden="false" customHeight="false" outlineLevel="1" collapsed="false">
      <c r="A291" s="216" t="n">
        <v>60</v>
      </c>
      <c r="B291" s="217" t="s">
        <v>408</v>
      </c>
      <c r="C291" s="218" t="s">
        <v>409</v>
      </c>
      <c r="D291" s="219" t="s">
        <v>354</v>
      </c>
      <c r="E291" s="220" t="n">
        <v>2</v>
      </c>
      <c r="F291" s="221"/>
      <c r="G291" s="222" t="n">
        <f aca="false">ROUND(E291*F291,2)</f>
        <v>0</v>
      </c>
      <c r="H291" s="221"/>
      <c r="I291" s="222" t="n">
        <f aca="false">ROUND(E291*H291,2)</f>
        <v>0</v>
      </c>
      <c r="J291" s="221"/>
      <c r="K291" s="222" t="n">
        <f aca="false">ROUND(E291*J291,2)</f>
        <v>0</v>
      </c>
      <c r="L291" s="222" t="n">
        <v>21</v>
      </c>
      <c r="M291" s="222" t="n">
        <f aca="false">G291*(1+L291/100)</f>
        <v>0</v>
      </c>
      <c r="N291" s="222" t="n">
        <v>0.00062</v>
      </c>
      <c r="O291" s="222" t="n">
        <f aca="false">ROUND(E291*N291,2)</f>
        <v>0</v>
      </c>
      <c r="P291" s="222" t="n">
        <v>0</v>
      </c>
      <c r="Q291" s="222" t="n">
        <f aca="false">ROUND(E291*P291,2)</f>
        <v>0</v>
      </c>
      <c r="R291" s="222" t="s">
        <v>309</v>
      </c>
      <c r="S291" s="222" t="s">
        <v>150</v>
      </c>
      <c r="T291" s="223" t="s">
        <v>150</v>
      </c>
      <c r="U291" s="194" t="n">
        <v>0</v>
      </c>
      <c r="V291" s="194" t="n">
        <f aca="false">ROUND(E291*U291,2)</f>
        <v>0</v>
      </c>
      <c r="W291" s="194"/>
      <c r="X291" s="195"/>
      <c r="Y291" s="195"/>
      <c r="Z291" s="195"/>
      <c r="AA291" s="195"/>
      <c r="AB291" s="195"/>
      <c r="AC291" s="195"/>
      <c r="AD291" s="195"/>
      <c r="AE291" s="195"/>
      <c r="AF291" s="195"/>
      <c r="AG291" s="195" t="s">
        <v>310</v>
      </c>
      <c r="AH291" s="195"/>
      <c r="AI291" s="195"/>
      <c r="AJ291" s="195"/>
      <c r="AK291" s="195"/>
      <c r="AL291" s="195"/>
      <c r="AM291" s="195"/>
      <c r="AN291" s="195"/>
      <c r="AO291" s="195"/>
      <c r="AP291" s="195"/>
      <c r="AQ291" s="195"/>
      <c r="AR291" s="195"/>
      <c r="AS291" s="195"/>
      <c r="AT291" s="195"/>
      <c r="AU291" s="195"/>
      <c r="AV291" s="195"/>
      <c r="AW291" s="195"/>
      <c r="AX291" s="195"/>
      <c r="AY291" s="195"/>
      <c r="AZ291" s="195"/>
      <c r="BA291" s="195"/>
      <c r="BB291" s="195"/>
      <c r="BC291" s="195"/>
      <c r="BD291" s="195"/>
      <c r="BE291" s="195"/>
      <c r="BF291" s="195"/>
      <c r="BG291" s="195"/>
      <c r="BH291" s="195"/>
    </row>
    <row r="292" customFormat="false" ht="20.4" hidden="false" customHeight="false" outlineLevel="1" collapsed="false">
      <c r="A292" s="216" t="n">
        <v>61</v>
      </c>
      <c r="B292" s="217" t="s">
        <v>410</v>
      </c>
      <c r="C292" s="218" t="s">
        <v>411</v>
      </c>
      <c r="D292" s="219" t="s">
        <v>354</v>
      </c>
      <c r="E292" s="220" t="n">
        <v>16</v>
      </c>
      <c r="F292" s="221"/>
      <c r="G292" s="222" t="n">
        <f aca="false">ROUND(E292*F292,2)</f>
        <v>0</v>
      </c>
      <c r="H292" s="221"/>
      <c r="I292" s="222" t="n">
        <f aca="false">ROUND(E292*H292,2)</f>
        <v>0</v>
      </c>
      <c r="J292" s="221"/>
      <c r="K292" s="222" t="n">
        <f aca="false">ROUND(E292*J292,2)</f>
        <v>0</v>
      </c>
      <c r="L292" s="222" t="n">
        <v>21</v>
      </c>
      <c r="M292" s="222" t="n">
        <f aca="false">G292*(1+L292/100)</f>
        <v>0</v>
      </c>
      <c r="N292" s="222" t="n">
        <v>0.005</v>
      </c>
      <c r="O292" s="222" t="n">
        <f aca="false">ROUND(E292*N292,2)</f>
        <v>0.08</v>
      </c>
      <c r="P292" s="222" t="n">
        <v>0</v>
      </c>
      <c r="Q292" s="222" t="n">
        <f aca="false">ROUND(E292*P292,2)</f>
        <v>0</v>
      </c>
      <c r="R292" s="222" t="s">
        <v>309</v>
      </c>
      <c r="S292" s="222" t="s">
        <v>150</v>
      </c>
      <c r="T292" s="223" t="s">
        <v>150</v>
      </c>
      <c r="U292" s="194" t="n">
        <v>0</v>
      </c>
      <c r="V292" s="194" t="n">
        <f aca="false">ROUND(E292*U292,2)</f>
        <v>0</v>
      </c>
      <c r="W292" s="194"/>
      <c r="X292" s="195"/>
      <c r="Y292" s="195"/>
      <c r="Z292" s="195"/>
      <c r="AA292" s="195"/>
      <c r="AB292" s="195"/>
      <c r="AC292" s="195"/>
      <c r="AD292" s="195"/>
      <c r="AE292" s="195"/>
      <c r="AF292" s="195"/>
      <c r="AG292" s="195" t="s">
        <v>310</v>
      </c>
      <c r="AH292" s="195"/>
      <c r="AI292" s="195"/>
      <c r="AJ292" s="195"/>
      <c r="AK292" s="195"/>
      <c r="AL292" s="195"/>
      <c r="AM292" s="195"/>
      <c r="AN292" s="195"/>
      <c r="AO292" s="195"/>
      <c r="AP292" s="195"/>
      <c r="AQ292" s="195"/>
      <c r="AR292" s="195"/>
      <c r="AS292" s="195"/>
      <c r="AT292" s="195"/>
      <c r="AU292" s="195"/>
      <c r="AV292" s="195"/>
      <c r="AW292" s="195"/>
      <c r="AX292" s="195"/>
      <c r="AY292" s="195"/>
      <c r="AZ292" s="195"/>
      <c r="BA292" s="195"/>
      <c r="BB292" s="195"/>
      <c r="BC292" s="195"/>
      <c r="BD292" s="195"/>
      <c r="BE292" s="195"/>
      <c r="BF292" s="195"/>
      <c r="BG292" s="195"/>
      <c r="BH292" s="195"/>
    </row>
    <row r="293" customFormat="false" ht="20.4" hidden="false" customHeight="false" outlineLevel="1" collapsed="false">
      <c r="A293" s="216" t="n">
        <v>62</v>
      </c>
      <c r="B293" s="217" t="s">
        <v>412</v>
      </c>
      <c r="C293" s="218" t="s">
        <v>413</v>
      </c>
      <c r="D293" s="219" t="s">
        <v>354</v>
      </c>
      <c r="E293" s="220" t="n">
        <v>6</v>
      </c>
      <c r="F293" s="221"/>
      <c r="G293" s="222" t="n">
        <f aca="false">ROUND(E293*F293,2)</f>
        <v>0</v>
      </c>
      <c r="H293" s="221"/>
      <c r="I293" s="222" t="n">
        <f aca="false">ROUND(E293*H293,2)</f>
        <v>0</v>
      </c>
      <c r="J293" s="221"/>
      <c r="K293" s="222" t="n">
        <f aca="false">ROUND(E293*J293,2)</f>
        <v>0</v>
      </c>
      <c r="L293" s="222" t="n">
        <v>21</v>
      </c>
      <c r="M293" s="222" t="n">
        <f aca="false">G293*(1+L293/100)</f>
        <v>0</v>
      </c>
      <c r="N293" s="222" t="n">
        <v>0.25</v>
      </c>
      <c r="O293" s="222" t="n">
        <f aca="false">ROUND(E293*N293,2)</f>
        <v>1.5</v>
      </c>
      <c r="P293" s="222" t="n">
        <v>0</v>
      </c>
      <c r="Q293" s="222" t="n">
        <f aca="false">ROUND(E293*P293,2)</f>
        <v>0</v>
      </c>
      <c r="R293" s="222" t="s">
        <v>309</v>
      </c>
      <c r="S293" s="222" t="s">
        <v>150</v>
      </c>
      <c r="T293" s="223" t="s">
        <v>150</v>
      </c>
      <c r="U293" s="194" t="n">
        <v>0</v>
      </c>
      <c r="V293" s="194" t="n">
        <f aca="false">ROUND(E293*U293,2)</f>
        <v>0</v>
      </c>
      <c r="W293" s="194"/>
      <c r="X293" s="195"/>
      <c r="Y293" s="195"/>
      <c r="Z293" s="195"/>
      <c r="AA293" s="195"/>
      <c r="AB293" s="195"/>
      <c r="AC293" s="195"/>
      <c r="AD293" s="195"/>
      <c r="AE293" s="195"/>
      <c r="AF293" s="195"/>
      <c r="AG293" s="195" t="s">
        <v>310</v>
      </c>
      <c r="AH293" s="195"/>
      <c r="AI293" s="195"/>
      <c r="AJ293" s="195"/>
      <c r="AK293" s="195"/>
      <c r="AL293" s="195"/>
      <c r="AM293" s="195"/>
      <c r="AN293" s="195"/>
      <c r="AO293" s="195"/>
      <c r="AP293" s="195"/>
      <c r="AQ293" s="195"/>
      <c r="AR293" s="195"/>
      <c r="AS293" s="195"/>
      <c r="AT293" s="195"/>
      <c r="AU293" s="195"/>
      <c r="AV293" s="195"/>
      <c r="AW293" s="195"/>
      <c r="AX293" s="195"/>
      <c r="AY293" s="195"/>
      <c r="AZ293" s="195"/>
      <c r="BA293" s="195"/>
      <c r="BB293" s="195"/>
      <c r="BC293" s="195"/>
      <c r="BD293" s="195"/>
      <c r="BE293" s="195"/>
      <c r="BF293" s="195"/>
      <c r="BG293" s="195"/>
      <c r="BH293" s="195"/>
    </row>
    <row r="294" customFormat="false" ht="20.4" hidden="false" customHeight="false" outlineLevel="1" collapsed="false">
      <c r="A294" s="216" t="n">
        <v>63</v>
      </c>
      <c r="B294" s="217" t="s">
        <v>414</v>
      </c>
      <c r="C294" s="218" t="s">
        <v>415</v>
      </c>
      <c r="D294" s="219" t="s">
        <v>354</v>
      </c>
      <c r="E294" s="220" t="n">
        <v>5</v>
      </c>
      <c r="F294" s="221"/>
      <c r="G294" s="222" t="n">
        <f aca="false">ROUND(E294*F294,2)</f>
        <v>0</v>
      </c>
      <c r="H294" s="221"/>
      <c r="I294" s="222" t="n">
        <f aca="false">ROUND(E294*H294,2)</f>
        <v>0</v>
      </c>
      <c r="J294" s="221"/>
      <c r="K294" s="222" t="n">
        <f aca="false">ROUND(E294*J294,2)</f>
        <v>0</v>
      </c>
      <c r="L294" s="222" t="n">
        <v>21</v>
      </c>
      <c r="M294" s="222" t="n">
        <f aca="false">G294*(1+L294/100)</f>
        <v>0</v>
      </c>
      <c r="N294" s="222" t="n">
        <v>0.52</v>
      </c>
      <c r="O294" s="222" t="n">
        <f aca="false">ROUND(E294*N294,2)</f>
        <v>2.6</v>
      </c>
      <c r="P294" s="222" t="n">
        <v>0</v>
      </c>
      <c r="Q294" s="222" t="n">
        <f aca="false">ROUND(E294*P294,2)</f>
        <v>0</v>
      </c>
      <c r="R294" s="222" t="s">
        <v>309</v>
      </c>
      <c r="S294" s="222" t="s">
        <v>150</v>
      </c>
      <c r="T294" s="223" t="s">
        <v>150</v>
      </c>
      <c r="U294" s="194" t="n">
        <v>0</v>
      </c>
      <c r="V294" s="194" t="n">
        <f aca="false">ROUND(E294*U294,2)</f>
        <v>0</v>
      </c>
      <c r="W294" s="194"/>
      <c r="X294" s="195"/>
      <c r="Y294" s="195"/>
      <c r="Z294" s="195"/>
      <c r="AA294" s="195"/>
      <c r="AB294" s="195"/>
      <c r="AC294" s="195"/>
      <c r="AD294" s="195"/>
      <c r="AE294" s="195"/>
      <c r="AF294" s="195"/>
      <c r="AG294" s="195" t="s">
        <v>310</v>
      </c>
      <c r="AH294" s="195"/>
      <c r="AI294" s="195"/>
      <c r="AJ294" s="195"/>
      <c r="AK294" s="195"/>
      <c r="AL294" s="195"/>
      <c r="AM294" s="195"/>
      <c r="AN294" s="195"/>
      <c r="AO294" s="195"/>
      <c r="AP294" s="195"/>
      <c r="AQ294" s="195"/>
      <c r="AR294" s="195"/>
      <c r="AS294" s="195"/>
      <c r="AT294" s="195"/>
      <c r="AU294" s="195"/>
      <c r="AV294" s="195"/>
      <c r="AW294" s="195"/>
      <c r="AX294" s="195"/>
      <c r="AY294" s="195"/>
      <c r="AZ294" s="195"/>
      <c r="BA294" s="195"/>
      <c r="BB294" s="195"/>
      <c r="BC294" s="195"/>
      <c r="BD294" s="195"/>
      <c r="BE294" s="195"/>
      <c r="BF294" s="195"/>
      <c r="BG294" s="195"/>
      <c r="BH294" s="195"/>
    </row>
    <row r="295" customFormat="false" ht="20.4" hidden="false" customHeight="false" outlineLevel="1" collapsed="false">
      <c r="A295" s="216" t="n">
        <v>64</v>
      </c>
      <c r="B295" s="217" t="s">
        <v>416</v>
      </c>
      <c r="C295" s="218" t="s">
        <v>417</v>
      </c>
      <c r="D295" s="219" t="s">
        <v>354</v>
      </c>
      <c r="E295" s="220" t="n">
        <v>10</v>
      </c>
      <c r="F295" s="221"/>
      <c r="G295" s="222" t="n">
        <f aca="false">ROUND(E295*F295,2)</f>
        <v>0</v>
      </c>
      <c r="H295" s="221"/>
      <c r="I295" s="222" t="n">
        <f aca="false">ROUND(E295*H295,2)</f>
        <v>0</v>
      </c>
      <c r="J295" s="221"/>
      <c r="K295" s="222" t="n">
        <f aca="false">ROUND(E295*J295,2)</f>
        <v>0</v>
      </c>
      <c r="L295" s="222" t="n">
        <v>21</v>
      </c>
      <c r="M295" s="222" t="n">
        <f aca="false">G295*(1+L295/100)</f>
        <v>0</v>
      </c>
      <c r="N295" s="222" t="n">
        <v>1.035</v>
      </c>
      <c r="O295" s="222" t="n">
        <f aca="false">ROUND(E295*N295,2)</f>
        <v>10.35</v>
      </c>
      <c r="P295" s="222" t="n">
        <v>0</v>
      </c>
      <c r="Q295" s="222" t="n">
        <f aca="false">ROUND(E295*P295,2)</f>
        <v>0</v>
      </c>
      <c r="R295" s="222" t="s">
        <v>309</v>
      </c>
      <c r="S295" s="222" t="s">
        <v>150</v>
      </c>
      <c r="T295" s="223" t="s">
        <v>150</v>
      </c>
      <c r="U295" s="194" t="n">
        <v>0</v>
      </c>
      <c r="V295" s="194" t="n">
        <f aca="false">ROUND(E295*U295,2)</f>
        <v>0</v>
      </c>
      <c r="W295" s="194"/>
      <c r="X295" s="195"/>
      <c r="Y295" s="195"/>
      <c r="Z295" s="195"/>
      <c r="AA295" s="195"/>
      <c r="AB295" s="195"/>
      <c r="AC295" s="195"/>
      <c r="AD295" s="195"/>
      <c r="AE295" s="195"/>
      <c r="AF295" s="195"/>
      <c r="AG295" s="195" t="s">
        <v>310</v>
      </c>
      <c r="AH295" s="195"/>
      <c r="AI295" s="195"/>
      <c r="AJ295" s="195"/>
      <c r="AK295" s="195"/>
      <c r="AL295" s="195"/>
      <c r="AM295" s="195"/>
      <c r="AN295" s="195"/>
      <c r="AO295" s="195"/>
      <c r="AP295" s="195"/>
      <c r="AQ295" s="195"/>
      <c r="AR295" s="195"/>
      <c r="AS295" s="195"/>
      <c r="AT295" s="195"/>
      <c r="AU295" s="195"/>
      <c r="AV295" s="195"/>
      <c r="AW295" s="195"/>
      <c r="AX295" s="195"/>
      <c r="AY295" s="195"/>
      <c r="AZ295" s="195"/>
      <c r="BA295" s="195"/>
      <c r="BB295" s="195"/>
      <c r="BC295" s="195"/>
      <c r="BD295" s="195"/>
      <c r="BE295" s="195"/>
      <c r="BF295" s="195"/>
      <c r="BG295" s="195"/>
      <c r="BH295" s="195"/>
    </row>
    <row r="296" customFormat="false" ht="13.2" hidden="false" customHeight="false" outlineLevel="1" collapsed="false">
      <c r="A296" s="216" t="n">
        <v>65</v>
      </c>
      <c r="B296" s="217" t="s">
        <v>418</v>
      </c>
      <c r="C296" s="218" t="s">
        <v>419</v>
      </c>
      <c r="D296" s="219" t="s">
        <v>354</v>
      </c>
      <c r="E296" s="220" t="n">
        <v>2</v>
      </c>
      <c r="F296" s="221"/>
      <c r="G296" s="222" t="n">
        <f aca="false">ROUND(E296*F296,2)</f>
        <v>0</v>
      </c>
      <c r="H296" s="221"/>
      <c r="I296" s="222" t="n">
        <f aca="false">ROUND(E296*H296,2)</f>
        <v>0</v>
      </c>
      <c r="J296" s="221"/>
      <c r="K296" s="222" t="n">
        <f aca="false">ROUND(E296*J296,2)</f>
        <v>0</v>
      </c>
      <c r="L296" s="222" t="n">
        <v>21</v>
      </c>
      <c r="M296" s="222" t="n">
        <f aca="false">G296*(1+L296/100)</f>
        <v>0</v>
      </c>
      <c r="N296" s="222" t="n">
        <v>0.039</v>
      </c>
      <c r="O296" s="222" t="n">
        <f aca="false">ROUND(E296*N296,2)</f>
        <v>0.08</v>
      </c>
      <c r="P296" s="222" t="n">
        <v>0</v>
      </c>
      <c r="Q296" s="222" t="n">
        <f aca="false">ROUND(E296*P296,2)</f>
        <v>0</v>
      </c>
      <c r="R296" s="222" t="s">
        <v>309</v>
      </c>
      <c r="S296" s="222" t="s">
        <v>150</v>
      </c>
      <c r="T296" s="223" t="s">
        <v>150</v>
      </c>
      <c r="U296" s="194" t="n">
        <v>0</v>
      </c>
      <c r="V296" s="194" t="n">
        <f aca="false">ROUND(E296*U296,2)</f>
        <v>0</v>
      </c>
      <c r="W296" s="194"/>
      <c r="X296" s="195"/>
      <c r="Y296" s="195"/>
      <c r="Z296" s="195"/>
      <c r="AA296" s="195"/>
      <c r="AB296" s="195"/>
      <c r="AC296" s="195"/>
      <c r="AD296" s="195"/>
      <c r="AE296" s="195"/>
      <c r="AF296" s="195"/>
      <c r="AG296" s="195" t="s">
        <v>310</v>
      </c>
      <c r="AH296" s="195"/>
      <c r="AI296" s="195"/>
      <c r="AJ296" s="195"/>
      <c r="AK296" s="195"/>
      <c r="AL296" s="195"/>
      <c r="AM296" s="195"/>
      <c r="AN296" s="195"/>
      <c r="AO296" s="195"/>
      <c r="AP296" s="195"/>
      <c r="AQ296" s="195"/>
      <c r="AR296" s="195"/>
      <c r="AS296" s="195"/>
      <c r="AT296" s="195"/>
      <c r="AU296" s="195"/>
      <c r="AV296" s="195"/>
      <c r="AW296" s="195"/>
      <c r="AX296" s="195"/>
      <c r="AY296" s="195"/>
      <c r="AZ296" s="195"/>
      <c r="BA296" s="195"/>
      <c r="BB296" s="195"/>
      <c r="BC296" s="195"/>
      <c r="BD296" s="195"/>
      <c r="BE296" s="195"/>
      <c r="BF296" s="195"/>
      <c r="BG296" s="195"/>
      <c r="BH296" s="195"/>
    </row>
    <row r="297" customFormat="false" ht="13.2" hidden="false" customHeight="false" outlineLevel="1" collapsed="false">
      <c r="A297" s="216" t="n">
        <v>66</v>
      </c>
      <c r="B297" s="217" t="s">
        <v>420</v>
      </c>
      <c r="C297" s="218" t="s">
        <v>421</v>
      </c>
      <c r="D297" s="219" t="s">
        <v>354</v>
      </c>
      <c r="E297" s="220" t="n">
        <v>5</v>
      </c>
      <c r="F297" s="221"/>
      <c r="G297" s="222" t="n">
        <f aca="false">ROUND(E297*F297,2)</f>
        <v>0</v>
      </c>
      <c r="H297" s="221"/>
      <c r="I297" s="222" t="n">
        <f aca="false">ROUND(E297*H297,2)</f>
        <v>0</v>
      </c>
      <c r="J297" s="221"/>
      <c r="K297" s="222" t="n">
        <f aca="false">ROUND(E297*J297,2)</f>
        <v>0</v>
      </c>
      <c r="L297" s="222" t="n">
        <v>21</v>
      </c>
      <c r="M297" s="222" t="n">
        <f aca="false">G297*(1+L297/100)</f>
        <v>0</v>
      </c>
      <c r="N297" s="222" t="n">
        <v>0.051</v>
      </c>
      <c r="O297" s="222" t="n">
        <f aca="false">ROUND(E297*N297,2)</f>
        <v>0.26</v>
      </c>
      <c r="P297" s="222" t="n">
        <v>0</v>
      </c>
      <c r="Q297" s="222" t="n">
        <f aca="false">ROUND(E297*P297,2)</f>
        <v>0</v>
      </c>
      <c r="R297" s="222" t="s">
        <v>309</v>
      </c>
      <c r="S297" s="222" t="s">
        <v>150</v>
      </c>
      <c r="T297" s="223" t="s">
        <v>150</v>
      </c>
      <c r="U297" s="194" t="n">
        <v>0</v>
      </c>
      <c r="V297" s="194" t="n">
        <f aca="false">ROUND(E297*U297,2)</f>
        <v>0</v>
      </c>
      <c r="W297" s="194"/>
      <c r="X297" s="195"/>
      <c r="Y297" s="195"/>
      <c r="Z297" s="195"/>
      <c r="AA297" s="195"/>
      <c r="AB297" s="195"/>
      <c r="AC297" s="195"/>
      <c r="AD297" s="195"/>
      <c r="AE297" s="195"/>
      <c r="AF297" s="195"/>
      <c r="AG297" s="195" t="s">
        <v>310</v>
      </c>
      <c r="AH297" s="195"/>
      <c r="AI297" s="195"/>
      <c r="AJ297" s="195"/>
      <c r="AK297" s="195"/>
      <c r="AL297" s="195"/>
      <c r="AM297" s="195"/>
      <c r="AN297" s="195"/>
      <c r="AO297" s="195"/>
      <c r="AP297" s="195"/>
      <c r="AQ297" s="195"/>
      <c r="AR297" s="195"/>
      <c r="AS297" s="195"/>
      <c r="AT297" s="195"/>
      <c r="AU297" s="195"/>
      <c r="AV297" s="195"/>
      <c r="AW297" s="195"/>
      <c r="AX297" s="195"/>
      <c r="AY297" s="195"/>
      <c r="AZ297" s="195"/>
      <c r="BA297" s="195"/>
      <c r="BB297" s="195"/>
      <c r="BC297" s="195"/>
      <c r="BD297" s="195"/>
      <c r="BE297" s="195"/>
      <c r="BF297" s="195"/>
      <c r="BG297" s="195"/>
      <c r="BH297" s="195"/>
    </row>
    <row r="298" customFormat="false" ht="13.2" hidden="false" customHeight="false" outlineLevel="1" collapsed="false">
      <c r="A298" s="216" t="n">
        <v>67</v>
      </c>
      <c r="B298" s="217" t="s">
        <v>422</v>
      </c>
      <c r="C298" s="218" t="s">
        <v>423</v>
      </c>
      <c r="D298" s="219" t="s">
        <v>354</v>
      </c>
      <c r="E298" s="220" t="n">
        <v>1</v>
      </c>
      <c r="F298" s="221"/>
      <c r="G298" s="222" t="n">
        <f aca="false">ROUND(E298*F298,2)</f>
        <v>0</v>
      </c>
      <c r="H298" s="221"/>
      <c r="I298" s="222" t="n">
        <f aca="false">ROUND(E298*H298,2)</f>
        <v>0</v>
      </c>
      <c r="J298" s="221"/>
      <c r="K298" s="222" t="n">
        <f aca="false">ROUND(E298*J298,2)</f>
        <v>0</v>
      </c>
      <c r="L298" s="222" t="n">
        <v>21</v>
      </c>
      <c r="M298" s="222" t="n">
        <f aca="false">G298*(1+L298/100)</f>
        <v>0</v>
      </c>
      <c r="N298" s="222" t="n">
        <v>0.08</v>
      </c>
      <c r="O298" s="222" t="n">
        <f aca="false">ROUND(E298*N298,2)</f>
        <v>0.08</v>
      </c>
      <c r="P298" s="222" t="n">
        <v>0</v>
      </c>
      <c r="Q298" s="222" t="n">
        <f aca="false">ROUND(E298*P298,2)</f>
        <v>0</v>
      </c>
      <c r="R298" s="222" t="s">
        <v>309</v>
      </c>
      <c r="S298" s="222" t="s">
        <v>150</v>
      </c>
      <c r="T298" s="223" t="s">
        <v>150</v>
      </c>
      <c r="U298" s="194" t="n">
        <v>0</v>
      </c>
      <c r="V298" s="194" t="n">
        <f aca="false">ROUND(E298*U298,2)</f>
        <v>0</v>
      </c>
      <c r="W298" s="194"/>
      <c r="X298" s="195"/>
      <c r="Y298" s="195"/>
      <c r="Z298" s="195"/>
      <c r="AA298" s="195"/>
      <c r="AB298" s="195"/>
      <c r="AC298" s="195"/>
      <c r="AD298" s="195"/>
      <c r="AE298" s="195"/>
      <c r="AF298" s="195"/>
      <c r="AG298" s="195" t="s">
        <v>310</v>
      </c>
      <c r="AH298" s="195"/>
      <c r="AI298" s="195"/>
      <c r="AJ298" s="195"/>
      <c r="AK298" s="195"/>
      <c r="AL298" s="195"/>
      <c r="AM298" s="195"/>
      <c r="AN298" s="195"/>
      <c r="AO298" s="195"/>
      <c r="AP298" s="195"/>
      <c r="AQ298" s="195"/>
      <c r="AR298" s="195"/>
      <c r="AS298" s="195"/>
      <c r="AT298" s="195"/>
      <c r="AU298" s="195"/>
      <c r="AV298" s="195"/>
      <c r="AW298" s="195"/>
      <c r="AX298" s="195"/>
      <c r="AY298" s="195"/>
      <c r="AZ298" s="195"/>
      <c r="BA298" s="195"/>
      <c r="BB298" s="195"/>
      <c r="BC298" s="195"/>
      <c r="BD298" s="195"/>
      <c r="BE298" s="195"/>
      <c r="BF298" s="195"/>
      <c r="BG298" s="195"/>
      <c r="BH298" s="195"/>
    </row>
    <row r="299" customFormat="false" ht="13.2" hidden="false" customHeight="false" outlineLevel="1" collapsed="false">
      <c r="A299" s="216" t="n">
        <v>68</v>
      </c>
      <c r="B299" s="217" t="s">
        <v>424</v>
      </c>
      <c r="C299" s="218" t="s">
        <v>425</v>
      </c>
      <c r="D299" s="219" t="s">
        <v>354</v>
      </c>
      <c r="E299" s="220" t="n">
        <v>9</v>
      </c>
      <c r="F299" s="221"/>
      <c r="G299" s="222" t="n">
        <f aca="false">ROUND(E299*F299,2)</f>
        <v>0</v>
      </c>
      <c r="H299" s="221"/>
      <c r="I299" s="222" t="n">
        <f aca="false">ROUND(E299*H299,2)</f>
        <v>0</v>
      </c>
      <c r="J299" s="221"/>
      <c r="K299" s="222" t="n">
        <f aca="false">ROUND(E299*J299,2)</f>
        <v>0</v>
      </c>
      <c r="L299" s="222" t="n">
        <v>21</v>
      </c>
      <c r="M299" s="222" t="n">
        <f aca="false">G299*(1+L299/100)</f>
        <v>0</v>
      </c>
      <c r="N299" s="222" t="n">
        <v>0.068</v>
      </c>
      <c r="O299" s="222" t="n">
        <f aca="false">ROUND(E299*N299,2)</f>
        <v>0.61</v>
      </c>
      <c r="P299" s="222" t="n">
        <v>0</v>
      </c>
      <c r="Q299" s="222" t="n">
        <f aca="false">ROUND(E299*P299,2)</f>
        <v>0</v>
      </c>
      <c r="R299" s="222" t="s">
        <v>309</v>
      </c>
      <c r="S299" s="222" t="s">
        <v>150</v>
      </c>
      <c r="T299" s="223" t="s">
        <v>150</v>
      </c>
      <c r="U299" s="194" t="n">
        <v>0</v>
      </c>
      <c r="V299" s="194" t="n">
        <f aca="false">ROUND(E299*U299,2)</f>
        <v>0</v>
      </c>
      <c r="W299" s="194"/>
      <c r="X299" s="195"/>
      <c r="Y299" s="195"/>
      <c r="Z299" s="195"/>
      <c r="AA299" s="195"/>
      <c r="AB299" s="195"/>
      <c r="AC299" s="195"/>
      <c r="AD299" s="195"/>
      <c r="AE299" s="195"/>
      <c r="AF299" s="195"/>
      <c r="AG299" s="195" t="s">
        <v>310</v>
      </c>
      <c r="AH299" s="195"/>
      <c r="AI299" s="195"/>
      <c r="AJ299" s="195"/>
      <c r="AK299" s="195"/>
      <c r="AL299" s="195"/>
      <c r="AM299" s="195"/>
      <c r="AN299" s="195"/>
      <c r="AO299" s="195"/>
      <c r="AP299" s="195"/>
      <c r="AQ299" s="195"/>
      <c r="AR299" s="195"/>
      <c r="AS299" s="195"/>
      <c r="AT299" s="195"/>
      <c r="AU299" s="195"/>
      <c r="AV299" s="195"/>
      <c r="AW299" s="195"/>
      <c r="AX299" s="195"/>
      <c r="AY299" s="195"/>
      <c r="AZ299" s="195"/>
      <c r="BA299" s="195"/>
      <c r="BB299" s="195"/>
      <c r="BC299" s="195"/>
      <c r="BD299" s="195"/>
      <c r="BE299" s="195"/>
      <c r="BF299" s="195"/>
      <c r="BG299" s="195"/>
      <c r="BH299" s="195"/>
    </row>
    <row r="300" customFormat="false" ht="20.4" hidden="false" customHeight="false" outlineLevel="1" collapsed="false">
      <c r="A300" s="216" t="n">
        <v>69</v>
      </c>
      <c r="B300" s="217" t="s">
        <v>426</v>
      </c>
      <c r="C300" s="218" t="s">
        <v>427</v>
      </c>
      <c r="D300" s="219" t="s">
        <v>354</v>
      </c>
      <c r="E300" s="220" t="n">
        <v>6</v>
      </c>
      <c r="F300" s="221"/>
      <c r="G300" s="222" t="n">
        <f aca="false">ROUND(E300*F300,2)</f>
        <v>0</v>
      </c>
      <c r="H300" s="221"/>
      <c r="I300" s="222" t="n">
        <f aca="false">ROUND(E300*H300,2)</f>
        <v>0</v>
      </c>
      <c r="J300" s="221"/>
      <c r="K300" s="222" t="n">
        <f aca="false">ROUND(E300*J300,2)</f>
        <v>0</v>
      </c>
      <c r="L300" s="222" t="n">
        <v>21</v>
      </c>
      <c r="M300" s="222" t="n">
        <f aca="false">G300*(1+L300/100)</f>
        <v>0</v>
      </c>
      <c r="N300" s="222" t="n">
        <v>0.585</v>
      </c>
      <c r="O300" s="222" t="n">
        <f aca="false">ROUND(E300*N300,2)</f>
        <v>3.51</v>
      </c>
      <c r="P300" s="222" t="n">
        <v>0</v>
      </c>
      <c r="Q300" s="222" t="n">
        <f aca="false">ROUND(E300*P300,2)</f>
        <v>0</v>
      </c>
      <c r="R300" s="222" t="s">
        <v>309</v>
      </c>
      <c r="S300" s="222" t="s">
        <v>150</v>
      </c>
      <c r="T300" s="223" t="s">
        <v>150</v>
      </c>
      <c r="U300" s="194" t="n">
        <v>0</v>
      </c>
      <c r="V300" s="194" t="n">
        <f aca="false">ROUND(E300*U300,2)</f>
        <v>0</v>
      </c>
      <c r="W300" s="194"/>
      <c r="X300" s="195"/>
      <c r="Y300" s="195"/>
      <c r="Z300" s="195"/>
      <c r="AA300" s="195"/>
      <c r="AB300" s="195"/>
      <c r="AC300" s="195"/>
      <c r="AD300" s="195"/>
      <c r="AE300" s="195"/>
      <c r="AF300" s="195"/>
      <c r="AG300" s="195" t="s">
        <v>310</v>
      </c>
      <c r="AH300" s="195"/>
      <c r="AI300" s="195"/>
      <c r="AJ300" s="195"/>
      <c r="AK300" s="195"/>
      <c r="AL300" s="195"/>
      <c r="AM300" s="195"/>
      <c r="AN300" s="195"/>
      <c r="AO300" s="195"/>
      <c r="AP300" s="195"/>
      <c r="AQ300" s="195"/>
      <c r="AR300" s="195"/>
      <c r="AS300" s="195"/>
      <c r="AT300" s="195"/>
      <c r="AU300" s="195"/>
      <c r="AV300" s="195"/>
      <c r="AW300" s="195"/>
      <c r="AX300" s="195"/>
      <c r="AY300" s="195"/>
      <c r="AZ300" s="195"/>
      <c r="BA300" s="195"/>
      <c r="BB300" s="195"/>
      <c r="BC300" s="195"/>
      <c r="BD300" s="195"/>
      <c r="BE300" s="195"/>
      <c r="BF300" s="195"/>
      <c r="BG300" s="195"/>
      <c r="BH300" s="195"/>
    </row>
    <row r="301" customFormat="false" ht="20.4" hidden="false" customHeight="false" outlineLevel="1" collapsed="false">
      <c r="A301" s="216" t="n">
        <v>70</v>
      </c>
      <c r="B301" s="217" t="s">
        <v>428</v>
      </c>
      <c r="C301" s="218" t="s">
        <v>429</v>
      </c>
      <c r="D301" s="219" t="s">
        <v>354</v>
      </c>
      <c r="E301" s="220" t="n">
        <v>2</v>
      </c>
      <c r="F301" s="221"/>
      <c r="G301" s="222" t="n">
        <f aca="false">ROUND(E301*F301,2)</f>
        <v>0</v>
      </c>
      <c r="H301" s="221"/>
      <c r="I301" s="222" t="n">
        <f aca="false">ROUND(E301*H301,2)</f>
        <v>0</v>
      </c>
      <c r="J301" s="221"/>
      <c r="K301" s="222" t="n">
        <f aca="false">ROUND(E301*J301,2)</f>
        <v>0</v>
      </c>
      <c r="L301" s="222" t="n">
        <v>21</v>
      </c>
      <c r="M301" s="222" t="n">
        <f aca="false">G301*(1+L301/100)</f>
        <v>0</v>
      </c>
      <c r="N301" s="222" t="n">
        <v>0.7</v>
      </c>
      <c r="O301" s="222" t="n">
        <f aca="false">ROUND(E301*N301,2)</f>
        <v>1.4</v>
      </c>
      <c r="P301" s="222" t="n">
        <v>0</v>
      </c>
      <c r="Q301" s="222" t="n">
        <f aca="false">ROUND(E301*P301,2)</f>
        <v>0</v>
      </c>
      <c r="R301" s="222" t="s">
        <v>309</v>
      </c>
      <c r="S301" s="222" t="s">
        <v>150</v>
      </c>
      <c r="T301" s="223" t="s">
        <v>150</v>
      </c>
      <c r="U301" s="194" t="n">
        <v>0</v>
      </c>
      <c r="V301" s="194" t="n">
        <f aca="false">ROUND(E301*U301,2)</f>
        <v>0</v>
      </c>
      <c r="W301" s="194"/>
      <c r="X301" s="195"/>
      <c r="Y301" s="195"/>
      <c r="Z301" s="195"/>
      <c r="AA301" s="195"/>
      <c r="AB301" s="195"/>
      <c r="AC301" s="195"/>
      <c r="AD301" s="195"/>
      <c r="AE301" s="195"/>
      <c r="AF301" s="195"/>
      <c r="AG301" s="195" t="s">
        <v>310</v>
      </c>
      <c r="AH301" s="195"/>
      <c r="AI301" s="195"/>
      <c r="AJ301" s="195"/>
      <c r="AK301" s="195"/>
      <c r="AL301" s="195"/>
      <c r="AM301" s="195"/>
      <c r="AN301" s="195"/>
      <c r="AO301" s="195"/>
      <c r="AP301" s="195"/>
      <c r="AQ301" s="195"/>
      <c r="AR301" s="195"/>
      <c r="AS301" s="195"/>
      <c r="AT301" s="195"/>
      <c r="AU301" s="195"/>
      <c r="AV301" s="195"/>
      <c r="AW301" s="195"/>
      <c r="AX301" s="195"/>
      <c r="AY301" s="195"/>
      <c r="AZ301" s="195"/>
      <c r="BA301" s="195"/>
      <c r="BB301" s="195"/>
      <c r="BC301" s="195"/>
      <c r="BD301" s="195"/>
      <c r="BE301" s="195"/>
      <c r="BF301" s="195"/>
      <c r="BG301" s="195"/>
      <c r="BH301" s="195"/>
    </row>
    <row r="302" customFormat="false" ht="20.4" hidden="false" customHeight="false" outlineLevel="1" collapsed="false">
      <c r="A302" s="216" t="n">
        <v>71</v>
      </c>
      <c r="B302" s="217" t="s">
        <v>430</v>
      </c>
      <c r="C302" s="218" t="s">
        <v>431</v>
      </c>
      <c r="D302" s="219" t="s">
        <v>354</v>
      </c>
      <c r="E302" s="220" t="n">
        <v>4</v>
      </c>
      <c r="F302" s="221"/>
      <c r="G302" s="222" t="n">
        <f aca="false">ROUND(E302*F302,2)</f>
        <v>0</v>
      </c>
      <c r="H302" s="221"/>
      <c r="I302" s="222" t="n">
        <f aca="false">ROUND(E302*H302,2)</f>
        <v>0</v>
      </c>
      <c r="J302" s="221"/>
      <c r="K302" s="222" t="n">
        <f aca="false">ROUND(E302*J302,2)</f>
        <v>0</v>
      </c>
      <c r="L302" s="222" t="n">
        <v>21</v>
      </c>
      <c r="M302" s="222" t="n">
        <f aca="false">G302*(1+L302/100)</f>
        <v>0</v>
      </c>
      <c r="N302" s="222" t="n">
        <v>0.43</v>
      </c>
      <c r="O302" s="222" t="n">
        <f aca="false">ROUND(E302*N302,2)</f>
        <v>1.72</v>
      </c>
      <c r="P302" s="222" t="n">
        <v>0</v>
      </c>
      <c r="Q302" s="222" t="n">
        <f aca="false">ROUND(E302*P302,2)</f>
        <v>0</v>
      </c>
      <c r="R302" s="222" t="s">
        <v>309</v>
      </c>
      <c r="S302" s="222" t="s">
        <v>150</v>
      </c>
      <c r="T302" s="223" t="s">
        <v>150</v>
      </c>
      <c r="U302" s="194" t="n">
        <v>0</v>
      </c>
      <c r="V302" s="194" t="n">
        <f aca="false">ROUND(E302*U302,2)</f>
        <v>0</v>
      </c>
      <c r="W302" s="194"/>
      <c r="X302" s="195"/>
      <c r="Y302" s="195"/>
      <c r="Z302" s="195"/>
      <c r="AA302" s="195"/>
      <c r="AB302" s="195"/>
      <c r="AC302" s="195"/>
      <c r="AD302" s="195"/>
      <c r="AE302" s="195"/>
      <c r="AF302" s="195"/>
      <c r="AG302" s="195" t="s">
        <v>310</v>
      </c>
      <c r="AH302" s="195"/>
      <c r="AI302" s="195"/>
      <c r="AJ302" s="195"/>
      <c r="AK302" s="195"/>
      <c r="AL302" s="195"/>
      <c r="AM302" s="195"/>
      <c r="AN302" s="195"/>
      <c r="AO302" s="195"/>
      <c r="AP302" s="195"/>
      <c r="AQ302" s="195"/>
      <c r="AR302" s="195"/>
      <c r="AS302" s="195"/>
      <c r="AT302" s="195"/>
      <c r="AU302" s="195"/>
      <c r="AV302" s="195"/>
      <c r="AW302" s="195"/>
      <c r="AX302" s="195"/>
      <c r="AY302" s="195"/>
      <c r="AZ302" s="195"/>
      <c r="BA302" s="195"/>
      <c r="BB302" s="195"/>
      <c r="BC302" s="195"/>
      <c r="BD302" s="195"/>
      <c r="BE302" s="195"/>
      <c r="BF302" s="195"/>
      <c r="BG302" s="195"/>
      <c r="BH302" s="195"/>
    </row>
    <row r="303" customFormat="false" ht="20.4" hidden="false" customHeight="false" outlineLevel="1" collapsed="false">
      <c r="A303" s="216" t="n">
        <v>72</v>
      </c>
      <c r="B303" s="217" t="s">
        <v>432</v>
      </c>
      <c r="C303" s="218" t="s">
        <v>433</v>
      </c>
      <c r="D303" s="219" t="s">
        <v>354</v>
      </c>
      <c r="E303" s="220" t="n">
        <v>2</v>
      </c>
      <c r="F303" s="221"/>
      <c r="G303" s="222" t="n">
        <f aca="false">ROUND(E303*F303,2)</f>
        <v>0</v>
      </c>
      <c r="H303" s="221"/>
      <c r="I303" s="222" t="n">
        <f aca="false">ROUND(E303*H303,2)</f>
        <v>0</v>
      </c>
      <c r="J303" s="221"/>
      <c r="K303" s="222" t="n">
        <f aca="false">ROUND(E303*J303,2)</f>
        <v>0</v>
      </c>
      <c r="L303" s="222" t="n">
        <v>21</v>
      </c>
      <c r="M303" s="222" t="n">
        <f aca="false">G303*(1+L303/100)</f>
        <v>0</v>
      </c>
      <c r="N303" s="222" t="n">
        <v>0.7</v>
      </c>
      <c r="O303" s="222" t="n">
        <f aca="false">ROUND(E303*N303,2)</f>
        <v>1.4</v>
      </c>
      <c r="P303" s="222" t="n">
        <v>0</v>
      </c>
      <c r="Q303" s="222" t="n">
        <f aca="false">ROUND(E303*P303,2)</f>
        <v>0</v>
      </c>
      <c r="R303" s="222" t="s">
        <v>309</v>
      </c>
      <c r="S303" s="222" t="s">
        <v>150</v>
      </c>
      <c r="T303" s="223" t="s">
        <v>150</v>
      </c>
      <c r="U303" s="194" t="n">
        <v>0</v>
      </c>
      <c r="V303" s="194" t="n">
        <f aca="false">ROUND(E303*U303,2)</f>
        <v>0</v>
      </c>
      <c r="W303" s="194"/>
      <c r="X303" s="195"/>
      <c r="Y303" s="195"/>
      <c r="Z303" s="195"/>
      <c r="AA303" s="195"/>
      <c r="AB303" s="195"/>
      <c r="AC303" s="195"/>
      <c r="AD303" s="195"/>
      <c r="AE303" s="195"/>
      <c r="AF303" s="195"/>
      <c r="AG303" s="195" t="s">
        <v>310</v>
      </c>
      <c r="AH303" s="195"/>
      <c r="AI303" s="195"/>
      <c r="AJ303" s="195"/>
      <c r="AK303" s="195"/>
      <c r="AL303" s="195"/>
      <c r="AM303" s="195"/>
      <c r="AN303" s="195"/>
      <c r="AO303" s="195"/>
      <c r="AP303" s="195"/>
      <c r="AQ303" s="195"/>
      <c r="AR303" s="195"/>
      <c r="AS303" s="195"/>
      <c r="AT303" s="195"/>
      <c r="AU303" s="195"/>
      <c r="AV303" s="195"/>
      <c r="AW303" s="195"/>
      <c r="AX303" s="195"/>
      <c r="AY303" s="195"/>
      <c r="AZ303" s="195"/>
      <c r="BA303" s="195"/>
      <c r="BB303" s="195"/>
      <c r="BC303" s="195"/>
      <c r="BD303" s="195"/>
      <c r="BE303" s="195"/>
      <c r="BF303" s="195"/>
      <c r="BG303" s="195"/>
      <c r="BH303" s="195"/>
    </row>
    <row r="304" customFormat="false" ht="20.4" hidden="false" customHeight="false" outlineLevel="1" collapsed="false">
      <c r="A304" s="216" t="n">
        <v>73</v>
      </c>
      <c r="B304" s="217" t="s">
        <v>434</v>
      </c>
      <c r="C304" s="218" t="s">
        <v>435</v>
      </c>
      <c r="D304" s="219" t="s">
        <v>354</v>
      </c>
      <c r="E304" s="220" t="n">
        <v>3</v>
      </c>
      <c r="F304" s="221"/>
      <c r="G304" s="222" t="n">
        <f aca="false">ROUND(E304*F304,2)</f>
        <v>0</v>
      </c>
      <c r="H304" s="221"/>
      <c r="I304" s="222" t="n">
        <f aca="false">ROUND(E304*H304,2)</f>
        <v>0</v>
      </c>
      <c r="J304" s="221"/>
      <c r="K304" s="222" t="n">
        <f aca="false">ROUND(E304*J304,2)</f>
        <v>0</v>
      </c>
      <c r="L304" s="222" t="n">
        <v>21</v>
      </c>
      <c r="M304" s="222" t="n">
        <f aca="false">G304*(1+L304/100)</f>
        <v>0</v>
      </c>
      <c r="N304" s="222" t="n">
        <v>1.4</v>
      </c>
      <c r="O304" s="222" t="n">
        <f aca="false">ROUND(E304*N304,2)</f>
        <v>4.2</v>
      </c>
      <c r="P304" s="222" t="n">
        <v>0</v>
      </c>
      <c r="Q304" s="222" t="n">
        <f aca="false">ROUND(E304*P304,2)</f>
        <v>0</v>
      </c>
      <c r="R304" s="222" t="s">
        <v>309</v>
      </c>
      <c r="S304" s="222" t="s">
        <v>150</v>
      </c>
      <c r="T304" s="223" t="s">
        <v>150</v>
      </c>
      <c r="U304" s="194" t="n">
        <v>0</v>
      </c>
      <c r="V304" s="194" t="n">
        <f aca="false">ROUND(E304*U304,2)</f>
        <v>0</v>
      </c>
      <c r="W304" s="194"/>
      <c r="X304" s="195"/>
      <c r="Y304" s="195"/>
      <c r="Z304" s="195"/>
      <c r="AA304" s="195"/>
      <c r="AB304" s="195"/>
      <c r="AC304" s="195"/>
      <c r="AD304" s="195"/>
      <c r="AE304" s="195"/>
      <c r="AF304" s="195"/>
      <c r="AG304" s="195" t="s">
        <v>310</v>
      </c>
      <c r="AH304" s="195"/>
      <c r="AI304" s="195"/>
      <c r="AJ304" s="195"/>
      <c r="AK304" s="195"/>
      <c r="AL304" s="195"/>
      <c r="AM304" s="195"/>
      <c r="AN304" s="195"/>
      <c r="AO304" s="195"/>
      <c r="AP304" s="195"/>
      <c r="AQ304" s="195"/>
      <c r="AR304" s="195"/>
      <c r="AS304" s="195"/>
      <c r="AT304" s="195"/>
      <c r="AU304" s="195"/>
      <c r="AV304" s="195"/>
      <c r="AW304" s="195"/>
      <c r="AX304" s="195"/>
      <c r="AY304" s="195"/>
      <c r="AZ304" s="195"/>
      <c r="BA304" s="195"/>
      <c r="BB304" s="195"/>
      <c r="BC304" s="195"/>
      <c r="BD304" s="195"/>
      <c r="BE304" s="195"/>
      <c r="BF304" s="195"/>
      <c r="BG304" s="195"/>
      <c r="BH304" s="195"/>
    </row>
    <row r="305" customFormat="false" ht="20.4" hidden="false" customHeight="false" outlineLevel="1" collapsed="false">
      <c r="A305" s="216" t="n">
        <v>74</v>
      </c>
      <c r="B305" s="217" t="s">
        <v>436</v>
      </c>
      <c r="C305" s="218" t="s">
        <v>437</v>
      </c>
      <c r="D305" s="219" t="s">
        <v>354</v>
      </c>
      <c r="E305" s="220" t="n">
        <v>9</v>
      </c>
      <c r="F305" s="221"/>
      <c r="G305" s="222" t="n">
        <f aca="false">ROUND(E305*F305,2)</f>
        <v>0</v>
      </c>
      <c r="H305" s="221"/>
      <c r="I305" s="222" t="n">
        <f aca="false">ROUND(E305*H305,2)</f>
        <v>0</v>
      </c>
      <c r="J305" s="221"/>
      <c r="K305" s="222" t="n">
        <f aca="false">ROUND(E305*J305,2)</f>
        <v>0</v>
      </c>
      <c r="L305" s="222" t="n">
        <v>21</v>
      </c>
      <c r="M305" s="222" t="n">
        <f aca="false">G305*(1+L305/100)</f>
        <v>0</v>
      </c>
      <c r="N305" s="222" t="n">
        <v>1.6</v>
      </c>
      <c r="O305" s="222" t="n">
        <f aca="false">ROUND(E305*N305,2)</f>
        <v>14.4</v>
      </c>
      <c r="P305" s="222" t="n">
        <v>0</v>
      </c>
      <c r="Q305" s="222" t="n">
        <f aca="false">ROUND(E305*P305,2)</f>
        <v>0</v>
      </c>
      <c r="R305" s="222" t="s">
        <v>309</v>
      </c>
      <c r="S305" s="222" t="s">
        <v>150</v>
      </c>
      <c r="T305" s="223" t="s">
        <v>150</v>
      </c>
      <c r="U305" s="194" t="n">
        <v>0</v>
      </c>
      <c r="V305" s="194" t="n">
        <f aca="false">ROUND(E305*U305,2)</f>
        <v>0</v>
      </c>
      <c r="W305" s="194"/>
      <c r="X305" s="195"/>
      <c r="Y305" s="195"/>
      <c r="Z305" s="195"/>
      <c r="AA305" s="195"/>
      <c r="AB305" s="195"/>
      <c r="AC305" s="195"/>
      <c r="AD305" s="195"/>
      <c r="AE305" s="195"/>
      <c r="AF305" s="195"/>
      <c r="AG305" s="195" t="s">
        <v>310</v>
      </c>
      <c r="AH305" s="195"/>
      <c r="AI305" s="195"/>
      <c r="AJ305" s="195"/>
      <c r="AK305" s="195"/>
      <c r="AL305" s="195"/>
      <c r="AM305" s="195"/>
      <c r="AN305" s="195"/>
      <c r="AO305" s="195"/>
      <c r="AP305" s="195"/>
      <c r="AQ305" s="195"/>
      <c r="AR305" s="195"/>
      <c r="AS305" s="195"/>
      <c r="AT305" s="195"/>
      <c r="AU305" s="195"/>
      <c r="AV305" s="195"/>
      <c r="AW305" s="195"/>
      <c r="AX305" s="195"/>
      <c r="AY305" s="195"/>
      <c r="AZ305" s="195"/>
      <c r="BA305" s="195"/>
      <c r="BB305" s="195"/>
      <c r="BC305" s="195"/>
      <c r="BD305" s="195"/>
      <c r="BE305" s="195"/>
      <c r="BF305" s="195"/>
      <c r="BG305" s="195"/>
      <c r="BH305" s="195"/>
    </row>
    <row r="306" customFormat="false" ht="20.4" hidden="false" customHeight="false" outlineLevel="1" collapsed="false">
      <c r="A306" s="216" t="n">
        <v>75</v>
      </c>
      <c r="B306" s="217" t="s">
        <v>438</v>
      </c>
      <c r="C306" s="218" t="s">
        <v>439</v>
      </c>
      <c r="D306" s="219" t="s">
        <v>354</v>
      </c>
      <c r="E306" s="220" t="n">
        <v>1</v>
      </c>
      <c r="F306" s="221"/>
      <c r="G306" s="222" t="n">
        <f aca="false">ROUND(E306*F306,2)</f>
        <v>0</v>
      </c>
      <c r="H306" s="221"/>
      <c r="I306" s="222" t="n">
        <f aca="false">ROUND(E306*H306,2)</f>
        <v>0</v>
      </c>
      <c r="J306" s="221"/>
      <c r="K306" s="222" t="n">
        <f aca="false">ROUND(E306*J306,2)</f>
        <v>0</v>
      </c>
      <c r="L306" s="222" t="n">
        <v>21</v>
      </c>
      <c r="M306" s="222" t="n">
        <f aca="false">G306*(1+L306/100)</f>
        <v>0</v>
      </c>
      <c r="N306" s="222" t="n">
        <v>2.1</v>
      </c>
      <c r="O306" s="222" t="n">
        <f aca="false">ROUND(E306*N306,2)</f>
        <v>2.1</v>
      </c>
      <c r="P306" s="222" t="n">
        <v>0</v>
      </c>
      <c r="Q306" s="222" t="n">
        <f aca="false">ROUND(E306*P306,2)</f>
        <v>0</v>
      </c>
      <c r="R306" s="222" t="s">
        <v>309</v>
      </c>
      <c r="S306" s="222" t="s">
        <v>150</v>
      </c>
      <c r="T306" s="223" t="s">
        <v>150</v>
      </c>
      <c r="U306" s="194" t="n">
        <v>0</v>
      </c>
      <c r="V306" s="194" t="n">
        <f aca="false">ROUND(E306*U306,2)</f>
        <v>0</v>
      </c>
      <c r="W306" s="194"/>
      <c r="X306" s="195"/>
      <c r="Y306" s="195"/>
      <c r="Z306" s="195"/>
      <c r="AA306" s="195"/>
      <c r="AB306" s="195"/>
      <c r="AC306" s="195"/>
      <c r="AD306" s="195"/>
      <c r="AE306" s="195"/>
      <c r="AF306" s="195"/>
      <c r="AG306" s="195" t="s">
        <v>310</v>
      </c>
      <c r="AH306" s="195"/>
      <c r="AI306" s="195"/>
      <c r="AJ306" s="195"/>
      <c r="AK306" s="195"/>
      <c r="AL306" s="195"/>
      <c r="AM306" s="195"/>
      <c r="AN306" s="195"/>
      <c r="AO306" s="195"/>
      <c r="AP306" s="195"/>
      <c r="AQ306" s="195"/>
      <c r="AR306" s="195"/>
      <c r="AS306" s="195"/>
      <c r="AT306" s="195"/>
      <c r="AU306" s="195"/>
      <c r="AV306" s="195"/>
      <c r="AW306" s="195"/>
      <c r="AX306" s="195"/>
      <c r="AY306" s="195"/>
      <c r="AZ306" s="195"/>
      <c r="BA306" s="195"/>
      <c r="BB306" s="195"/>
      <c r="BC306" s="195"/>
      <c r="BD306" s="195"/>
      <c r="BE306" s="195"/>
      <c r="BF306" s="195"/>
      <c r="BG306" s="195"/>
      <c r="BH306" s="195"/>
    </row>
    <row r="307" customFormat="false" ht="20.4" hidden="false" customHeight="false" outlineLevel="1" collapsed="false">
      <c r="A307" s="216" t="n">
        <v>76</v>
      </c>
      <c r="B307" s="217" t="s">
        <v>440</v>
      </c>
      <c r="C307" s="218" t="s">
        <v>441</v>
      </c>
      <c r="D307" s="219" t="s">
        <v>354</v>
      </c>
      <c r="E307" s="220" t="n">
        <v>2</v>
      </c>
      <c r="F307" s="221"/>
      <c r="G307" s="222" t="n">
        <f aca="false">ROUND(E307*F307,2)</f>
        <v>0</v>
      </c>
      <c r="H307" s="221"/>
      <c r="I307" s="222" t="n">
        <f aca="false">ROUND(E307*H307,2)</f>
        <v>0</v>
      </c>
      <c r="J307" s="221"/>
      <c r="K307" s="222" t="n">
        <f aca="false">ROUND(E307*J307,2)</f>
        <v>0</v>
      </c>
      <c r="L307" s="222" t="n">
        <v>21</v>
      </c>
      <c r="M307" s="222" t="n">
        <f aca="false">G307*(1+L307/100)</f>
        <v>0</v>
      </c>
      <c r="N307" s="222" t="n">
        <v>3.3</v>
      </c>
      <c r="O307" s="222" t="n">
        <f aca="false">ROUND(E307*N307,2)</f>
        <v>6.6</v>
      </c>
      <c r="P307" s="222" t="n">
        <v>0</v>
      </c>
      <c r="Q307" s="222" t="n">
        <f aca="false">ROUND(E307*P307,2)</f>
        <v>0</v>
      </c>
      <c r="R307" s="222" t="s">
        <v>309</v>
      </c>
      <c r="S307" s="222" t="s">
        <v>150</v>
      </c>
      <c r="T307" s="223" t="s">
        <v>150</v>
      </c>
      <c r="U307" s="194" t="n">
        <v>0</v>
      </c>
      <c r="V307" s="194" t="n">
        <f aca="false">ROUND(E307*U307,2)</f>
        <v>0</v>
      </c>
      <c r="W307" s="194"/>
      <c r="X307" s="195"/>
      <c r="Y307" s="195"/>
      <c r="Z307" s="195"/>
      <c r="AA307" s="195"/>
      <c r="AB307" s="195"/>
      <c r="AC307" s="195"/>
      <c r="AD307" s="195"/>
      <c r="AE307" s="195"/>
      <c r="AF307" s="195"/>
      <c r="AG307" s="195" t="s">
        <v>310</v>
      </c>
      <c r="AH307" s="195"/>
      <c r="AI307" s="195"/>
      <c r="AJ307" s="195"/>
      <c r="AK307" s="195"/>
      <c r="AL307" s="195"/>
      <c r="AM307" s="195"/>
      <c r="AN307" s="195"/>
      <c r="AO307" s="195"/>
      <c r="AP307" s="195"/>
      <c r="AQ307" s="195"/>
      <c r="AR307" s="195"/>
      <c r="AS307" s="195"/>
      <c r="AT307" s="195"/>
      <c r="AU307" s="195"/>
      <c r="AV307" s="195"/>
      <c r="AW307" s="195"/>
      <c r="AX307" s="195"/>
      <c r="AY307" s="195"/>
      <c r="AZ307" s="195"/>
      <c r="BA307" s="195"/>
      <c r="BB307" s="195"/>
      <c r="BC307" s="195"/>
      <c r="BD307" s="195"/>
      <c r="BE307" s="195"/>
      <c r="BF307" s="195"/>
      <c r="BG307" s="195"/>
      <c r="BH307" s="195"/>
    </row>
    <row r="308" customFormat="false" ht="13.2" hidden="false" customHeight="false" outlineLevel="1" collapsed="false">
      <c r="A308" s="216" t="n">
        <v>77</v>
      </c>
      <c r="B308" s="217" t="s">
        <v>442</v>
      </c>
      <c r="C308" s="218" t="s">
        <v>443</v>
      </c>
      <c r="D308" s="219" t="s">
        <v>354</v>
      </c>
      <c r="E308" s="220" t="n">
        <v>31</v>
      </c>
      <c r="F308" s="221"/>
      <c r="G308" s="222" t="n">
        <f aca="false">ROUND(E308*F308,2)</f>
        <v>0</v>
      </c>
      <c r="H308" s="221"/>
      <c r="I308" s="222" t="n">
        <f aca="false">ROUND(E308*H308,2)</f>
        <v>0</v>
      </c>
      <c r="J308" s="221"/>
      <c r="K308" s="222" t="n">
        <f aca="false">ROUND(E308*J308,2)</f>
        <v>0</v>
      </c>
      <c r="L308" s="222" t="n">
        <v>21</v>
      </c>
      <c r="M308" s="222" t="n">
        <f aca="false">G308*(1+L308/100)</f>
        <v>0</v>
      </c>
      <c r="N308" s="222" t="n">
        <v>0.002</v>
      </c>
      <c r="O308" s="222" t="n">
        <f aca="false">ROUND(E308*N308,2)</f>
        <v>0.06</v>
      </c>
      <c r="P308" s="222" t="n">
        <v>0</v>
      </c>
      <c r="Q308" s="222" t="n">
        <f aca="false">ROUND(E308*P308,2)</f>
        <v>0</v>
      </c>
      <c r="R308" s="222" t="s">
        <v>309</v>
      </c>
      <c r="S308" s="222" t="s">
        <v>150</v>
      </c>
      <c r="T308" s="223" t="s">
        <v>150</v>
      </c>
      <c r="U308" s="194" t="n">
        <v>0</v>
      </c>
      <c r="V308" s="194" t="n">
        <f aca="false">ROUND(E308*U308,2)</f>
        <v>0</v>
      </c>
      <c r="W308" s="194"/>
      <c r="X308" s="195"/>
      <c r="Y308" s="195"/>
      <c r="Z308" s="195"/>
      <c r="AA308" s="195"/>
      <c r="AB308" s="195"/>
      <c r="AC308" s="195"/>
      <c r="AD308" s="195"/>
      <c r="AE308" s="195"/>
      <c r="AF308" s="195"/>
      <c r="AG308" s="195" t="s">
        <v>310</v>
      </c>
      <c r="AH308" s="195"/>
      <c r="AI308" s="195"/>
      <c r="AJ308" s="195"/>
      <c r="AK308" s="195"/>
      <c r="AL308" s="195"/>
      <c r="AM308" s="195"/>
      <c r="AN308" s="195"/>
      <c r="AO308" s="195"/>
      <c r="AP308" s="195"/>
      <c r="AQ308" s="195"/>
      <c r="AR308" s="195"/>
      <c r="AS308" s="195"/>
      <c r="AT308" s="195"/>
      <c r="AU308" s="195"/>
      <c r="AV308" s="195"/>
      <c r="AW308" s="195"/>
      <c r="AX308" s="195"/>
      <c r="AY308" s="195"/>
      <c r="AZ308" s="195"/>
      <c r="BA308" s="195"/>
      <c r="BB308" s="195"/>
      <c r="BC308" s="195"/>
      <c r="BD308" s="195"/>
      <c r="BE308" s="195"/>
      <c r="BF308" s="195"/>
      <c r="BG308" s="195"/>
      <c r="BH308" s="195"/>
    </row>
    <row r="309" customFormat="false" ht="13.2" hidden="false" customHeight="false" outlineLevel="1" collapsed="false">
      <c r="A309" s="216" t="n">
        <v>78</v>
      </c>
      <c r="B309" s="217" t="s">
        <v>444</v>
      </c>
      <c r="C309" s="218" t="s">
        <v>445</v>
      </c>
      <c r="D309" s="219" t="s">
        <v>354</v>
      </c>
      <c r="E309" s="220" t="n">
        <v>7</v>
      </c>
      <c r="F309" s="221"/>
      <c r="G309" s="222" t="n">
        <f aca="false">ROUND(E309*F309,2)</f>
        <v>0</v>
      </c>
      <c r="H309" s="221"/>
      <c r="I309" s="222" t="n">
        <f aca="false">ROUND(E309*H309,2)</f>
        <v>0</v>
      </c>
      <c r="J309" s="221"/>
      <c r="K309" s="222" t="n">
        <f aca="false">ROUND(E309*J309,2)</f>
        <v>0</v>
      </c>
      <c r="L309" s="222" t="n">
        <v>21</v>
      </c>
      <c r="M309" s="222" t="n">
        <f aca="false">G309*(1+L309/100)</f>
        <v>0</v>
      </c>
      <c r="N309" s="222" t="n">
        <v>0.003</v>
      </c>
      <c r="O309" s="222" t="n">
        <f aca="false">ROUND(E309*N309,2)</f>
        <v>0.02</v>
      </c>
      <c r="P309" s="222" t="n">
        <v>0</v>
      </c>
      <c r="Q309" s="222" t="n">
        <f aca="false">ROUND(E309*P309,2)</f>
        <v>0</v>
      </c>
      <c r="R309" s="222" t="s">
        <v>309</v>
      </c>
      <c r="S309" s="222" t="s">
        <v>150</v>
      </c>
      <c r="T309" s="223" t="s">
        <v>150</v>
      </c>
      <c r="U309" s="194" t="n">
        <v>0</v>
      </c>
      <c r="V309" s="194" t="n">
        <f aca="false">ROUND(E309*U309,2)</f>
        <v>0</v>
      </c>
      <c r="W309" s="194"/>
      <c r="X309" s="195"/>
      <c r="Y309" s="195"/>
      <c r="Z309" s="195"/>
      <c r="AA309" s="195"/>
      <c r="AB309" s="195"/>
      <c r="AC309" s="195"/>
      <c r="AD309" s="195"/>
      <c r="AE309" s="195"/>
      <c r="AF309" s="195"/>
      <c r="AG309" s="195" t="s">
        <v>310</v>
      </c>
      <c r="AH309" s="195"/>
      <c r="AI309" s="195"/>
      <c r="AJ309" s="195"/>
      <c r="AK309" s="195"/>
      <c r="AL309" s="195"/>
      <c r="AM309" s="195"/>
      <c r="AN309" s="195"/>
      <c r="AO309" s="195"/>
      <c r="AP309" s="195"/>
      <c r="AQ309" s="195"/>
      <c r="AR309" s="195"/>
      <c r="AS309" s="195"/>
      <c r="AT309" s="195"/>
      <c r="AU309" s="195"/>
      <c r="AV309" s="195"/>
      <c r="AW309" s="195"/>
      <c r="AX309" s="195"/>
      <c r="AY309" s="195"/>
      <c r="AZ309" s="195"/>
      <c r="BA309" s="195"/>
      <c r="BB309" s="195"/>
      <c r="BC309" s="195"/>
      <c r="BD309" s="195"/>
      <c r="BE309" s="195"/>
      <c r="BF309" s="195"/>
      <c r="BG309" s="195"/>
      <c r="BH309" s="195"/>
    </row>
    <row r="310" customFormat="false" ht="13.2" hidden="false" customHeight="false" outlineLevel="0" collapsed="false">
      <c r="A310" s="178" t="s">
        <v>114</v>
      </c>
      <c r="B310" s="179" t="s">
        <v>71</v>
      </c>
      <c r="C310" s="180" t="s">
        <v>72</v>
      </c>
      <c r="D310" s="181"/>
      <c r="E310" s="182"/>
      <c r="F310" s="183"/>
      <c r="G310" s="183" t="n">
        <f aca="false">SUMIF(AG311:AG322,"&lt;&gt;NOR",G311:G322)</f>
        <v>0</v>
      </c>
      <c r="H310" s="183"/>
      <c r="I310" s="183" t="n">
        <f aca="false">SUM(I311:I322)</f>
        <v>0</v>
      </c>
      <c r="J310" s="183"/>
      <c r="K310" s="183" t="n">
        <f aca="false">SUM(K311:K322)</f>
        <v>0</v>
      </c>
      <c r="L310" s="183"/>
      <c r="M310" s="183" t="n">
        <f aca="false">SUM(M311:M322)</f>
        <v>0</v>
      </c>
      <c r="N310" s="183"/>
      <c r="O310" s="183" t="n">
        <f aca="false">SUM(O311:O322)</f>
        <v>6.47</v>
      </c>
      <c r="P310" s="183"/>
      <c r="Q310" s="183" t="n">
        <f aca="false">SUM(Q311:Q322)</f>
        <v>0</v>
      </c>
      <c r="R310" s="183"/>
      <c r="S310" s="183"/>
      <c r="T310" s="184"/>
      <c r="U310" s="185"/>
      <c r="V310" s="185" t="n">
        <f aca="false">SUM(V311:V322)</f>
        <v>21.23</v>
      </c>
      <c r="W310" s="185"/>
      <c r="AG310" s="0" t="s">
        <v>115</v>
      </c>
    </row>
    <row r="311" customFormat="false" ht="13.2" hidden="false" customHeight="false" outlineLevel="1" collapsed="false">
      <c r="A311" s="186" t="n">
        <v>79</v>
      </c>
      <c r="B311" s="187" t="s">
        <v>446</v>
      </c>
      <c r="C311" s="188" t="s">
        <v>447</v>
      </c>
      <c r="D311" s="189" t="s">
        <v>168</v>
      </c>
      <c r="E311" s="190" t="n">
        <v>343.8</v>
      </c>
      <c r="F311" s="191"/>
      <c r="G311" s="192" t="n">
        <f aca="false">ROUND(E311*F311,2)</f>
        <v>0</v>
      </c>
      <c r="H311" s="191"/>
      <c r="I311" s="192" t="n">
        <f aca="false">ROUND(E311*H311,2)</f>
        <v>0</v>
      </c>
      <c r="J311" s="191"/>
      <c r="K311" s="192" t="n">
        <f aca="false">ROUND(E311*J311,2)</f>
        <v>0</v>
      </c>
      <c r="L311" s="192" t="n">
        <v>21</v>
      </c>
      <c r="M311" s="192" t="n">
        <f aca="false">G311*(1+L311/100)</f>
        <v>0</v>
      </c>
      <c r="N311" s="192" t="n">
        <v>0</v>
      </c>
      <c r="O311" s="192" t="n">
        <f aca="false">ROUND(E311*N311,2)</f>
        <v>0</v>
      </c>
      <c r="P311" s="192" t="n">
        <v>0</v>
      </c>
      <c r="Q311" s="192" t="n">
        <f aca="false">ROUND(E311*P311,2)</f>
        <v>0</v>
      </c>
      <c r="R311" s="192" t="s">
        <v>149</v>
      </c>
      <c r="S311" s="192" t="s">
        <v>150</v>
      </c>
      <c r="T311" s="193" t="s">
        <v>151</v>
      </c>
      <c r="U311" s="194" t="n">
        <v>0.055</v>
      </c>
      <c r="V311" s="194" t="n">
        <f aca="false">ROUND(E311*U311,2)</f>
        <v>18.91</v>
      </c>
      <c r="W311" s="194"/>
      <c r="X311" s="195"/>
      <c r="Y311" s="195"/>
      <c r="Z311" s="195"/>
      <c r="AA311" s="195"/>
      <c r="AB311" s="195"/>
      <c r="AC311" s="195"/>
      <c r="AD311" s="195"/>
      <c r="AE311" s="195"/>
      <c r="AF311" s="195"/>
      <c r="AG311" s="195" t="s">
        <v>152</v>
      </c>
      <c r="AH311" s="195"/>
      <c r="AI311" s="195"/>
      <c r="AJ311" s="195"/>
      <c r="AK311" s="195"/>
      <c r="AL311" s="195"/>
      <c r="AM311" s="195"/>
      <c r="AN311" s="195"/>
      <c r="AO311" s="195"/>
      <c r="AP311" s="195"/>
      <c r="AQ311" s="195"/>
      <c r="AR311" s="195"/>
      <c r="AS311" s="195"/>
      <c r="AT311" s="195"/>
      <c r="AU311" s="195"/>
      <c r="AV311" s="195"/>
      <c r="AW311" s="195"/>
      <c r="AX311" s="195"/>
      <c r="AY311" s="195"/>
      <c r="AZ311" s="195"/>
      <c r="BA311" s="195"/>
      <c r="BB311" s="195"/>
      <c r="BC311" s="195"/>
      <c r="BD311" s="195"/>
      <c r="BE311" s="195"/>
      <c r="BF311" s="195"/>
      <c r="BG311" s="195"/>
      <c r="BH311" s="195"/>
    </row>
    <row r="312" customFormat="false" ht="13.2" hidden="false" customHeight="true" outlineLevel="1" collapsed="false">
      <c r="A312" s="196"/>
      <c r="B312" s="197"/>
      <c r="C312" s="212" t="s">
        <v>448</v>
      </c>
      <c r="D312" s="212"/>
      <c r="E312" s="212"/>
      <c r="F312" s="212"/>
      <c r="G312" s="212"/>
      <c r="H312" s="194"/>
      <c r="I312" s="194"/>
      <c r="J312" s="194"/>
      <c r="K312" s="194"/>
      <c r="L312" s="194"/>
      <c r="M312" s="194"/>
      <c r="N312" s="194"/>
      <c r="O312" s="194"/>
      <c r="P312" s="194"/>
      <c r="Q312" s="194"/>
      <c r="R312" s="194"/>
      <c r="S312" s="194"/>
      <c r="T312" s="194"/>
      <c r="U312" s="194"/>
      <c r="V312" s="194"/>
      <c r="W312" s="194"/>
      <c r="X312" s="195"/>
      <c r="Y312" s="195"/>
      <c r="Z312" s="195"/>
      <c r="AA312" s="195"/>
      <c r="AB312" s="195"/>
      <c r="AC312" s="195"/>
      <c r="AD312" s="195"/>
      <c r="AE312" s="195"/>
      <c r="AF312" s="195"/>
      <c r="AG312" s="195" t="s">
        <v>171</v>
      </c>
      <c r="AH312" s="195"/>
      <c r="AI312" s="195"/>
      <c r="AJ312" s="195"/>
      <c r="AK312" s="195"/>
      <c r="AL312" s="195"/>
      <c r="AM312" s="195"/>
      <c r="AN312" s="195"/>
      <c r="AO312" s="195"/>
      <c r="AP312" s="195"/>
      <c r="AQ312" s="195"/>
      <c r="AR312" s="195"/>
      <c r="AS312" s="195"/>
      <c r="AT312" s="195"/>
      <c r="AU312" s="195"/>
      <c r="AV312" s="195"/>
      <c r="AW312" s="195"/>
      <c r="AX312" s="195"/>
      <c r="AY312" s="195"/>
      <c r="AZ312" s="195"/>
      <c r="BA312" s="195"/>
      <c r="BB312" s="195"/>
      <c r="BC312" s="195"/>
      <c r="BD312" s="195"/>
      <c r="BE312" s="195"/>
      <c r="BF312" s="195"/>
      <c r="BG312" s="195"/>
      <c r="BH312" s="195"/>
    </row>
    <row r="313" customFormat="false" ht="13.2" hidden="false" customHeight="false" outlineLevel="1" collapsed="false">
      <c r="A313" s="196"/>
      <c r="B313" s="197"/>
      <c r="C313" s="209" t="s">
        <v>153</v>
      </c>
      <c r="D313" s="210"/>
      <c r="E313" s="211"/>
      <c r="F313" s="194"/>
      <c r="G313" s="194"/>
      <c r="H313" s="194"/>
      <c r="I313" s="194"/>
      <c r="J313" s="194"/>
      <c r="K313" s="194"/>
      <c r="L313" s="194"/>
      <c r="M313" s="194"/>
      <c r="N313" s="194"/>
      <c r="O313" s="194"/>
      <c r="P313" s="194"/>
      <c r="Q313" s="194"/>
      <c r="R313" s="194"/>
      <c r="S313" s="194"/>
      <c r="T313" s="194"/>
      <c r="U313" s="194"/>
      <c r="V313" s="194"/>
      <c r="W313" s="194"/>
      <c r="X313" s="195"/>
      <c r="Y313" s="195"/>
      <c r="Z313" s="195"/>
      <c r="AA313" s="195"/>
      <c r="AB313" s="195"/>
      <c r="AC313" s="195"/>
      <c r="AD313" s="195"/>
      <c r="AE313" s="195"/>
      <c r="AF313" s="195"/>
      <c r="AG313" s="195" t="s">
        <v>154</v>
      </c>
      <c r="AH313" s="195" t="n">
        <v>0</v>
      </c>
      <c r="AI313" s="195"/>
      <c r="AJ313" s="195"/>
      <c r="AK313" s="195"/>
      <c r="AL313" s="195"/>
      <c r="AM313" s="195"/>
      <c r="AN313" s="195"/>
      <c r="AO313" s="195"/>
      <c r="AP313" s="195"/>
      <c r="AQ313" s="195"/>
      <c r="AR313" s="195"/>
      <c r="AS313" s="195"/>
      <c r="AT313" s="195"/>
      <c r="AU313" s="195"/>
      <c r="AV313" s="195"/>
      <c r="AW313" s="195"/>
      <c r="AX313" s="195"/>
      <c r="AY313" s="195"/>
      <c r="AZ313" s="195"/>
      <c r="BA313" s="195"/>
      <c r="BB313" s="195"/>
      <c r="BC313" s="195"/>
      <c r="BD313" s="195"/>
      <c r="BE313" s="195"/>
      <c r="BF313" s="195"/>
      <c r="BG313" s="195"/>
      <c r="BH313" s="195"/>
    </row>
    <row r="314" customFormat="false" ht="13.2" hidden="false" customHeight="false" outlineLevel="1" collapsed="false">
      <c r="A314" s="196"/>
      <c r="B314" s="197"/>
      <c r="C314" s="209" t="s">
        <v>155</v>
      </c>
      <c r="D314" s="210"/>
      <c r="E314" s="211"/>
      <c r="F314" s="194"/>
      <c r="G314" s="194"/>
      <c r="H314" s="194"/>
      <c r="I314" s="194"/>
      <c r="J314" s="194"/>
      <c r="K314" s="194"/>
      <c r="L314" s="194"/>
      <c r="M314" s="194"/>
      <c r="N314" s="194"/>
      <c r="O314" s="194"/>
      <c r="P314" s="194"/>
      <c r="Q314" s="194"/>
      <c r="R314" s="194"/>
      <c r="S314" s="194"/>
      <c r="T314" s="194"/>
      <c r="U314" s="194"/>
      <c r="V314" s="194"/>
      <c r="W314" s="194"/>
      <c r="X314" s="195"/>
      <c r="Y314" s="195"/>
      <c r="Z314" s="195"/>
      <c r="AA314" s="195"/>
      <c r="AB314" s="195"/>
      <c r="AC314" s="195"/>
      <c r="AD314" s="195"/>
      <c r="AE314" s="195"/>
      <c r="AF314" s="195"/>
      <c r="AG314" s="195" t="s">
        <v>154</v>
      </c>
      <c r="AH314" s="195" t="n">
        <v>0</v>
      </c>
      <c r="AI314" s="195"/>
      <c r="AJ314" s="195"/>
      <c r="AK314" s="195"/>
      <c r="AL314" s="195"/>
      <c r="AM314" s="195"/>
      <c r="AN314" s="195"/>
      <c r="AO314" s="195"/>
      <c r="AP314" s="195"/>
      <c r="AQ314" s="195"/>
      <c r="AR314" s="195"/>
      <c r="AS314" s="195"/>
      <c r="AT314" s="195"/>
      <c r="AU314" s="195"/>
      <c r="AV314" s="195"/>
      <c r="AW314" s="195"/>
      <c r="AX314" s="195"/>
      <c r="AY314" s="195"/>
      <c r="AZ314" s="195"/>
      <c r="BA314" s="195"/>
      <c r="BB314" s="195"/>
      <c r="BC314" s="195"/>
      <c r="BD314" s="195"/>
      <c r="BE314" s="195"/>
      <c r="BF314" s="195"/>
      <c r="BG314" s="195"/>
      <c r="BH314" s="195"/>
    </row>
    <row r="315" customFormat="false" ht="13.2" hidden="false" customHeight="false" outlineLevel="1" collapsed="false">
      <c r="A315" s="196"/>
      <c r="B315" s="197"/>
      <c r="C315" s="209" t="s">
        <v>449</v>
      </c>
      <c r="D315" s="210"/>
      <c r="E315" s="211" t="n">
        <v>158</v>
      </c>
      <c r="F315" s="194"/>
      <c r="G315" s="194"/>
      <c r="H315" s="194"/>
      <c r="I315" s="194"/>
      <c r="J315" s="194"/>
      <c r="K315" s="194"/>
      <c r="L315" s="194"/>
      <c r="M315" s="194"/>
      <c r="N315" s="194"/>
      <c r="O315" s="194"/>
      <c r="P315" s="194"/>
      <c r="Q315" s="194"/>
      <c r="R315" s="194"/>
      <c r="S315" s="194"/>
      <c r="T315" s="194"/>
      <c r="U315" s="194"/>
      <c r="V315" s="194"/>
      <c r="W315" s="194"/>
      <c r="X315" s="195"/>
      <c r="Y315" s="195"/>
      <c r="Z315" s="195"/>
      <c r="AA315" s="195"/>
      <c r="AB315" s="195"/>
      <c r="AC315" s="195"/>
      <c r="AD315" s="195"/>
      <c r="AE315" s="195"/>
      <c r="AF315" s="195"/>
      <c r="AG315" s="195" t="s">
        <v>154</v>
      </c>
      <c r="AH315" s="195" t="n">
        <v>0</v>
      </c>
      <c r="AI315" s="195"/>
      <c r="AJ315" s="195"/>
      <c r="AK315" s="195"/>
      <c r="AL315" s="195"/>
      <c r="AM315" s="195"/>
      <c r="AN315" s="195"/>
      <c r="AO315" s="195"/>
      <c r="AP315" s="195"/>
      <c r="AQ315" s="195"/>
      <c r="AR315" s="195"/>
      <c r="AS315" s="195"/>
      <c r="AT315" s="195"/>
      <c r="AU315" s="195"/>
      <c r="AV315" s="195"/>
      <c r="AW315" s="195"/>
      <c r="AX315" s="195"/>
      <c r="AY315" s="195"/>
      <c r="AZ315" s="195"/>
      <c r="BA315" s="195"/>
      <c r="BB315" s="195"/>
      <c r="BC315" s="195"/>
      <c r="BD315" s="195"/>
      <c r="BE315" s="195"/>
      <c r="BF315" s="195"/>
      <c r="BG315" s="195"/>
      <c r="BH315" s="195"/>
    </row>
    <row r="316" customFormat="false" ht="13.2" hidden="false" customHeight="false" outlineLevel="1" collapsed="false">
      <c r="A316" s="196"/>
      <c r="B316" s="197"/>
      <c r="C316" s="209" t="s">
        <v>450</v>
      </c>
      <c r="D316" s="210"/>
      <c r="E316" s="211" t="n">
        <v>106.4</v>
      </c>
      <c r="F316" s="194"/>
      <c r="G316" s="194"/>
      <c r="H316" s="194"/>
      <c r="I316" s="194"/>
      <c r="J316" s="194"/>
      <c r="K316" s="194"/>
      <c r="L316" s="194"/>
      <c r="M316" s="194"/>
      <c r="N316" s="194"/>
      <c r="O316" s="194"/>
      <c r="P316" s="194"/>
      <c r="Q316" s="194"/>
      <c r="R316" s="194"/>
      <c r="S316" s="194"/>
      <c r="T316" s="194"/>
      <c r="U316" s="194"/>
      <c r="V316" s="194"/>
      <c r="W316" s="194"/>
      <c r="X316" s="195"/>
      <c r="Y316" s="195"/>
      <c r="Z316" s="195"/>
      <c r="AA316" s="195"/>
      <c r="AB316" s="195"/>
      <c r="AC316" s="195"/>
      <c r="AD316" s="195"/>
      <c r="AE316" s="195"/>
      <c r="AF316" s="195"/>
      <c r="AG316" s="195" t="s">
        <v>154</v>
      </c>
      <c r="AH316" s="195" t="n">
        <v>0</v>
      </c>
      <c r="AI316" s="195"/>
      <c r="AJ316" s="195"/>
      <c r="AK316" s="195"/>
      <c r="AL316" s="195"/>
      <c r="AM316" s="195"/>
      <c r="AN316" s="195"/>
      <c r="AO316" s="195"/>
      <c r="AP316" s="195"/>
      <c r="AQ316" s="195"/>
      <c r="AR316" s="195"/>
      <c r="AS316" s="195"/>
      <c r="AT316" s="195"/>
      <c r="AU316" s="195"/>
      <c r="AV316" s="195"/>
      <c r="AW316" s="195"/>
      <c r="AX316" s="195"/>
      <c r="AY316" s="195"/>
      <c r="AZ316" s="195"/>
      <c r="BA316" s="195"/>
      <c r="BB316" s="195"/>
      <c r="BC316" s="195"/>
      <c r="BD316" s="195"/>
      <c r="BE316" s="195"/>
      <c r="BF316" s="195"/>
      <c r="BG316" s="195"/>
      <c r="BH316" s="195"/>
    </row>
    <row r="317" customFormat="false" ht="13.2" hidden="false" customHeight="false" outlineLevel="1" collapsed="false">
      <c r="A317" s="196"/>
      <c r="B317" s="197"/>
      <c r="C317" s="209" t="s">
        <v>158</v>
      </c>
      <c r="D317" s="210"/>
      <c r="E317" s="211"/>
      <c r="F317" s="194"/>
      <c r="G317" s="194"/>
      <c r="H317" s="194"/>
      <c r="I317" s="194"/>
      <c r="J317" s="194"/>
      <c r="K317" s="194"/>
      <c r="L317" s="194"/>
      <c r="M317" s="194"/>
      <c r="N317" s="194"/>
      <c r="O317" s="194"/>
      <c r="P317" s="194"/>
      <c r="Q317" s="194"/>
      <c r="R317" s="194"/>
      <c r="S317" s="194"/>
      <c r="T317" s="194"/>
      <c r="U317" s="194"/>
      <c r="V317" s="194"/>
      <c r="W317" s="194"/>
      <c r="X317" s="195"/>
      <c r="Y317" s="195"/>
      <c r="Z317" s="195"/>
      <c r="AA317" s="195"/>
      <c r="AB317" s="195"/>
      <c r="AC317" s="195"/>
      <c r="AD317" s="195"/>
      <c r="AE317" s="195"/>
      <c r="AF317" s="195"/>
      <c r="AG317" s="195" t="s">
        <v>154</v>
      </c>
      <c r="AH317" s="195" t="n">
        <v>0</v>
      </c>
      <c r="AI317" s="195"/>
      <c r="AJ317" s="195"/>
      <c r="AK317" s="195"/>
      <c r="AL317" s="195"/>
      <c r="AM317" s="195"/>
      <c r="AN317" s="195"/>
      <c r="AO317" s="195"/>
      <c r="AP317" s="195"/>
      <c r="AQ317" s="195"/>
      <c r="AR317" s="195"/>
      <c r="AS317" s="195"/>
      <c r="AT317" s="195"/>
      <c r="AU317" s="195"/>
      <c r="AV317" s="195"/>
      <c r="AW317" s="195"/>
      <c r="AX317" s="195"/>
      <c r="AY317" s="195"/>
      <c r="AZ317" s="195"/>
      <c r="BA317" s="195"/>
      <c r="BB317" s="195"/>
      <c r="BC317" s="195"/>
      <c r="BD317" s="195"/>
      <c r="BE317" s="195"/>
      <c r="BF317" s="195"/>
      <c r="BG317" s="195"/>
      <c r="BH317" s="195"/>
    </row>
    <row r="318" customFormat="false" ht="13.2" hidden="false" customHeight="false" outlineLevel="1" collapsed="false">
      <c r="A318" s="196"/>
      <c r="B318" s="197"/>
      <c r="C318" s="209" t="s">
        <v>451</v>
      </c>
      <c r="D318" s="210"/>
      <c r="E318" s="211" t="n">
        <v>8</v>
      </c>
      <c r="F318" s="194"/>
      <c r="G318" s="194"/>
      <c r="H318" s="194"/>
      <c r="I318" s="194"/>
      <c r="J318" s="194"/>
      <c r="K318" s="194"/>
      <c r="L318" s="194"/>
      <c r="M318" s="194"/>
      <c r="N318" s="194"/>
      <c r="O318" s="194"/>
      <c r="P318" s="194"/>
      <c r="Q318" s="194"/>
      <c r="R318" s="194"/>
      <c r="S318" s="194"/>
      <c r="T318" s="194"/>
      <c r="U318" s="194"/>
      <c r="V318" s="194"/>
      <c r="W318" s="194"/>
      <c r="X318" s="195"/>
      <c r="Y318" s="195"/>
      <c r="Z318" s="195"/>
      <c r="AA318" s="195"/>
      <c r="AB318" s="195"/>
      <c r="AC318" s="195"/>
      <c r="AD318" s="195"/>
      <c r="AE318" s="195"/>
      <c r="AF318" s="195"/>
      <c r="AG318" s="195" t="s">
        <v>154</v>
      </c>
      <c r="AH318" s="195" t="n">
        <v>0</v>
      </c>
      <c r="AI318" s="195"/>
      <c r="AJ318" s="195"/>
      <c r="AK318" s="195"/>
      <c r="AL318" s="195"/>
      <c r="AM318" s="195"/>
      <c r="AN318" s="195"/>
      <c r="AO318" s="195"/>
      <c r="AP318" s="195"/>
      <c r="AQ318" s="195"/>
      <c r="AR318" s="195"/>
      <c r="AS318" s="195"/>
      <c r="AT318" s="195"/>
      <c r="AU318" s="195"/>
      <c r="AV318" s="195"/>
      <c r="AW318" s="195"/>
      <c r="AX318" s="195"/>
      <c r="AY318" s="195"/>
      <c r="AZ318" s="195"/>
      <c r="BA318" s="195"/>
      <c r="BB318" s="195"/>
      <c r="BC318" s="195"/>
      <c r="BD318" s="195"/>
      <c r="BE318" s="195"/>
      <c r="BF318" s="195"/>
      <c r="BG318" s="195"/>
      <c r="BH318" s="195"/>
    </row>
    <row r="319" customFormat="false" ht="13.2" hidden="false" customHeight="false" outlineLevel="1" collapsed="false">
      <c r="A319" s="196"/>
      <c r="B319" s="197"/>
      <c r="C319" s="209" t="s">
        <v>452</v>
      </c>
      <c r="D319" s="210"/>
      <c r="E319" s="211" t="n">
        <v>10.2</v>
      </c>
      <c r="F319" s="194"/>
      <c r="G319" s="194"/>
      <c r="H319" s="194"/>
      <c r="I319" s="194"/>
      <c r="J319" s="194"/>
      <c r="K319" s="194"/>
      <c r="L319" s="194"/>
      <c r="M319" s="194"/>
      <c r="N319" s="194"/>
      <c r="O319" s="194"/>
      <c r="P319" s="194"/>
      <c r="Q319" s="194"/>
      <c r="R319" s="194"/>
      <c r="S319" s="194"/>
      <c r="T319" s="194"/>
      <c r="U319" s="194"/>
      <c r="V319" s="194"/>
      <c r="W319" s="194"/>
      <c r="X319" s="195"/>
      <c r="Y319" s="195"/>
      <c r="Z319" s="195"/>
      <c r="AA319" s="195"/>
      <c r="AB319" s="195"/>
      <c r="AC319" s="195"/>
      <c r="AD319" s="195"/>
      <c r="AE319" s="195"/>
      <c r="AF319" s="195"/>
      <c r="AG319" s="195" t="s">
        <v>154</v>
      </c>
      <c r="AH319" s="195" t="n">
        <v>0</v>
      </c>
      <c r="AI319" s="195"/>
      <c r="AJ319" s="195"/>
      <c r="AK319" s="195"/>
      <c r="AL319" s="195"/>
      <c r="AM319" s="195"/>
      <c r="AN319" s="195"/>
      <c r="AO319" s="195"/>
      <c r="AP319" s="195"/>
      <c r="AQ319" s="195"/>
      <c r="AR319" s="195"/>
      <c r="AS319" s="195"/>
      <c r="AT319" s="195"/>
      <c r="AU319" s="195"/>
      <c r="AV319" s="195"/>
      <c r="AW319" s="195"/>
      <c r="AX319" s="195"/>
      <c r="AY319" s="195"/>
      <c r="AZ319" s="195"/>
      <c r="BA319" s="195"/>
      <c r="BB319" s="195"/>
      <c r="BC319" s="195"/>
      <c r="BD319" s="195"/>
      <c r="BE319" s="195"/>
      <c r="BF319" s="195"/>
      <c r="BG319" s="195"/>
      <c r="BH319" s="195"/>
    </row>
    <row r="320" customFormat="false" ht="13.2" hidden="false" customHeight="false" outlineLevel="1" collapsed="false">
      <c r="A320" s="196"/>
      <c r="B320" s="197"/>
      <c r="C320" s="209" t="s">
        <v>453</v>
      </c>
      <c r="D320" s="210"/>
      <c r="E320" s="211" t="n">
        <v>61.2</v>
      </c>
      <c r="F320" s="194"/>
      <c r="G320" s="194"/>
      <c r="H320" s="194"/>
      <c r="I320" s="194"/>
      <c r="J320" s="194"/>
      <c r="K320" s="194"/>
      <c r="L320" s="194"/>
      <c r="M320" s="194"/>
      <c r="N320" s="194"/>
      <c r="O320" s="194"/>
      <c r="P320" s="194"/>
      <c r="Q320" s="194"/>
      <c r="R320" s="194"/>
      <c r="S320" s="194"/>
      <c r="T320" s="194"/>
      <c r="U320" s="194"/>
      <c r="V320" s="194"/>
      <c r="W320" s="194"/>
      <c r="X320" s="195"/>
      <c r="Y320" s="195"/>
      <c r="Z320" s="195"/>
      <c r="AA320" s="195"/>
      <c r="AB320" s="195"/>
      <c r="AC320" s="195"/>
      <c r="AD320" s="195"/>
      <c r="AE320" s="195"/>
      <c r="AF320" s="195"/>
      <c r="AG320" s="195" t="s">
        <v>154</v>
      </c>
      <c r="AH320" s="195" t="n">
        <v>0</v>
      </c>
      <c r="AI320" s="195"/>
      <c r="AJ320" s="195"/>
      <c r="AK320" s="195"/>
      <c r="AL320" s="195"/>
      <c r="AM320" s="195"/>
      <c r="AN320" s="195"/>
      <c r="AO320" s="195"/>
      <c r="AP320" s="195"/>
      <c r="AQ320" s="195"/>
      <c r="AR320" s="195"/>
      <c r="AS320" s="195"/>
      <c r="AT320" s="195"/>
      <c r="AU320" s="195"/>
      <c r="AV320" s="195"/>
      <c r="AW320" s="195"/>
      <c r="AX320" s="195"/>
      <c r="AY320" s="195"/>
      <c r="AZ320" s="195"/>
      <c r="BA320" s="195"/>
      <c r="BB320" s="195"/>
      <c r="BC320" s="195"/>
      <c r="BD320" s="195"/>
      <c r="BE320" s="195"/>
      <c r="BF320" s="195"/>
      <c r="BG320" s="195"/>
      <c r="BH320" s="195"/>
    </row>
    <row r="321" customFormat="false" ht="13.2" hidden="false" customHeight="false" outlineLevel="1" collapsed="false">
      <c r="A321" s="186" t="n">
        <v>80</v>
      </c>
      <c r="B321" s="187" t="s">
        <v>454</v>
      </c>
      <c r="C321" s="188" t="s">
        <v>455</v>
      </c>
      <c r="D321" s="189" t="s">
        <v>354</v>
      </c>
      <c r="E321" s="190" t="n">
        <v>4</v>
      </c>
      <c r="F321" s="191"/>
      <c r="G321" s="192" t="n">
        <f aca="false">ROUND(E321*F321,2)</f>
        <v>0</v>
      </c>
      <c r="H321" s="191"/>
      <c r="I321" s="192" t="n">
        <f aca="false">ROUND(E321*H321,2)</f>
        <v>0</v>
      </c>
      <c r="J321" s="191"/>
      <c r="K321" s="192" t="n">
        <f aca="false">ROUND(E321*J321,2)</f>
        <v>0</v>
      </c>
      <c r="L321" s="192" t="n">
        <v>21</v>
      </c>
      <c r="M321" s="192" t="n">
        <f aca="false">G321*(1+L321/100)</f>
        <v>0</v>
      </c>
      <c r="N321" s="192" t="n">
        <v>1.61679</v>
      </c>
      <c r="O321" s="192" t="n">
        <f aca="false">ROUND(E321*N321,2)</f>
        <v>6.47</v>
      </c>
      <c r="P321" s="192" t="n">
        <v>0</v>
      </c>
      <c r="Q321" s="192" t="n">
        <f aca="false">ROUND(E321*P321,2)</f>
        <v>0</v>
      </c>
      <c r="R321" s="192" t="s">
        <v>149</v>
      </c>
      <c r="S321" s="192" t="s">
        <v>150</v>
      </c>
      <c r="T321" s="193" t="s">
        <v>120</v>
      </c>
      <c r="U321" s="194" t="n">
        <v>0.58</v>
      </c>
      <c r="V321" s="194" t="n">
        <f aca="false">ROUND(E321*U321,2)</f>
        <v>2.32</v>
      </c>
      <c r="W321" s="194"/>
      <c r="X321" s="195"/>
      <c r="Y321" s="195"/>
      <c r="Z321" s="195"/>
      <c r="AA321" s="195"/>
      <c r="AB321" s="195"/>
      <c r="AC321" s="195"/>
      <c r="AD321" s="195"/>
      <c r="AE321" s="195"/>
      <c r="AF321" s="195"/>
      <c r="AG321" s="195" t="s">
        <v>152</v>
      </c>
      <c r="AH321" s="195"/>
      <c r="AI321" s="195"/>
      <c r="AJ321" s="195"/>
      <c r="AK321" s="195"/>
      <c r="AL321" s="195"/>
      <c r="AM321" s="195"/>
      <c r="AN321" s="195"/>
      <c r="AO321" s="195"/>
      <c r="AP321" s="195"/>
      <c r="AQ321" s="195"/>
      <c r="AR321" s="195"/>
      <c r="AS321" s="195"/>
      <c r="AT321" s="195"/>
      <c r="AU321" s="195"/>
      <c r="AV321" s="195"/>
      <c r="AW321" s="195"/>
      <c r="AX321" s="195"/>
      <c r="AY321" s="195"/>
      <c r="AZ321" s="195"/>
      <c r="BA321" s="195"/>
      <c r="BB321" s="195"/>
      <c r="BC321" s="195"/>
      <c r="BD321" s="195"/>
      <c r="BE321" s="195"/>
      <c r="BF321" s="195"/>
      <c r="BG321" s="195"/>
      <c r="BH321" s="195"/>
    </row>
    <row r="322" customFormat="false" ht="13.2" hidden="false" customHeight="true" outlineLevel="1" collapsed="false">
      <c r="A322" s="196"/>
      <c r="B322" s="197"/>
      <c r="C322" s="212" t="s">
        <v>456</v>
      </c>
      <c r="D322" s="212"/>
      <c r="E322" s="212"/>
      <c r="F322" s="212"/>
      <c r="G322" s="212"/>
      <c r="H322" s="194"/>
      <c r="I322" s="194"/>
      <c r="J322" s="194"/>
      <c r="K322" s="194"/>
      <c r="L322" s="194"/>
      <c r="M322" s="194"/>
      <c r="N322" s="194"/>
      <c r="O322" s="194"/>
      <c r="P322" s="194"/>
      <c r="Q322" s="194"/>
      <c r="R322" s="194"/>
      <c r="S322" s="194"/>
      <c r="T322" s="194"/>
      <c r="U322" s="194"/>
      <c r="V322" s="194"/>
      <c r="W322" s="194"/>
      <c r="X322" s="195"/>
      <c r="Y322" s="195"/>
      <c r="Z322" s="195"/>
      <c r="AA322" s="195"/>
      <c r="AB322" s="195"/>
      <c r="AC322" s="195"/>
      <c r="AD322" s="195"/>
      <c r="AE322" s="195"/>
      <c r="AF322" s="195"/>
      <c r="AG322" s="195" t="s">
        <v>171</v>
      </c>
      <c r="AH322" s="195"/>
      <c r="AI322" s="195"/>
      <c r="AJ322" s="195"/>
      <c r="AK322" s="195"/>
      <c r="AL322" s="195"/>
      <c r="AM322" s="195"/>
      <c r="AN322" s="195"/>
      <c r="AO322" s="195"/>
      <c r="AP322" s="195"/>
      <c r="AQ322" s="195"/>
      <c r="AR322" s="195"/>
      <c r="AS322" s="195"/>
      <c r="AT322" s="195"/>
      <c r="AU322" s="195"/>
      <c r="AV322" s="195"/>
      <c r="AW322" s="195"/>
      <c r="AX322" s="195"/>
      <c r="AY322" s="195"/>
      <c r="AZ322" s="195"/>
      <c r="BA322" s="195"/>
      <c r="BB322" s="195"/>
      <c r="BC322" s="195"/>
      <c r="BD322" s="195"/>
      <c r="BE322" s="195"/>
      <c r="BF322" s="195"/>
      <c r="BG322" s="195"/>
      <c r="BH322" s="195"/>
    </row>
    <row r="323" customFormat="false" ht="13.2" hidden="false" customHeight="false" outlineLevel="0" collapsed="false">
      <c r="A323" s="178" t="s">
        <v>114</v>
      </c>
      <c r="B323" s="179" t="s">
        <v>73</v>
      </c>
      <c r="C323" s="180" t="s">
        <v>74</v>
      </c>
      <c r="D323" s="181"/>
      <c r="E323" s="182"/>
      <c r="F323" s="183"/>
      <c r="G323" s="183" t="n">
        <f aca="false">SUMIF(AG324:AG329,"&lt;&gt;NOR",G324:G329)</f>
        <v>0</v>
      </c>
      <c r="H323" s="183"/>
      <c r="I323" s="183" t="n">
        <f aca="false">SUM(I324:I329)</f>
        <v>0</v>
      </c>
      <c r="J323" s="183"/>
      <c r="K323" s="183" t="n">
        <f aca="false">SUM(K324:K329)</f>
        <v>0</v>
      </c>
      <c r="L323" s="183"/>
      <c r="M323" s="183" t="n">
        <f aca="false">SUM(M324:M329)</f>
        <v>0</v>
      </c>
      <c r="N323" s="183"/>
      <c r="O323" s="183" t="n">
        <f aca="false">SUM(O324:O329)</f>
        <v>0</v>
      </c>
      <c r="P323" s="183"/>
      <c r="Q323" s="183" t="n">
        <f aca="false">SUM(Q324:Q329)</f>
        <v>0</v>
      </c>
      <c r="R323" s="183"/>
      <c r="S323" s="183"/>
      <c r="T323" s="184"/>
      <c r="U323" s="185"/>
      <c r="V323" s="185" t="n">
        <f aca="false">SUM(V324:V329)</f>
        <v>521.67</v>
      </c>
      <c r="W323" s="185"/>
      <c r="AG323" s="0" t="s">
        <v>115</v>
      </c>
    </row>
    <row r="324" customFormat="false" ht="13.2" hidden="false" customHeight="false" outlineLevel="1" collapsed="false">
      <c r="A324" s="186" t="n">
        <v>81</v>
      </c>
      <c r="B324" s="187" t="s">
        <v>457</v>
      </c>
      <c r="C324" s="188" t="s">
        <v>458</v>
      </c>
      <c r="D324" s="189" t="s">
        <v>297</v>
      </c>
      <c r="E324" s="190" t="n">
        <v>2466.51916</v>
      </c>
      <c r="F324" s="191"/>
      <c r="G324" s="192" t="n">
        <f aca="false">ROUND(E324*F324,2)</f>
        <v>0</v>
      </c>
      <c r="H324" s="191"/>
      <c r="I324" s="192" t="n">
        <f aca="false">ROUND(E324*H324,2)</f>
        <v>0</v>
      </c>
      <c r="J324" s="191"/>
      <c r="K324" s="192" t="n">
        <f aca="false">ROUND(E324*J324,2)</f>
        <v>0</v>
      </c>
      <c r="L324" s="192" t="n">
        <v>21</v>
      </c>
      <c r="M324" s="192" t="n">
        <f aca="false">G324*(1+L324/100)</f>
        <v>0</v>
      </c>
      <c r="N324" s="192" t="n">
        <v>0</v>
      </c>
      <c r="O324" s="192" t="n">
        <f aca="false">ROUND(E324*N324,2)</f>
        <v>0</v>
      </c>
      <c r="P324" s="192" t="n">
        <v>0</v>
      </c>
      <c r="Q324" s="192" t="n">
        <f aca="false">ROUND(E324*P324,2)</f>
        <v>0</v>
      </c>
      <c r="R324" s="192" t="s">
        <v>314</v>
      </c>
      <c r="S324" s="192" t="s">
        <v>150</v>
      </c>
      <c r="T324" s="193" t="s">
        <v>120</v>
      </c>
      <c r="U324" s="194" t="n">
        <v>0.2115</v>
      </c>
      <c r="V324" s="194" t="n">
        <f aca="false">ROUND(E324*U324,2)</f>
        <v>521.67</v>
      </c>
      <c r="W324" s="194"/>
      <c r="X324" s="195"/>
      <c r="Y324" s="195"/>
      <c r="Z324" s="195"/>
      <c r="AA324" s="195"/>
      <c r="AB324" s="195"/>
      <c r="AC324" s="195"/>
      <c r="AD324" s="195"/>
      <c r="AE324" s="195"/>
      <c r="AF324" s="195"/>
      <c r="AG324" s="195" t="s">
        <v>459</v>
      </c>
      <c r="AH324" s="195"/>
      <c r="AI324" s="195"/>
      <c r="AJ324" s="195"/>
      <c r="AK324" s="195"/>
      <c r="AL324" s="195"/>
      <c r="AM324" s="195"/>
      <c r="AN324" s="195"/>
      <c r="AO324" s="195"/>
      <c r="AP324" s="195"/>
      <c r="AQ324" s="195"/>
      <c r="AR324" s="195"/>
      <c r="AS324" s="195"/>
      <c r="AT324" s="195"/>
      <c r="AU324" s="195"/>
      <c r="AV324" s="195"/>
      <c r="AW324" s="195"/>
      <c r="AX324" s="195"/>
      <c r="AY324" s="195"/>
      <c r="AZ324" s="195"/>
      <c r="BA324" s="195"/>
      <c r="BB324" s="195"/>
      <c r="BC324" s="195"/>
      <c r="BD324" s="195"/>
      <c r="BE324" s="195"/>
      <c r="BF324" s="195"/>
      <c r="BG324" s="195"/>
      <c r="BH324" s="195"/>
    </row>
    <row r="325" customFormat="false" ht="13.2" hidden="false" customHeight="true" outlineLevel="1" collapsed="false">
      <c r="A325" s="196"/>
      <c r="B325" s="197"/>
      <c r="C325" s="212" t="s">
        <v>460</v>
      </c>
      <c r="D325" s="212"/>
      <c r="E325" s="212"/>
      <c r="F325" s="212"/>
      <c r="G325" s="212"/>
      <c r="H325" s="194"/>
      <c r="I325" s="194"/>
      <c r="J325" s="194"/>
      <c r="K325" s="194"/>
      <c r="L325" s="194"/>
      <c r="M325" s="194"/>
      <c r="N325" s="194"/>
      <c r="O325" s="194"/>
      <c r="P325" s="194"/>
      <c r="Q325" s="194"/>
      <c r="R325" s="194"/>
      <c r="S325" s="194"/>
      <c r="T325" s="194"/>
      <c r="U325" s="194"/>
      <c r="V325" s="194"/>
      <c r="W325" s="194"/>
      <c r="X325" s="195"/>
      <c r="Y325" s="195"/>
      <c r="Z325" s="195"/>
      <c r="AA325" s="195"/>
      <c r="AB325" s="195"/>
      <c r="AC325" s="195"/>
      <c r="AD325" s="195"/>
      <c r="AE325" s="195"/>
      <c r="AF325" s="195"/>
      <c r="AG325" s="195" t="s">
        <v>171</v>
      </c>
      <c r="AH325" s="195"/>
      <c r="AI325" s="195"/>
      <c r="AJ325" s="195"/>
      <c r="AK325" s="195"/>
      <c r="AL325" s="195"/>
      <c r="AM325" s="195"/>
      <c r="AN325" s="195"/>
      <c r="AO325" s="195"/>
      <c r="AP325" s="195"/>
      <c r="AQ325" s="195"/>
      <c r="AR325" s="195"/>
      <c r="AS325" s="195"/>
      <c r="AT325" s="195"/>
      <c r="AU325" s="195"/>
      <c r="AV325" s="195"/>
      <c r="AW325" s="195"/>
      <c r="AX325" s="195"/>
      <c r="AY325" s="195"/>
      <c r="AZ325" s="195"/>
      <c r="BA325" s="195"/>
      <c r="BB325" s="195"/>
      <c r="BC325" s="195"/>
      <c r="BD325" s="195"/>
      <c r="BE325" s="195"/>
      <c r="BF325" s="195"/>
      <c r="BG325" s="195"/>
      <c r="BH325" s="195"/>
    </row>
    <row r="326" customFormat="false" ht="13.2" hidden="false" customHeight="false" outlineLevel="1" collapsed="false">
      <c r="A326" s="196"/>
      <c r="B326" s="197"/>
      <c r="C326" s="209" t="s">
        <v>461</v>
      </c>
      <c r="D326" s="210"/>
      <c r="E326" s="211"/>
      <c r="F326" s="194"/>
      <c r="G326" s="194"/>
      <c r="H326" s="194"/>
      <c r="I326" s="194"/>
      <c r="J326" s="194"/>
      <c r="K326" s="194"/>
      <c r="L326" s="194"/>
      <c r="M326" s="194"/>
      <c r="N326" s="194"/>
      <c r="O326" s="194"/>
      <c r="P326" s="194"/>
      <c r="Q326" s="194"/>
      <c r="R326" s="194"/>
      <c r="S326" s="194"/>
      <c r="T326" s="194"/>
      <c r="U326" s="194"/>
      <c r="V326" s="194"/>
      <c r="W326" s="194"/>
      <c r="X326" s="195"/>
      <c r="Y326" s="195"/>
      <c r="Z326" s="195"/>
      <c r="AA326" s="195"/>
      <c r="AB326" s="195"/>
      <c r="AC326" s="195"/>
      <c r="AD326" s="195"/>
      <c r="AE326" s="195"/>
      <c r="AF326" s="195"/>
      <c r="AG326" s="195" t="s">
        <v>154</v>
      </c>
      <c r="AH326" s="195" t="n">
        <v>0</v>
      </c>
      <c r="AI326" s="195"/>
      <c r="AJ326" s="195"/>
      <c r="AK326" s="195"/>
      <c r="AL326" s="195"/>
      <c r="AM326" s="195"/>
      <c r="AN326" s="195"/>
      <c r="AO326" s="195"/>
      <c r="AP326" s="195"/>
      <c r="AQ326" s="195"/>
      <c r="AR326" s="195"/>
      <c r="AS326" s="195"/>
      <c r="AT326" s="195"/>
      <c r="AU326" s="195"/>
      <c r="AV326" s="195"/>
      <c r="AW326" s="195"/>
      <c r="AX326" s="195"/>
      <c r="AY326" s="195"/>
      <c r="AZ326" s="195"/>
      <c r="BA326" s="195"/>
      <c r="BB326" s="195"/>
      <c r="BC326" s="195"/>
      <c r="BD326" s="195"/>
      <c r="BE326" s="195"/>
      <c r="BF326" s="195"/>
      <c r="BG326" s="195"/>
      <c r="BH326" s="195"/>
    </row>
    <row r="327" customFormat="false" ht="20.4" hidden="false" customHeight="false" outlineLevel="1" collapsed="false">
      <c r="A327" s="196"/>
      <c r="B327" s="197"/>
      <c r="C327" s="209" t="s">
        <v>462</v>
      </c>
      <c r="D327" s="210"/>
      <c r="E327" s="211"/>
      <c r="F327" s="194"/>
      <c r="G327" s="194"/>
      <c r="H327" s="194"/>
      <c r="I327" s="194"/>
      <c r="J327" s="194"/>
      <c r="K327" s="194"/>
      <c r="L327" s="194"/>
      <c r="M327" s="194"/>
      <c r="N327" s="194"/>
      <c r="O327" s="194"/>
      <c r="P327" s="194"/>
      <c r="Q327" s="194"/>
      <c r="R327" s="194"/>
      <c r="S327" s="194"/>
      <c r="T327" s="194"/>
      <c r="U327" s="194"/>
      <c r="V327" s="194"/>
      <c r="W327" s="194"/>
      <c r="X327" s="195"/>
      <c r="Y327" s="195"/>
      <c r="Z327" s="195"/>
      <c r="AA327" s="195"/>
      <c r="AB327" s="195"/>
      <c r="AC327" s="195"/>
      <c r="AD327" s="195"/>
      <c r="AE327" s="195"/>
      <c r="AF327" s="195"/>
      <c r="AG327" s="195" t="s">
        <v>154</v>
      </c>
      <c r="AH327" s="195" t="n">
        <v>0</v>
      </c>
      <c r="AI327" s="195"/>
      <c r="AJ327" s="195"/>
      <c r="AK327" s="195"/>
      <c r="AL327" s="195"/>
      <c r="AM327" s="195"/>
      <c r="AN327" s="195"/>
      <c r="AO327" s="195"/>
      <c r="AP327" s="195"/>
      <c r="AQ327" s="195"/>
      <c r="AR327" s="195"/>
      <c r="AS327" s="195"/>
      <c r="AT327" s="195"/>
      <c r="AU327" s="195"/>
      <c r="AV327" s="195"/>
      <c r="AW327" s="195"/>
      <c r="AX327" s="195"/>
      <c r="AY327" s="195"/>
      <c r="AZ327" s="195"/>
      <c r="BA327" s="195"/>
      <c r="BB327" s="195"/>
      <c r="BC327" s="195"/>
      <c r="BD327" s="195"/>
      <c r="BE327" s="195"/>
      <c r="BF327" s="195"/>
      <c r="BG327" s="195"/>
      <c r="BH327" s="195"/>
    </row>
    <row r="328" customFormat="false" ht="13.2" hidden="false" customHeight="false" outlineLevel="1" collapsed="false">
      <c r="A328" s="196"/>
      <c r="B328" s="197"/>
      <c r="C328" s="209" t="s">
        <v>463</v>
      </c>
      <c r="D328" s="210"/>
      <c r="E328" s="211"/>
      <c r="F328" s="194"/>
      <c r="G328" s="194"/>
      <c r="H328" s="194"/>
      <c r="I328" s="194"/>
      <c r="J328" s="194"/>
      <c r="K328" s="194"/>
      <c r="L328" s="194"/>
      <c r="M328" s="194"/>
      <c r="N328" s="194"/>
      <c r="O328" s="194"/>
      <c r="P328" s="194"/>
      <c r="Q328" s="194"/>
      <c r="R328" s="194"/>
      <c r="S328" s="194"/>
      <c r="T328" s="194"/>
      <c r="U328" s="194"/>
      <c r="V328" s="194"/>
      <c r="W328" s="194"/>
      <c r="X328" s="195"/>
      <c r="Y328" s="195"/>
      <c r="Z328" s="195"/>
      <c r="AA328" s="195"/>
      <c r="AB328" s="195"/>
      <c r="AC328" s="195"/>
      <c r="AD328" s="195"/>
      <c r="AE328" s="195"/>
      <c r="AF328" s="195"/>
      <c r="AG328" s="195" t="s">
        <v>154</v>
      </c>
      <c r="AH328" s="195" t="n">
        <v>0</v>
      </c>
      <c r="AI328" s="195"/>
      <c r="AJ328" s="195"/>
      <c r="AK328" s="195"/>
      <c r="AL328" s="195"/>
      <c r="AM328" s="195"/>
      <c r="AN328" s="195"/>
      <c r="AO328" s="195"/>
      <c r="AP328" s="195"/>
      <c r="AQ328" s="195"/>
      <c r="AR328" s="195"/>
      <c r="AS328" s="195"/>
      <c r="AT328" s="195"/>
      <c r="AU328" s="195"/>
      <c r="AV328" s="195"/>
      <c r="AW328" s="195"/>
      <c r="AX328" s="195"/>
      <c r="AY328" s="195"/>
      <c r="AZ328" s="195"/>
      <c r="BA328" s="195"/>
      <c r="BB328" s="195"/>
      <c r="BC328" s="195"/>
      <c r="BD328" s="195"/>
      <c r="BE328" s="195"/>
      <c r="BF328" s="195"/>
      <c r="BG328" s="195"/>
      <c r="BH328" s="195"/>
    </row>
    <row r="329" customFormat="false" ht="13.2" hidden="false" customHeight="false" outlineLevel="1" collapsed="false">
      <c r="A329" s="196"/>
      <c r="B329" s="197"/>
      <c r="C329" s="209" t="s">
        <v>464</v>
      </c>
      <c r="D329" s="210"/>
      <c r="E329" s="211" t="n">
        <v>2466.51916</v>
      </c>
      <c r="F329" s="194"/>
      <c r="G329" s="194"/>
      <c r="H329" s="194"/>
      <c r="I329" s="194"/>
      <c r="J329" s="194"/>
      <c r="K329" s="194"/>
      <c r="L329" s="194"/>
      <c r="M329" s="194"/>
      <c r="N329" s="194"/>
      <c r="O329" s="194"/>
      <c r="P329" s="194"/>
      <c r="Q329" s="194"/>
      <c r="R329" s="194"/>
      <c r="S329" s="194"/>
      <c r="T329" s="194"/>
      <c r="U329" s="194"/>
      <c r="V329" s="194"/>
      <c r="W329" s="194"/>
      <c r="X329" s="195"/>
      <c r="Y329" s="195"/>
      <c r="Z329" s="195"/>
      <c r="AA329" s="195"/>
      <c r="AB329" s="195"/>
      <c r="AC329" s="195"/>
      <c r="AD329" s="195"/>
      <c r="AE329" s="195"/>
      <c r="AF329" s="195"/>
      <c r="AG329" s="195" t="s">
        <v>154</v>
      </c>
      <c r="AH329" s="195" t="n">
        <v>0</v>
      </c>
      <c r="AI329" s="195"/>
      <c r="AJ329" s="195"/>
      <c r="AK329" s="195"/>
      <c r="AL329" s="195"/>
      <c r="AM329" s="195"/>
      <c r="AN329" s="195"/>
      <c r="AO329" s="195"/>
      <c r="AP329" s="195"/>
      <c r="AQ329" s="195"/>
      <c r="AR329" s="195"/>
      <c r="AS329" s="195"/>
      <c r="AT329" s="195"/>
      <c r="AU329" s="195"/>
      <c r="AV329" s="195"/>
      <c r="AW329" s="195"/>
      <c r="AX329" s="195"/>
      <c r="AY329" s="195"/>
      <c r="AZ329" s="195"/>
      <c r="BA329" s="195"/>
      <c r="BB329" s="195"/>
      <c r="BC329" s="195"/>
      <c r="BD329" s="195"/>
      <c r="BE329" s="195"/>
      <c r="BF329" s="195"/>
      <c r="BG329" s="195"/>
      <c r="BH329" s="195"/>
    </row>
    <row r="330" customFormat="false" ht="13.2" hidden="false" customHeight="false" outlineLevel="0" collapsed="false">
      <c r="A330" s="178" t="s">
        <v>114</v>
      </c>
      <c r="B330" s="179" t="s">
        <v>79</v>
      </c>
      <c r="C330" s="180" t="s">
        <v>80</v>
      </c>
      <c r="D330" s="181"/>
      <c r="E330" s="182"/>
      <c r="F330" s="183"/>
      <c r="G330" s="183" t="n">
        <f aca="false">SUMIF(AG331:AG347,"&lt;&gt;NOR",G331:G347)</f>
        <v>0</v>
      </c>
      <c r="H330" s="183"/>
      <c r="I330" s="183" t="n">
        <f aca="false">SUM(I331:I347)</f>
        <v>0</v>
      </c>
      <c r="J330" s="183"/>
      <c r="K330" s="183" t="n">
        <f aca="false">SUM(K331:K347)</f>
        <v>0</v>
      </c>
      <c r="L330" s="183"/>
      <c r="M330" s="183" t="n">
        <f aca="false">SUM(M331:M347)</f>
        <v>0</v>
      </c>
      <c r="N330" s="183"/>
      <c r="O330" s="183" t="n">
        <f aca="false">SUM(O331:O347)</f>
        <v>0</v>
      </c>
      <c r="P330" s="183"/>
      <c r="Q330" s="183" t="n">
        <f aca="false">SUM(Q331:Q347)</f>
        <v>0</v>
      </c>
      <c r="R330" s="183"/>
      <c r="S330" s="183"/>
      <c r="T330" s="184"/>
      <c r="U330" s="185"/>
      <c r="V330" s="185" t="n">
        <f aca="false">SUM(V331:V347)</f>
        <v>44.15</v>
      </c>
      <c r="W330" s="185"/>
      <c r="AG330" s="0" t="s">
        <v>115</v>
      </c>
    </row>
    <row r="331" customFormat="false" ht="20.4" hidden="false" customHeight="false" outlineLevel="1" collapsed="false">
      <c r="A331" s="186" t="n">
        <v>82</v>
      </c>
      <c r="B331" s="187" t="s">
        <v>465</v>
      </c>
      <c r="C331" s="188" t="s">
        <v>466</v>
      </c>
      <c r="D331" s="189" t="s">
        <v>297</v>
      </c>
      <c r="E331" s="190" t="n">
        <v>253.74846</v>
      </c>
      <c r="F331" s="191"/>
      <c r="G331" s="192" t="n">
        <f aca="false">ROUND(E331*F331,2)</f>
        <v>0</v>
      </c>
      <c r="H331" s="191"/>
      <c r="I331" s="192" t="n">
        <f aca="false">ROUND(E331*H331,2)</f>
        <v>0</v>
      </c>
      <c r="J331" s="191"/>
      <c r="K331" s="192" t="n">
        <f aca="false">ROUND(E331*J331,2)</f>
        <v>0</v>
      </c>
      <c r="L331" s="192" t="n">
        <v>21</v>
      </c>
      <c r="M331" s="192" t="n">
        <f aca="false">G331*(1+L331/100)</f>
        <v>0</v>
      </c>
      <c r="N331" s="192" t="n">
        <v>0</v>
      </c>
      <c r="O331" s="192" t="n">
        <f aca="false">ROUND(E331*N331,2)</f>
        <v>0</v>
      </c>
      <c r="P331" s="192" t="n">
        <v>0</v>
      </c>
      <c r="Q331" s="192" t="n">
        <f aca="false">ROUND(E331*P331,2)</f>
        <v>0</v>
      </c>
      <c r="R331" s="192" t="s">
        <v>149</v>
      </c>
      <c r="S331" s="192" t="s">
        <v>150</v>
      </c>
      <c r="T331" s="193" t="s">
        <v>151</v>
      </c>
      <c r="U331" s="194" t="n">
        <v>0.01</v>
      </c>
      <c r="V331" s="194" t="n">
        <f aca="false">ROUND(E331*U331,2)</f>
        <v>2.54</v>
      </c>
      <c r="W331" s="194"/>
      <c r="X331" s="195"/>
      <c r="Y331" s="195"/>
      <c r="Z331" s="195"/>
      <c r="AA331" s="195"/>
      <c r="AB331" s="195"/>
      <c r="AC331" s="195"/>
      <c r="AD331" s="195"/>
      <c r="AE331" s="195"/>
      <c r="AF331" s="195"/>
      <c r="AG331" s="195" t="s">
        <v>467</v>
      </c>
      <c r="AH331" s="195"/>
      <c r="AI331" s="195"/>
      <c r="AJ331" s="195"/>
      <c r="AK331" s="195"/>
      <c r="AL331" s="195"/>
      <c r="AM331" s="195"/>
      <c r="AN331" s="195"/>
      <c r="AO331" s="195"/>
      <c r="AP331" s="195"/>
      <c r="AQ331" s="195"/>
      <c r="AR331" s="195"/>
      <c r="AS331" s="195"/>
      <c r="AT331" s="195"/>
      <c r="AU331" s="195"/>
      <c r="AV331" s="195"/>
      <c r="AW331" s="195"/>
      <c r="AX331" s="195"/>
      <c r="AY331" s="195"/>
      <c r="AZ331" s="195"/>
      <c r="BA331" s="195"/>
      <c r="BB331" s="195"/>
      <c r="BC331" s="195"/>
      <c r="BD331" s="195"/>
      <c r="BE331" s="195"/>
      <c r="BF331" s="195"/>
      <c r="BG331" s="195"/>
      <c r="BH331" s="195"/>
    </row>
    <row r="332" customFormat="false" ht="13.2" hidden="false" customHeight="false" outlineLevel="1" collapsed="false">
      <c r="A332" s="196"/>
      <c r="B332" s="197"/>
      <c r="C332" s="209" t="s">
        <v>468</v>
      </c>
      <c r="D332" s="210"/>
      <c r="E332" s="211"/>
      <c r="F332" s="194"/>
      <c r="G332" s="194"/>
      <c r="H332" s="194"/>
      <c r="I332" s="194"/>
      <c r="J332" s="194"/>
      <c r="K332" s="194"/>
      <c r="L332" s="194"/>
      <c r="M332" s="194"/>
      <c r="N332" s="194"/>
      <c r="O332" s="194"/>
      <c r="P332" s="194"/>
      <c r="Q332" s="194"/>
      <c r="R332" s="194"/>
      <c r="S332" s="194"/>
      <c r="T332" s="194"/>
      <c r="U332" s="194"/>
      <c r="V332" s="194"/>
      <c r="W332" s="194"/>
      <c r="X332" s="195"/>
      <c r="Y332" s="195"/>
      <c r="Z332" s="195"/>
      <c r="AA332" s="195"/>
      <c r="AB332" s="195"/>
      <c r="AC332" s="195"/>
      <c r="AD332" s="195"/>
      <c r="AE332" s="195"/>
      <c r="AF332" s="195"/>
      <c r="AG332" s="195" t="s">
        <v>154</v>
      </c>
      <c r="AH332" s="195" t="n">
        <v>0</v>
      </c>
      <c r="AI332" s="195"/>
      <c r="AJ332" s="195"/>
      <c r="AK332" s="195"/>
      <c r="AL332" s="195"/>
      <c r="AM332" s="195"/>
      <c r="AN332" s="195"/>
      <c r="AO332" s="195"/>
      <c r="AP332" s="195"/>
      <c r="AQ332" s="195"/>
      <c r="AR332" s="195"/>
      <c r="AS332" s="195"/>
      <c r="AT332" s="195"/>
      <c r="AU332" s="195"/>
      <c r="AV332" s="195"/>
      <c r="AW332" s="195"/>
      <c r="AX332" s="195"/>
      <c r="AY332" s="195"/>
      <c r="AZ332" s="195"/>
      <c r="BA332" s="195"/>
      <c r="BB332" s="195"/>
      <c r="BC332" s="195"/>
      <c r="BD332" s="195"/>
      <c r="BE332" s="195"/>
      <c r="BF332" s="195"/>
      <c r="BG332" s="195"/>
      <c r="BH332" s="195"/>
    </row>
    <row r="333" customFormat="false" ht="13.2" hidden="false" customHeight="false" outlineLevel="1" collapsed="false">
      <c r="A333" s="196"/>
      <c r="B333" s="197"/>
      <c r="C333" s="209" t="s">
        <v>469</v>
      </c>
      <c r="D333" s="210"/>
      <c r="E333" s="211"/>
      <c r="F333" s="194"/>
      <c r="G333" s="194"/>
      <c r="H333" s="194"/>
      <c r="I333" s="194"/>
      <c r="J333" s="194"/>
      <c r="K333" s="194"/>
      <c r="L333" s="194"/>
      <c r="M333" s="194"/>
      <c r="N333" s="194"/>
      <c r="O333" s="194"/>
      <c r="P333" s="194"/>
      <c r="Q333" s="194"/>
      <c r="R333" s="194"/>
      <c r="S333" s="194"/>
      <c r="T333" s="194"/>
      <c r="U333" s="194"/>
      <c r="V333" s="194"/>
      <c r="W333" s="194"/>
      <c r="X333" s="195"/>
      <c r="Y333" s="195"/>
      <c r="Z333" s="195"/>
      <c r="AA333" s="195"/>
      <c r="AB333" s="195"/>
      <c r="AC333" s="195"/>
      <c r="AD333" s="195"/>
      <c r="AE333" s="195"/>
      <c r="AF333" s="195"/>
      <c r="AG333" s="195" t="s">
        <v>154</v>
      </c>
      <c r="AH333" s="195" t="n">
        <v>0</v>
      </c>
      <c r="AI333" s="195"/>
      <c r="AJ333" s="195"/>
      <c r="AK333" s="195"/>
      <c r="AL333" s="195"/>
      <c r="AM333" s="195"/>
      <c r="AN333" s="195"/>
      <c r="AO333" s="195"/>
      <c r="AP333" s="195"/>
      <c r="AQ333" s="195"/>
      <c r="AR333" s="195"/>
      <c r="AS333" s="195"/>
      <c r="AT333" s="195"/>
      <c r="AU333" s="195"/>
      <c r="AV333" s="195"/>
      <c r="AW333" s="195"/>
      <c r="AX333" s="195"/>
      <c r="AY333" s="195"/>
      <c r="AZ333" s="195"/>
      <c r="BA333" s="195"/>
      <c r="BB333" s="195"/>
      <c r="BC333" s="195"/>
      <c r="BD333" s="195"/>
      <c r="BE333" s="195"/>
      <c r="BF333" s="195"/>
      <c r="BG333" s="195"/>
      <c r="BH333" s="195"/>
    </row>
    <row r="334" customFormat="false" ht="13.2" hidden="false" customHeight="false" outlineLevel="1" collapsed="false">
      <c r="A334" s="196"/>
      <c r="B334" s="197"/>
      <c r="C334" s="209" t="s">
        <v>470</v>
      </c>
      <c r="D334" s="210"/>
      <c r="E334" s="211" t="n">
        <v>253.74846</v>
      </c>
      <c r="F334" s="194"/>
      <c r="G334" s="194"/>
      <c r="H334" s="194"/>
      <c r="I334" s="194"/>
      <c r="J334" s="194"/>
      <c r="K334" s="194"/>
      <c r="L334" s="194"/>
      <c r="M334" s="194"/>
      <c r="N334" s="194"/>
      <c r="O334" s="194"/>
      <c r="P334" s="194"/>
      <c r="Q334" s="194"/>
      <c r="R334" s="194"/>
      <c r="S334" s="194"/>
      <c r="T334" s="194"/>
      <c r="U334" s="194"/>
      <c r="V334" s="194"/>
      <c r="W334" s="194"/>
      <c r="X334" s="195"/>
      <c r="Y334" s="195"/>
      <c r="Z334" s="195"/>
      <c r="AA334" s="195"/>
      <c r="AB334" s="195"/>
      <c r="AC334" s="195"/>
      <c r="AD334" s="195"/>
      <c r="AE334" s="195"/>
      <c r="AF334" s="195"/>
      <c r="AG334" s="195" t="s">
        <v>154</v>
      </c>
      <c r="AH334" s="195" t="n">
        <v>0</v>
      </c>
      <c r="AI334" s="195"/>
      <c r="AJ334" s="195"/>
      <c r="AK334" s="195"/>
      <c r="AL334" s="195"/>
      <c r="AM334" s="195"/>
      <c r="AN334" s="195"/>
      <c r="AO334" s="195"/>
      <c r="AP334" s="195"/>
      <c r="AQ334" s="195"/>
      <c r="AR334" s="195"/>
      <c r="AS334" s="195"/>
      <c r="AT334" s="195"/>
      <c r="AU334" s="195"/>
      <c r="AV334" s="195"/>
      <c r="AW334" s="195"/>
      <c r="AX334" s="195"/>
      <c r="AY334" s="195"/>
      <c r="AZ334" s="195"/>
      <c r="BA334" s="195"/>
      <c r="BB334" s="195"/>
      <c r="BC334" s="195"/>
      <c r="BD334" s="195"/>
      <c r="BE334" s="195"/>
      <c r="BF334" s="195"/>
      <c r="BG334" s="195"/>
      <c r="BH334" s="195"/>
    </row>
    <row r="335" customFormat="false" ht="13.2" hidden="false" customHeight="false" outlineLevel="1" collapsed="false">
      <c r="A335" s="186" t="n">
        <v>83</v>
      </c>
      <c r="B335" s="187" t="s">
        <v>471</v>
      </c>
      <c r="C335" s="188" t="s">
        <v>472</v>
      </c>
      <c r="D335" s="189" t="s">
        <v>297</v>
      </c>
      <c r="E335" s="190" t="n">
        <v>2283.73611</v>
      </c>
      <c r="F335" s="191"/>
      <c r="G335" s="192" t="n">
        <f aca="false">ROUND(E335*F335,2)</f>
        <v>0</v>
      </c>
      <c r="H335" s="191"/>
      <c r="I335" s="192" t="n">
        <f aca="false">ROUND(E335*H335,2)</f>
        <v>0</v>
      </c>
      <c r="J335" s="191"/>
      <c r="K335" s="192" t="n">
        <f aca="false">ROUND(E335*J335,2)</f>
        <v>0</v>
      </c>
      <c r="L335" s="192" t="n">
        <v>21</v>
      </c>
      <c r="M335" s="192" t="n">
        <f aca="false">G335*(1+L335/100)</f>
        <v>0</v>
      </c>
      <c r="N335" s="192" t="n">
        <v>0</v>
      </c>
      <c r="O335" s="192" t="n">
        <f aca="false">ROUND(E335*N335,2)</f>
        <v>0</v>
      </c>
      <c r="P335" s="192" t="n">
        <v>0</v>
      </c>
      <c r="Q335" s="192" t="n">
        <f aca="false">ROUND(E335*P335,2)</f>
        <v>0</v>
      </c>
      <c r="R335" s="192" t="s">
        <v>149</v>
      </c>
      <c r="S335" s="192" t="s">
        <v>150</v>
      </c>
      <c r="T335" s="193" t="s">
        <v>151</v>
      </c>
      <c r="U335" s="194" t="n">
        <v>0</v>
      </c>
      <c r="V335" s="194" t="n">
        <f aca="false">ROUND(E335*U335,2)</f>
        <v>0</v>
      </c>
      <c r="W335" s="194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 t="s">
        <v>467</v>
      </c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</row>
    <row r="336" customFormat="false" ht="13.2" hidden="false" customHeight="false" outlineLevel="1" collapsed="false">
      <c r="A336" s="196"/>
      <c r="B336" s="197"/>
      <c r="C336" s="209" t="s">
        <v>468</v>
      </c>
      <c r="D336" s="210"/>
      <c r="E336" s="211"/>
      <c r="F336" s="194"/>
      <c r="G336" s="194"/>
      <c r="H336" s="194"/>
      <c r="I336" s="194"/>
      <c r="J336" s="194"/>
      <c r="K336" s="194"/>
      <c r="L336" s="194"/>
      <c r="M336" s="194"/>
      <c r="N336" s="194"/>
      <c r="O336" s="194"/>
      <c r="P336" s="194"/>
      <c r="Q336" s="194"/>
      <c r="R336" s="194"/>
      <c r="S336" s="194"/>
      <c r="T336" s="194"/>
      <c r="U336" s="194"/>
      <c r="V336" s="194"/>
      <c r="W336" s="194"/>
      <c r="X336" s="195"/>
      <c r="Y336" s="195"/>
      <c r="Z336" s="195"/>
      <c r="AA336" s="195"/>
      <c r="AB336" s="195"/>
      <c r="AC336" s="195"/>
      <c r="AD336" s="195"/>
      <c r="AE336" s="195"/>
      <c r="AF336" s="195"/>
      <c r="AG336" s="195" t="s">
        <v>154</v>
      </c>
      <c r="AH336" s="195" t="n">
        <v>0</v>
      </c>
      <c r="AI336" s="195"/>
      <c r="AJ336" s="195"/>
      <c r="AK336" s="195"/>
      <c r="AL336" s="195"/>
      <c r="AM336" s="195"/>
      <c r="AN336" s="195"/>
      <c r="AO336" s="195"/>
      <c r="AP336" s="195"/>
      <c r="AQ336" s="195"/>
      <c r="AR336" s="195"/>
      <c r="AS336" s="195"/>
      <c r="AT336" s="195"/>
      <c r="AU336" s="195"/>
      <c r="AV336" s="195"/>
      <c r="AW336" s="195"/>
      <c r="AX336" s="195"/>
      <c r="AY336" s="195"/>
      <c r="AZ336" s="195"/>
      <c r="BA336" s="195"/>
      <c r="BB336" s="195"/>
      <c r="BC336" s="195"/>
      <c r="BD336" s="195"/>
      <c r="BE336" s="195"/>
      <c r="BF336" s="195"/>
      <c r="BG336" s="195"/>
      <c r="BH336" s="195"/>
    </row>
    <row r="337" customFormat="false" ht="13.2" hidden="false" customHeight="false" outlineLevel="1" collapsed="false">
      <c r="A337" s="196"/>
      <c r="B337" s="197"/>
      <c r="C337" s="209" t="s">
        <v>469</v>
      </c>
      <c r="D337" s="210"/>
      <c r="E337" s="211"/>
      <c r="F337" s="194"/>
      <c r="G337" s="194"/>
      <c r="H337" s="194"/>
      <c r="I337" s="194"/>
      <c r="J337" s="194"/>
      <c r="K337" s="194"/>
      <c r="L337" s="194"/>
      <c r="M337" s="194"/>
      <c r="N337" s="194"/>
      <c r="O337" s="194"/>
      <c r="P337" s="194"/>
      <c r="Q337" s="194"/>
      <c r="R337" s="194"/>
      <c r="S337" s="194"/>
      <c r="T337" s="194"/>
      <c r="U337" s="194"/>
      <c r="V337" s="194"/>
      <c r="W337" s="194"/>
      <c r="X337" s="195"/>
      <c r="Y337" s="195"/>
      <c r="Z337" s="195"/>
      <c r="AA337" s="195"/>
      <c r="AB337" s="195"/>
      <c r="AC337" s="195"/>
      <c r="AD337" s="195"/>
      <c r="AE337" s="195"/>
      <c r="AF337" s="195"/>
      <c r="AG337" s="195" t="s">
        <v>154</v>
      </c>
      <c r="AH337" s="195" t="n">
        <v>0</v>
      </c>
      <c r="AI337" s="195"/>
      <c r="AJ337" s="195"/>
      <c r="AK337" s="195"/>
      <c r="AL337" s="195"/>
      <c r="AM337" s="195"/>
      <c r="AN337" s="195"/>
      <c r="AO337" s="195"/>
      <c r="AP337" s="195"/>
      <c r="AQ337" s="195"/>
      <c r="AR337" s="195"/>
      <c r="AS337" s="195"/>
      <c r="AT337" s="195"/>
      <c r="AU337" s="195"/>
      <c r="AV337" s="195"/>
      <c r="AW337" s="195"/>
      <c r="AX337" s="195"/>
      <c r="AY337" s="195"/>
      <c r="AZ337" s="195"/>
      <c r="BA337" s="195"/>
      <c r="BB337" s="195"/>
      <c r="BC337" s="195"/>
      <c r="BD337" s="195"/>
      <c r="BE337" s="195"/>
      <c r="BF337" s="195"/>
      <c r="BG337" s="195"/>
      <c r="BH337" s="195"/>
    </row>
    <row r="338" customFormat="false" ht="13.2" hidden="false" customHeight="false" outlineLevel="1" collapsed="false">
      <c r="A338" s="196"/>
      <c r="B338" s="197"/>
      <c r="C338" s="209" t="s">
        <v>473</v>
      </c>
      <c r="D338" s="210"/>
      <c r="E338" s="211" t="n">
        <v>2283.73611</v>
      </c>
      <c r="F338" s="194"/>
      <c r="G338" s="194"/>
      <c r="H338" s="194"/>
      <c r="I338" s="194"/>
      <c r="J338" s="194"/>
      <c r="K338" s="194"/>
      <c r="L338" s="194"/>
      <c r="M338" s="194"/>
      <c r="N338" s="194"/>
      <c r="O338" s="194"/>
      <c r="P338" s="194"/>
      <c r="Q338" s="194"/>
      <c r="R338" s="194"/>
      <c r="S338" s="194"/>
      <c r="T338" s="194"/>
      <c r="U338" s="194"/>
      <c r="V338" s="194"/>
      <c r="W338" s="194"/>
      <c r="X338" s="195"/>
      <c r="Y338" s="195"/>
      <c r="Z338" s="195"/>
      <c r="AA338" s="195"/>
      <c r="AB338" s="195"/>
      <c r="AC338" s="195"/>
      <c r="AD338" s="195"/>
      <c r="AE338" s="195"/>
      <c r="AF338" s="195"/>
      <c r="AG338" s="195" t="s">
        <v>154</v>
      </c>
      <c r="AH338" s="195" t="n">
        <v>0</v>
      </c>
      <c r="AI338" s="195"/>
      <c r="AJ338" s="195"/>
      <c r="AK338" s="195"/>
      <c r="AL338" s="195"/>
      <c r="AM338" s="195"/>
      <c r="AN338" s="195"/>
      <c r="AO338" s="195"/>
      <c r="AP338" s="195"/>
      <c r="AQ338" s="195"/>
      <c r="AR338" s="195"/>
      <c r="AS338" s="195"/>
      <c r="AT338" s="195"/>
      <c r="AU338" s="195"/>
      <c r="AV338" s="195"/>
      <c r="AW338" s="195"/>
      <c r="AX338" s="195"/>
      <c r="AY338" s="195"/>
      <c r="AZ338" s="195"/>
      <c r="BA338" s="195"/>
      <c r="BB338" s="195"/>
      <c r="BC338" s="195"/>
      <c r="BD338" s="195"/>
      <c r="BE338" s="195"/>
      <c r="BF338" s="195"/>
      <c r="BG338" s="195"/>
      <c r="BH338" s="195"/>
    </row>
    <row r="339" customFormat="false" ht="13.2" hidden="false" customHeight="false" outlineLevel="1" collapsed="false">
      <c r="A339" s="186" t="n">
        <v>84</v>
      </c>
      <c r="B339" s="187" t="s">
        <v>474</v>
      </c>
      <c r="C339" s="188" t="s">
        <v>475</v>
      </c>
      <c r="D339" s="189" t="s">
        <v>297</v>
      </c>
      <c r="E339" s="190" t="n">
        <v>253.74846</v>
      </c>
      <c r="F339" s="191"/>
      <c r="G339" s="192" t="n">
        <f aca="false">ROUND(E339*F339,2)</f>
        <v>0</v>
      </c>
      <c r="H339" s="191"/>
      <c r="I339" s="192" t="n">
        <f aca="false">ROUND(E339*H339,2)</f>
        <v>0</v>
      </c>
      <c r="J339" s="191"/>
      <c r="K339" s="192" t="n">
        <f aca="false">ROUND(E339*J339,2)</f>
        <v>0</v>
      </c>
      <c r="L339" s="192" t="n">
        <v>21</v>
      </c>
      <c r="M339" s="192" t="n">
        <f aca="false">G339*(1+L339/100)</f>
        <v>0</v>
      </c>
      <c r="N339" s="192" t="n">
        <v>0</v>
      </c>
      <c r="O339" s="192" t="n">
        <f aca="false">ROUND(E339*N339,2)</f>
        <v>0</v>
      </c>
      <c r="P339" s="192" t="n">
        <v>0</v>
      </c>
      <c r="Q339" s="192" t="n">
        <f aca="false">ROUND(E339*P339,2)</f>
        <v>0</v>
      </c>
      <c r="R339" s="192" t="s">
        <v>476</v>
      </c>
      <c r="S339" s="192" t="s">
        <v>150</v>
      </c>
      <c r="T339" s="193" t="s">
        <v>151</v>
      </c>
      <c r="U339" s="194" t="n">
        <v>0.164</v>
      </c>
      <c r="V339" s="194" t="n">
        <f aca="false">ROUND(E339*U339,2)</f>
        <v>41.61</v>
      </c>
      <c r="W339" s="194"/>
      <c r="X339" s="195"/>
      <c r="Y339" s="195"/>
      <c r="Z339" s="195"/>
      <c r="AA339" s="195"/>
      <c r="AB339" s="195"/>
      <c r="AC339" s="195"/>
      <c r="AD339" s="195"/>
      <c r="AE339" s="195"/>
      <c r="AF339" s="195"/>
      <c r="AG339" s="195" t="s">
        <v>467</v>
      </c>
      <c r="AH339" s="195"/>
      <c r="AI339" s="195"/>
      <c r="AJ339" s="195"/>
      <c r="AK339" s="195"/>
      <c r="AL339" s="195"/>
      <c r="AM339" s="195"/>
      <c r="AN339" s="195"/>
      <c r="AO339" s="195"/>
      <c r="AP339" s="195"/>
      <c r="AQ339" s="195"/>
      <c r="AR339" s="195"/>
      <c r="AS339" s="195"/>
      <c r="AT339" s="195"/>
      <c r="AU339" s="195"/>
      <c r="AV339" s="195"/>
      <c r="AW339" s="195"/>
      <c r="AX339" s="195"/>
      <c r="AY339" s="195"/>
      <c r="AZ339" s="195"/>
      <c r="BA339" s="195"/>
      <c r="BB339" s="195"/>
      <c r="BC339" s="195"/>
      <c r="BD339" s="195"/>
      <c r="BE339" s="195"/>
      <c r="BF339" s="195"/>
      <c r="BG339" s="195"/>
      <c r="BH339" s="195"/>
    </row>
    <row r="340" customFormat="false" ht="21" hidden="false" customHeight="true" outlineLevel="1" collapsed="false">
      <c r="A340" s="196"/>
      <c r="B340" s="197"/>
      <c r="C340" s="212" t="s">
        <v>477</v>
      </c>
      <c r="D340" s="212"/>
      <c r="E340" s="212"/>
      <c r="F340" s="212"/>
      <c r="G340" s="212"/>
      <c r="H340" s="194"/>
      <c r="I340" s="194"/>
      <c r="J340" s="194"/>
      <c r="K340" s="194"/>
      <c r="L340" s="194"/>
      <c r="M340" s="194"/>
      <c r="N340" s="194"/>
      <c r="O340" s="194"/>
      <c r="P340" s="194"/>
      <c r="Q340" s="194"/>
      <c r="R340" s="194"/>
      <c r="S340" s="194"/>
      <c r="T340" s="194"/>
      <c r="U340" s="194"/>
      <c r="V340" s="194"/>
      <c r="W340" s="194"/>
      <c r="X340" s="195"/>
      <c r="Y340" s="195"/>
      <c r="Z340" s="195"/>
      <c r="AA340" s="195"/>
      <c r="AB340" s="195"/>
      <c r="AC340" s="195"/>
      <c r="AD340" s="195"/>
      <c r="AE340" s="195"/>
      <c r="AF340" s="195"/>
      <c r="AG340" s="195" t="s">
        <v>171</v>
      </c>
      <c r="AH340" s="195"/>
      <c r="AI340" s="195"/>
      <c r="AJ340" s="195"/>
      <c r="AK340" s="195"/>
      <c r="AL340" s="195"/>
      <c r="AM340" s="195"/>
      <c r="AN340" s="195"/>
      <c r="AO340" s="195"/>
      <c r="AP340" s="195"/>
      <c r="AQ340" s="195"/>
      <c r="AR340" s="195"/>
      <c r="AS340" s="195"/>
      <c r="AT340" s="195"/>
      <c r="AU340" s="195"/>
      <c r="AV340" s="195"/>
      <c r="AW340" s="195"/>
      <c r="AX340" s="195"/>
      <c r="AY340" s="195"/>
      <c r="AZ340" s="195"/>
      <c r="BA340" s="199" t="str">
        <f aca="false">C340</f>
        <v>se složením a hrubým urovnáním nebo s přeložením na jiný dopravní prostředek kromě lodi, vč. příplatku za každých dalších i započatých 1000 m přes 1000 m,</v>
      </c>
      <c r="BB340" s="195"/>
      <c r="BC340" s="195"/>
      <c r="BD340" s="195"/>
      <c r="BE340" s="195"/>
      <c r="BF340" s="195"/>
      <c r="BG340" s="195"/>
      <c r="BH340" s="195"/>
    </row>
    <row r="341" customFormat="false" ht="13.2" hidden="false" customHeight="false" outlineLevel="1" collapsed="false">
      <c r="A341" s="196"/>
      <c r="B341" s="197"/>
      <c r="C341" s="209" t="s">
        <v>468</v>
      </c>
      <c r="D341" s="210"/>
      <c r="E341" s="211"/>
      <c r="F341" s="194"/>
      <c r="G341" s="194"/>
      <c r="H341" s="194"/>
      <c r="I341" s="194"/>
      <c r="J341" s="194"/>
      <c r="K341" s="194"/>
      <c r="L341" s="194"/>
      <c r="M341" s="194"/>
      <c r="N341" s="194"/>
      <c r="O341" s="194"/>
      <c r="P341" s="194"/>
      <c r="Q341" s="194"/>
      <c r="R341" s="194"/>
      <c r="S341" s="194"/>
      <c r="T341" s="194"/>
      <c r="U341" s="194"/>
      <c r="V341" s="194"/>
      <c r="W341" s="194"/>
      <c r="X341" s="195"/>
      <c r="Y341" s="195"/>
      <c r="Z341" s="195"/>
      <c r="AA341" s="195"/>
      <c r="AB341" s="195"/>
      <c r="AC341" s="195"/>
      <c r="AD341" s="195"/>
      <c r="AE341" s="195"/>
      <c r="AF341" s="195"/>
      <c r="AG341" s="195" t="s">
        <v>154</v>
      </c>
      <c r="AH341" s="195" t="n">
        <v>0</v>
      </c>
      <c r="AI341" s="195"/>
      <c r="AJ341" s="195"/>
      <c r="AK341" s="195"/>
      <c r="AL341" s="195"/>
      <c r="AM341" s="195"/>
      <c r="AN341" s="195"/>
      <c r="AO341" s="195"/>
      <c r="AP341" s="195"/>
      <c r="AQ341" s="195"/>
      <c r="AR341" s="195"/>
      <c r="AS341" s="195"/>
      <c r="AT341" s="195"/>
      <c r="AU341" s="195"/>
      <c r="AV341" s="195"/>
      <c r="AW341" s="195"/>
      <c r="AX341" s="195"/>
      <c r="AY341" s="195"/>
      <c r="AZ341" s="195"/>
      <c r="BA341" s="195"/>
      <c r="BB341" s="195"/>
      <c r="BC341" s="195"/>
      <c r="BD341" s="195"/>
      <c r="BE341" s="195"/>
      <c r="BF341" s="195"/>
      <c r="BG341" s="195"/>
      <c r="BH341" s="195"/>
    </row>
    <row r="342" customFormat="false" ht="13.2" hidden="false" customHeight="false" outlineLevel="1" collapsed="false">
      <c r="A342" s="196"/>
      <c r="B342" s="197"/>
      <c r="C342" s="209" t="s">
        <v>469</v>
      </c>
      <c r="D342" s="210"/>
      <c r="E342" s="211"/>
      <c r="F342" s="194"/>
      <c r="G342" s="194"/>
      <c r="H342" s="194"/>
      <c r="I342" s="194"/>
      <c r="J342" s="194"/>
      <c r="K342" s="194"/>
      <c r="L342" s="194"/>
      <c r="M342" s="194"/>
      <c r="N342" s="194"/>
      <c r="O342" s="194"/>
      <c r="P342" s="194"/>
      <c r="Q342" s="194"/>
      <c r="R342" s="194"/>
      <c r="S342" s="194"/>
      <c r="T342" s="194"/>
      <c r="U342" s="194"/>
      <c r="V342" s="194"/>
      <c r="W342" s="194"/>
      <c r="X342" s="195"/>
      <c r="Y342" s="195"/>
      <c r="Z342" s="195"/>
      <c r="AA342" s="195"/>
      <c r="AB342" s="195"/>
      <c r="AC342" s="195"/>
      <c r="AD342" s="195"/>
      <c r="AE342" s="195"/>
      <c r="AF342" s="195"/>
      <c r="AG342" s="195" t="s">
        <v>154</v>
      </c>
      <c r="AH342" s="195" t="n">
        <v>0</v>
      </c>
      <c r="AI342" s="195"/>
      <c r="AJ342" s="195"/>
      <c r="AK342" s="195"/>
      <c r="AL342" s="195"/>
      <c r="AM342" s="195"/>
      <c r="AN342" s="195"/>
      <c r="AO342" s="195"/>
      <c r="AP342" s="195"/>
      <c r="AQ342" s="195"/>
      <c r="AR342" s="195"/>
      <c r="AS342" s="195"/>
      <c r="AT342" s="195"/>
      <c r="AU342" s="195"/>
      <c r="AV342" s="195"/>
      <c r="AW342" s="195"/>
      <c r="AX342" s="195"/>
      <c r="AY342" s="195"/>
      <c r="AZ342" s="195"/>
      <c r="BA342" s="195"/>
      <c r="BB342" s="195"/>
      <c r="BC342" s="195"/>
      <c r="BD342" s="195"/>
      <c r="BE342" s="195"/>
      <c r="BF342" s="195"/>
      <c r="BG342" s="195"/>
      <c r="BH342" s="195"/>
    </row>
    <row r="343" customFormat="false" ht="13.2" hidden="false" customHeight="false" outlineLevel="1" collapsed="false">
      <c r="A343" s="196"/>
      <c r="B343" s="197"/>
      <c r="C343" s="209" t="s">
        <v>470</v>
      </c>
      <c r="D343" s="210"/>
      <c r="E343" s="211" t="n">
        <v>253.74846</v>
      </c>
      <c r="F343" s="194"/>
      <c r="G343" s="194"/>
      <c r="H343" s="194"/>
      <c r="I343" s="194"/>
      <c r="J343" s="194"/>
      <c r="K343" s="194"/>
      <c r="L343" s="194"/>
      <c r="M343" s="194"/>
      <c r="N343" s="194"/>
      <c r="O343" s="194"/>
      <c r="P343" s="194"/>
      <c r="Q343" s="194"/>
      <c r="R343" s="194"/>
      <c r="S343" s="194"/>
      <c r="T343" s="194"/>
      <c r="U343" s="194"/>
      <c r="V343" s="194"/>
      <c r="W343" s="194"/>
      <c r="X343" s="195"/>
      <c r="Y343" s="195"/>
      <c r="Z343" s="195"/>
      <c r="AA343" s="195"/>
      <c r="AB343" s="195"/>
      <c r="AC343" s="195"/>
      <c r="AD343" s="195"/>
      <c r="AE343" s="195"/>
      <c r="AF343" s="195"/>
      <c r="AG343" s="195" t="s">
        <v>154</v>
      </c>
      <c r="AH343" s="195" t="n">
        <v>0</v>
      </c>
      <c r="AI343" s="195"/>
      <c r="AJ343" s="195"/>
      <c r="AK343" s="195"/>
      <c r="AL343" s="195"/>
      <c r="AM343" s="195"/>
      <c r="AN343" s="195"/>
      <c r="AO343" s="195"/>
      <c r="AP343" s="195"/>
      <c r="AQ343" s="195"/>
      <c r="AR343" s="195"/>
      <c r="AS343" s="195"/>
      <c r="AT343" s="195"/>
      <c r="AU343" s="195"/>
      <c r="AV343" s="195"/>
      <c r="AW343" s="195"/>
      <c r="AX343" s="195"/>
      <c r="AY343" s="195"/>
      <c r="AZ343" s="195"/>
      <c r="BA343" s="195"/>
      <c r="BB343" s="195"/>
      <c r="BC343" s="195"/>
      <c r="BD343" s="195"/>
      <c r="BE343" s="195"/>
      <c r="BF343" s="195"/>
      <c r="BG343" s="195"/>
      <c r="BH343" s="195"/>
    </row>
    <row r="344" customFormat="false" ht="13.2" hidden="false" customHeight="false" outlineLevel="1" collapsed="false">
      <c r="A344" s="186" t="n">
        <v>85</v>
      </c>
      <c r="B344" s="187" t="s">
        <v>478</v>
      </c>
      <c r="C344" s="188" t="s">
        <v>479</v>
      </c>
      <c r="D344" s="189" t="s">
        <v>297</v>
      </c>
      <c r="E344" s="190" t="n">
        <v>253.74846</v>
      </c>
      <c r="F344" s="191"/>
      <c r="G344" s="192" t="n">
        <f aca="false">ROUND(E344*F344,2)</f>
        <v>0</v>
      </c>
      <c r="H344" s="191"/>
      <c r="I344" s="192" t="n">
        <f aca="false">ROUND(E344*H344,2)</f>
        <v>0</v>
      </c>
      <c r="J344" s="191"/>
      <c r="K344" s="192" t="n">
        <f aca="false">ROUND(E344*J344,2)</f>
        <v>0</v>
      </c>
      <c r="L344" s="192" t="n">
        <v>21</v>
      </c>
      <c r="M344" s="192" t="n">
        <f aca="false">G344*(1+L344/100)</f>
        <v>0</v>
      </c>
      <c r="N344" s="192" t="n">
        <v>0</v>
      </c>
      <c r="O344" s="192" t="n">
        <f aca="false">ROUND(E344*N344,2)</f>
        <v>0</v>
      </c>
      <c r="P344" s="192" t="n">
        <v>0</v>
      </c>
      <c r="Q344" s="192" t="n">
        <f aca="false">ROUND(E344*P344,2)</f>
        <v>0</v>
      </c>
      <c r="R344" s="192" t="s">
        <v>480</v>
      </c>
      <c r="S344" s="192" t="s">
        <v>150</v>
      </c>
      <c r="T344" s="193" t="s">
        <v>151</v>
      </c>
      <c r="U344" s="194" t="n">
        <v>0</v>
      </c>
      <c r="V344" s="194" t="n">
        <f aca="false">ROUND(E344*U344,2)</f>
        <v>0</v>
      </c>
      <c r="W344" s="194"/>
      <c r="X344" s="195"/>
      <c r="Y344" s="195"/>
      <c r="Z344" s="195"/>
      <c r="AA344" s="195"/>
      <c r="AB344" s="195"/>
      <c r="AC344" s="195"/>
      <c r="AD344" s="195"/>
      <c r="AE344" s="195"/>
      <c r="AF344" s="195"/>
      <c r="AG344" s="195" t="s">
        <v>467</v>
      </c>
      <c r="AH344" s="195"/>
      <c r="AI344" s="195"/>
      <c r="AJ344" s="195"/>
      <c r="AK344" s="195"/>
      <c r="AL344" s="195"/>
      <c r="AM344" s="195"/>
      <c r="AN344" s="195"/>
      <c r="AO344" s="195"/>
      <c r="AP344" s="195"/>
      <c r="AQ344" s="195"/>
      <c r="AR344" s="195"/>
      <c r="AS344" s="195"/>
      <c r="AT344" s="195"/>
      <c r="AU344" s="195"/>
      <c r="AV344" s="195"/>
      <c r="AW344" s="195"/>
      <c r="AX344" s="195"/>
      <c r="AY344" s="195"/>
      <c r="AZ344" s="195"/>
      <c r="BA344" s="195"/>
      <c r="BB344" s="195"/>
      <c r="BC344" s="195"/>
      <c r="BD344" s="195"/>
      <c r="BE344" s="195"/>
      <c r="BF344" s="195"/>
      <c r="BG344" s="195"/>
      <c r="BH344" s="195"/>
    </row>
    <row r="345" customFormat="false" ht="13.2" hidden="false" customHeight="false" outlineLevel="1" collapsed="false">
      <c r="A345" s="196"/>
      <c r="B345" s="197"/>
      <c r="C345" s="209" t="s">
        <v>468</v>
      </c>
      <c r="D345" s="210"/>
      <c r="E345" s="211"/>
      <c r="F345" s="194"/>
      <c r="G345" s="194"/>
      <c r="H345" s="194"/>
      <c r="I345" s="194"/>
      <c r="J345" s="194"/>
      <c r="K345" s="194"/>
      <c r="L345" s="194"/>
      <c r="M345" s="194"/>
      <c r="N345" s="194"/>
      <c r="O345" s="194"/>
      <c r="P345" s="194"/>
      <c r="Q345" s="194"/>
      <c r="R345" s="194"/>
      <c r="S345" s="194"/>
      <c r="T345" s="194"/>
      <c r="U345" s="194"/>
      <c r="V345" s="194"/>
      <c r="W345" s="194"/>
      <c r="X345" s="195"/>
      <c r="Y345" s="195"/>
      <c r="Z345" s="195"/>
      <c r="AA345" s="195"/>
      <c r="AB345" s="195"/>
      <c r="AC345" s="195"/>
      <c r="AD345" s="195"/>
      <c r="AE345" s="195"/>
      <c r="AF345" s="195"/>
      <c r="AG345" s="195" t="s">
        <v>154</v>
      </c>
      <c r="AH345" s="195" t="n">
        <v>0</v>
      </c>
      <c r="AI345" s="195"/>
      <c r="AJ345" s="195"/>
      <c r="AK345" s="195"/>
      <c r="AL345" s="195"/>
      <c r="AM345" s="195"/>
      <c r="AN345" s="195"/>
      <c r="AO345" s="195"/>
      <c r="AP345" s="195"/>
      <c r="AQ345" s="195"/>
      <c r="AR345" s="195"/>
      <c r="AS345" s="195"/>
      <c r="AT345" s="195"/>
      <c r="AU345" s="195"/>
      <c r="AV345" s="195"/>
      <c r="AW345" s="195"/>
      <c r="AX345" s="195"/>
      <c r="AY345" s="195"/>
      <c r="AZ345" s="195"/>
      <c r="BA345" s="195"/>
      <c r="BB345" s="195"/>
      <c r="BC345" s="195"/>
      <c r="BD345" s="195"/>
      <c r="BE345" s="195"/>
      <c r="BF345" s="195"/>
      <c r="BG345" s="195"/>
      <c r="BH345" s="195"/>
    </row>
    <row r="346" customFormat="false" ht="13.2" hidden="false" customHeight="false" outlineLevel="1" collapsed="false">
      <c r="A346" s="196"/>
      <c r="B346" s="197"/>
      <c r="C346" s="209" t="s">
        <v>469</v>
      </c>
      <c r="D346" s="210"/>
      <c r="E346" s="211"/>
      <c r="F346" s="194"/>
      <c r="G346" s="194"/>
      <c r="H346" s="194"/>
      <c r="I346" s="194"/>
      <c r="J346" s="194"/>
      <c r="K346" s="194"/>
      <c r="L346" s="194"/>
      <c r="M346" s="194"/>
      <c r="N346" s="194"/>
      <c r="O346" s="194"/>
      <c r="P346" s="194"/>
      <c r="Q346" s="194"/>
      <c r="R346" s="194"/>
      <c r="S346" s="194"/>
      <c r="T346" s="194"/>
      <c r="U346" s="194"/>
      <c r="V346" s="194"/>
      <c r="W346" s="194"/>
      <c r="X346" s="195"/>
      <c r="Y346" s="195"/>
      <c r="Z346" s="195"/>
      <c r="AA346" s="195"/>
      <c r="AB346" s="195"/>
      <c r="AC346" s="195"/>
      <c r="AD346" s="195"/>
      <c r="AE346" s="195"/>
      <c r="AF346" s="195"/>
      <c r="AG346" s="195" t="s">
        <v>154</v>
      </c>
      <c r="AH346" s="195" t="n">
        <v>0</v>
      </c>
      <c r="AI346" s="195"/>
      <c r="AJ346" s="195"/>
      <c r="AK346" s="195"/>
      <c r="AL346" s="195"/>
      <c r="AM346" s="195"/>
      <c r="AN346" s="195"/>
      <c r="AO346" s="195"/>
      <c r="AP346" s="195"/>
      <c r="AQ346" s="195"/>
      <c r="AR346" s="195"/>
      <c r="AS346" s="195"/>
      <c r="AT346" s="195"/>
      <c r="AU346" s="195"/>
      <c r="AV346" s="195"/>
      <c r="AW346" s="195"/>
      <c r="AX346" s="195"/>
      <c r="AY346" s="195"/>
      <c r="AZ346" s="195"/>
      <c r="BA346" s="195"/>
      <c r="BB346" s="195"/>
      <c r="BC346" s="195"/>
      <c r="BD346" s="195"/>
      <c r="BE346" s="195"/>
      <c r="BF346" s="195"/>
      <c r="BG346" s="195"/>
      <c r="BH346" s="195"/>
    </row>
    <row r="347" customFormat="false" ht="13.2" hidden="false" customHeight="false" outlineLevel="1" collapsed="false">
      <c r="A347" s="196"/>
      <c r="B347" s="197"/>
      <c r="C347" s="209" t="s">
        <v>470</v>
      </c>
      <c r="D347" s="210"/>
      <c r="E347" s="211" t="n">
        <v>253.74846</v>
      </c>
      <c r="F347" s="194"/>
      <c r="G347" s="194"/>
      <c r="H347" s="194"/>
      <c r="I347" s="194"/>
      <c r="J347" s="194"/>
      <c r="K347" s="194"/>
      <c r="L347" s="194"/>
      <c r="M347" s="194"/>
      <c r="N347" s="194"/>
      <c r="O347" s="194"/>
      <c r="P347" s="194"/>
      <c r="Q347" s="194"/>
      <c r="R347" s="194"/>
      <c r="S347" s="194"/>
      <c r="T347" s="194"/>
      <c r="U347" s="194"/>
      <c r="V347" s="194"/>
      <c r="W347" s="194"/>
      <c r="X347" s="195"/>
      <c r="Y347" s="195"/>
      <c r="Z347" s="195"/>
      <c r="AA347" s="195"/>
      <c r="AB347" s="195"/>
      <c r="AC347" s="195"/>
      <c r="AD347" s="195"/>
      <c r="AE347" s="195"/>
      <c r="AF347" s="195"/>
      <c r="AG347" s="195" t="s">
        <v>154</v>
      </c>
      <c r="AH347" s="195" t="n">
        <v>0</v>
      </c>
      <c r="AI347" s="195"/>
      <c r="AJ347" s="195"/>
      <c r="AK347" s="195"/>
      <c r="AL347" s="195"/>
      <c r="AM347" s="195"/>
      <c r="AN347" s="195"/>
      <c r="AO347" s="195"/>
      <c r="AP347" s="195"/>
      <c r="AQ347" s="195"/>
      <c r="AR347" s="195"/>
      <c r="AS347" s="195"/>
      <c r="AT347" s="195"/>
      <c r="AU347" s="195"/>
      <c r="AV347" s="195"/>
      <c r="AW347" s="195"/>
      <c r="AX347" s="195"/>
      <c r="AY347" s="195"/>
      <c r="AZ347" s="195"/>
      <c r="BA347" s="195"/>
      <c r="BB347" s="195"/>
      <c r="BC347" s="195"/>
      <c r="BD347" s="195"/>
      <c r="BE347" s="195"/>
      <c r="BF347" s="195"/>
      <c r="BG347" s="195"/>
      <c r="BH347" s="195"/>
    </row>
    <row r="348" customFormat="false" ht="13.2" hidden="false" customHeight="false" outlineLevel="0" collapsed="false">
      <c r="A348" s="155"/>
      <c r="B348" s="161"/>
      <c r="C348" s="201"/>
      <c r="D348" s="163"/>
      <c r="E348" s="155"/>
      <c r="F348" s="155"/>
      <c r="G348" s="155"/>
      <c r="H348" s="155"/>
      <c r="I348" s="155"/>
      <c r="J348" s="155"/>
      <c r="K348" s="155"/>
      <c r="L348" s="155"/>
      <c r="M348" s="155"/>
      <c r="N348" s="155"/>
      <c r="O348" s="155"/>
      <c r="P348" s="155"/>
      <c r="Q348" s="155"/>
      <c r="R348" s="155"/>
      <c r="S348" s="155"/>
      <c r="T348" s="155"/>
      <c r="U348" s="155"/>
      <c r="V348" s="155"/>
      <c r="W348" s="155"/>
      <c r="AE348" s="0" t="n">
        <v>15</v>
      </c>
      <c r="AF348" s="0" t="n">
        <v>21</v>
      </c>
    </row>
    <row r="349" customFormat="false" ht="13.2" hidden="false" customHeight="false" outlineLevel="0" collapsed="false">
      <c r="A349" s="202"/>
      <c r="B349" s="203" t="s">
        <v>14</v>
      </c>
      <c r="C349" s="204"/>
      <c r="D349" s="205"/>
      <c r="E349" s="206"/>
      <c r="F349" s="206"/>
      <c r="G349" s="207" t="n">
        <f aca="false">G8+G173+G186+G243+G310+G323+G330</f>
        <v>300000</v>
      </c>
      <c r="H349" s="155"/>
      <c r="I349" s="155"/>
      <c r="J349" s="155"/>
      <c r="K349" s="155"/>
      <c r="L349" s="155"/>
      <c r="M349" s="155"/>
      <c r="N349" s="155"/>
      <c r="O349" s="155"/>
      <c r="P349" s="155"/>
      <c r="Q349" s="155"/>
      <c r="R349" s="155"/>
      <c r="S349" s="155"/>
      <c r="T349" s="155"/>
      <c r="U349" s="155"/>
      <c r="V349" s="155"/>
      <c r="W349" s="155"/>
      <c r="AE349" s="0" t="n">
        <f aca="false">SUMIF(L7:L347,AE348,G7:G347)</f>
        <v>0</v>
      </c>
      <c r="AF349" s="0" t="n">
        <f aca="false">SUMIF(L7:L347,AF348,G7:G347)</f>
        <v>300000</v>
      </c>
      <c r="AG349" s="0" t="s">
        <v>143</v>
      </c>
    </row>
    <row r="350" customFormat="false" ht="13.2" hidden="false" customHeight="false" outlineLevel="0" collapsed="false">
      <c r="C350" s="208"/>
      <c r="D350" s="170"/>
      <c r="AG350" s="0" t="s">
        <v>144</v>
      </c>
    </row>
    <row r="351" customFormat="false" ht="13.2" hidden="false" customHeight="false" outlineLevel="0" collapsed="false">
      <c r="D351" s="170"/>
    </row>
    <row r="352" customFormat="false" ht="13.2" hidden="false" customHeight="false" outlineLevel="0" collapsed="false">
      <c r="D352" s="170"/>
    </row>
    <row r="353" customFormat="false" ht="13.2" hidden="false" customHeight="false" outlineLevel="0" collapsed="false">
      <c r="D353" s="170"/>
    </row>
    <row r="354" customFormat="false" ht="13.2" hidden="false" customHeight="false" outlineLevel="0" collapsed="false">
      <c r="D354" s="170"/>
    </row>
    <row r="355" customFormat="false" ht="13.2" hidden="false" customHeight="false" outlineLevel="0" collapsed="false">
      <c r="D355" s="170"/>
    </row>
    <row r="356" customFormat="false" ht="13.2" hidden="false" customHeight="false" outlineLevel="0" collapsed="false">
      <c r="D356" s="170"/>
    </row>
    <row r="357" customFormat="false" ht="13.2" hidden="false" customHeight="false" outlineLevel="0" collapsed="false">
      <c r="D357" s="170"/>
    </row>
    <row r="358" customFormat="false" ht="13.2" hidden="false" customHeight="false" outlineLevel="0" collapsed="false">
      <c r="D358" s="170"/>
    </row>
    <row r="359" customFormat="false" ht="13.2" hidden="false" customHeight="false" outlineLevel="0" collapsed="false">
      <c r="D359" s="170"/>
    </row>
    <row r="360" customFormat="false" ht="13.2" hidden="false" customHeight="false" outlineLevel="0" collapsed="false">
      <c r="D360" s="170"/>
    </row>
    <row r="361" customFormat="false" ht="13.2" hidden="false" customHeight="false" outlineLevel="0" collapsed="false">
      <c r="D361" s="170"/>
    </row>
    <row r="362" customFormat="false" ht="13.2" hidden="false" customHeight="false" outlineLevel="0" collapsed="false">
      <c r="D362" s="170"/>
    </row>
    <row r="363" customFormat="false" ht="13.2" hidden="false" customHeight="false" outlineLevel="0" collapsed="false">
      <c r="D363" s="170"/>
    </row>
    <row r="364" customFormat="false" ht="13.2" hidden="false" customHeight="false" outlineLevel="0" collapsed="false">
      <c r="D364" s="170"/>
    </row>
    <row r="365" customFormat="false" ht="13.2" hidden="false" customHeight="false" outlineLevel="0" collapsed="false">
      <c r="D365" s="170"/>
    </row>
    <row r="366" customFormat="false" ht="13.2" hidden="false" customHeight="false" outlineLevel="0" collapsed="false">
      <c r="D366" s="170"/>
    </row>
    <row r="367" customFormat="false" ht="13.2" hidden="false" customHeight="false" outlineLevel="0" collapsed="false">
      <c r="D367" s="170"/>
    </row>
    <row r="368" customFormat="false" ht="13.2" hidden="false" customHeight="false" outlineLevel="0" collapsed="false">
      <c r="D368" s="170"/>
    </row>
    <row r="369" customFormat="false" ht="13.2" hidden="false" customHeight="false" outlineLevel="0" collapsed="false">
      <c r="D369" s="170"/>
    </row>
    <row r="370" customFormat="false" ht="13.2" hidden="false" customHeight="false" outlineLevel="0" collapsed="false">
      <c r="D370" s="170"/>
    </row>
    <row r="371" customFormat="false" ht="13.2" hidden="false" customHeight="false" outlineLevel="0" collapsed="false">
      <c r="D371" s="170"/>
    </row>
    <row r="372" customFormat="false" ht="13.2" hidden="false" customHeight="false" outlineLevel="0" collapsed="false">
      <c r="D372" s="170"/>
    </row>
    <row r="373" customFormat="false" ht="13.2" hidden="false" customHeight="false" outlineLevel="0" collapsed="false">
      <c r="D373" s="170"/>
    </row>
    <row r="374" customFormat="false" ht="13.2" hidden="false" customHeight="false" outlineLevel="0" collapsed="false">
      <c r="D374" s="170"/>
    </row>
    <row r="375" customFormat="false" ht="13.2" hidden="false" customHeight="false" outlineLevel="0" collapsed="false">
      <c r="D375" s="170"/>
    </row>
    <row r="376" customFormat="false" ht="13.2" hidden="false" customHeight="false" outlineLevel="0" collapsed="false">
      <c r="D376" s="170"/>
    </row>
    <row r="377" customFormat="false" ht="13.2" hidden="false" customHeight="false" outlineLevel="0" collapsed="false">
      <c r="D377" s="170"/>
    </row>
    <row r="378" customFormat="false" ht="13.2" hidden="false" customHeight="false" outlineLevel="0" collapsed="false">
      <c r="D378" s="170"/>
    </row>
    <row r="379" customFormat="false" ht="13.2" hidden="false" customHeight="false" outlineLevel="0" collapsed="false">
      <c r="D379" s="170"/>
    </row>
    <row r="380" customFormat="false" ht="13.2" hidden="false" customHeight="false" outlineLevel="0" collapsed="false">
      <c r="D380" s="170"/>
    </row>
    <row r="381" customFormat="false" ht="13.2" hidden="false" customHeight="false" outlineLevel="0" collapsed="false">
      <c r="D381" s="170"/>
    </row>
    <row r="382" customFormat="false" ht="13.2" hidden="false" customHeight="false" outlineLevel="0" collapsed="false">
      <c r="D382" s="170"/>
    </row>
    <row r="383" customFormat="false" ht="13.2" hidden="false" customHeight="false" outlineLevel="0" collapsed="false">
      <c r="D383" s="170"/>
    </row>
    <row r="384" customFormat="false" ht="13.2" hidden="false" customHeight="false" outlineLevel="0" collapsed="false">
      <c r="D384" s="170"/>
    </row>
    <row r="385" customFormat="false" ht="13.2" hidden="false" customHeight="false" outlineLevel="0" collapsed="false">
      <c r="D385" s="170"/>
    </row>
    <row r="386" customFormat="false" ht="13.2" hidden="false" customHeight="false" outlineLevel="0" collapsed="false">
      <c r="D386" s="170"/>
    </row>
    <row r="387" customFormat="false" ht="13.2" hidden="false" customHeight="false" outlineLevel="0" collapsed="false">
      <c r="D387" s="170"/>
    </row>
    <row r="388" customFormat="false" ht="13.2" hidden="false" customHeight="false" outlineLevel="0" collapsed="false">
      <c r="D388" s="170"/>
    </row>
    <row r="389" customFormat="false" ht="13.2" hidden="false" customHeight="false" outlineLevel="0" collapsed="false">
      <c r="D389" s="170"/>
    </row>
    <row r="390" customFormat="false" ht="13.2" hidden="false" customHeight="false" outlineLevel="0" collapsed="false">
      <c r="D390" s="170"/>
    </row>
    <row r="391" customFormat="false" ht="13.2" hidden="false" customHeight="false" outlineLevel="0" collapsed="false">
      <c r="D391" s="170"/>
    </row>
    <row r="392" customFormat="false" ht="13.2" hidden="false" customHeight="false" outlineLevel="0" collapsed="false">
      <c r="D392" s="170"/>
    </row>
    <row r="393" customFormat="false" ht="13.2" hidden="false" customHeight="false" outlineLevel="0" collapsed="false">
      <c r="D393" s="170"/>
    </row>
    <row r="394" customFormat="false" ht="13.2" hidden="false" customHeight="false" outlineLevel="0" collapsed="false">
      <c r="D394" s="170"/>
    </row>
    <row r="395" customFormat="false" ht="13.2" hidden="false" customHeight="false" outlineLevel="0" collapsed="false">
      <c r="D395" s="170"/>
    </row>
    <row r="396" customFormat="false" ht="13.2" hidden="false" customHeight="false" outlineLevel="0" collapsed="false">
      <c r="D396" s="170"/>
    </row>
    <row r="397" customFormat="false" ht="13.2" hidden="false" customHeight="false" outlineLevel="0" collapsed="false">
      <c r="D397" s="170"/>
    </row>
    <row r="398" customFormat="false" ht="13.2" hidden="false" customHeight="false" outlineLevel="0" collapsed="false">
      <c r="D398" s="170"/>
    </row>
    <row r="399" customFormat="false" ht="13.2" hidden="false" customHeight="false" outlineLevel="0" collapsed="false">
      <c r="D399" s="170"/>
    </row>
    <row r="400" customFormat="false" ht="13.2" hidden="false" customHeight="false" outlineLevel="0" collapsed="false">
      <c r="D400" s="170"/>
    </row>
    <row r="401" customFormat="false" ht="13.2" hidden="false" customHeight="false" outlineLevel="0" collapsed="false">
      <c r="D401" s="170"/>
    </row>
    <row r="402" customFormat="false" ht="13.2" hidden="false" customHeight="false" outlineLevel="0" collapsed="false">
      <c r="D402" s="170"/>
    </row>
    <row r="403" customFormat="false" ht="13.2" hidden="false" customHeight="false" outlineLevel="0" collapsed="false">
      <c r="D403" s="170"/>
    </row>
    <row r="404" customFormat="false" ht="13.2" hidden="false" customHeight="false" outlineLevel="0" collapsed="false">
      <c r="D404" s="170"/>
    </row>
    <row r="405" customFormat="false" ht="13.2" hidden="false" customHeight="false" outlineLevel="0" collapsed="false">
      <c r="D405" s="170"/>
    </row>
    <row r="406" customFormat="false" ht="13.2" hidden="false" customHeight="false" outlineLevel="0" collapsed="false">
      <c r="D406" s="170"/>
    </row>
    <row r="407" customFormat="false" ht="13.2" hidden="false" customHeight="false" outlineLevel="0" collapsed="false">
      <c r="D407" s="170"/>
    </row>
    <row r="408" customFormat="false" ht="13.2" hidden="false" customHeight="false" outlineLevel="0" collapsed="false">
      <c r="D408" s="170"/>
    </row>
    <row r="409" customFormat="false" ht="13.2" hidden="false" customHeight="false" outlineLevel="0" collapsed="false">
      <c r="D409" s="170"/>
    </row>
    <row r="410" customFormat="false" ht="13.2" hidden="false" customHeight="false" outlineLevel="0" collapsed="false">
      <c r="D410" s="170"/>
    </row>
    <row r="411" customFormat="false" ht="13.2" hidden="false" customHeight="false" outlineLevel="0" collapsed="false">
      <c r="D411" s="170"/>
    </row>
    <row r="412" customFormat="false" ht="13.2" hidden="false" customHeight="false" outlineLevel="0" collapsed="false">
      <c r="D412" s="170"/>
    </row>
    <row r="413" customFormat="false" ht="13.2" hidden="false" customHeight="false" outlineLevel="0" collapsed="false">
      <c r="D413" s="170"/>
    </row>
    <row r="414" customFormat="false" ht="13.2" hidden="false" customHeight="false" outlineLevel="0" collapsed="false">
      <c r="D414" s="170"/>
    </row>
    <row r="415" customFormat="false" ht="13.2" hidden="false" customHeight="false" outlineLevel="0" collapsed="false">
      <c r="D415" s="170"/>
    </row>
    <row r="416" customFormat="false" ht="13.2" hidden="false" customHeight="false" outlineLevel="0" collapsed="false">
      <c r="D416" s="170"/>
    </row>
    <row r="417" customFormat="false" ht="13.2" hidden="false" customHeight="false" outlineLevel="0" collapsed="false">
      <c r="D417" s="170"/>
    </row>
    <row r="418" customFormat="false" ht="13.2" hidden="false" customHeight="false" outlineLevel="0" collapsed="false">
      <c r="D418" s="170"/>
    </row>
    <row r="419" customFormat="false" ht="13.2" hidden="false" customHeight="false" outlineLevel="0" collapsed="false">
      <c r="D419" s="170"/>
    </row>
    <row r="420" customFormat="false" ht="13.2" hidden="false" customHeight="false" outlineLevel="0" collapsed="false">
      <c r="D420" s="170"/>
    </row>
    <row r="421" customFormat="false" ht="13.2" hidden="false" customHeight="false" outlineLevel="0" collapsed="false">
      <c r="D421" s="170"/>
    </row>
    <row r="422" customFormat="false" ht="13.2" hidden="false" customHeight="false" outlineLevel="0" collapsed="false">
      <c r="D422" s="170"/>
    </row>
    <row r="423" customFormat="false" ht="13.2" hidden="false" customHeight="false" outlineLevel="0" collapsed="false">
      <c r="D423" s="170"/>
    </row>
    <row r="424" customFormat="false" ht="13.2" hidden="false" customHeight="false" outlineLevel="0" collapsed="false">
      <c r="D424" s="170"/>
    </row>
    <row r="425" customFormat="false" ht="13.2" hidden="false" customHeight="false" outlineLevel="0" collapsed="false">
      <c r="D425" s="170"/>
    </row>
    <row r="426" customFormat="false" ht="13.2" hidden="false" customHeight="false" outlineLevel="0" collapsed="false">
      <c r="D426" s="170"/>
    </row>
    <row r="427" customFormat="false" ht="13.2" hidden="false" customHeight="false" outlineLevel="0" collapsed="false">
      <c r="D427" s="170"/>
    </row>
    <row r="428" customFormat="false" ht="13.2" hidden="false" customHeight="false" outlineLevel="0" collapsed="false">
      <c r="D428" s="170"/>
    </row>
    <row r="429" customFormat="false" ht="13.2" hidden="false" customHeight="false" outlineLevel="0" collapsed="false">
      <c r="D429" s="170"/>
    </row>
    <row r="430" customFormat="false" ht="13.2" hidden="false" customHeight="false" outlineLevel="0" collapsed="false">
      <c r="D430" s="170"/>
    </row>
    <row r="431" customFormat="false" ht="13.2" hidden="false" customHeight="false" outlineLevel="0" collapsed="false">
      <c r="D431" s="170"/>
    </row>
    <row r="432" customFormat="false" ht="13.2" hidden="false" customHeight="false" outlineLevel="0" collapsed="false">
      <c r="D432" s="170"/>
    </row>
    <row r="433" customFormat="false" ht="13.2" hidden="false" customHeight="false" outlineLevel="0" collapsed="false">
      <c r="D433" s="170"/>
    </row>
    <row r="434" customFormat="false" ht="13.2" hidden="false" customHeight="false" outlineLevel="0" collapsed="false">
      <c r="D434" s="170"/>
    </row>
    <row r="435" customFormat="false" ht="13.2" hidden="false" customHeight="false" outlineLevel="0" collapsed="false">
      <c r="D435" s="170"/>
    </row>
    <row r="436" customFormat="false" ht="13.2" hidden="false" customHeight="false" outlineLevel="0" collapsed="false">
      <c r="D436" s="170"/>
    </row>
    <row r="437" customFormat="false" ht="13.2" hidden="false" customHeight="false" outlineLevel="0" collapsed="false">
      <c r="D437" s="170"/>
    </row>
    <row r="438" customFormat="false" ht="13.2" hidden="false" customHeight="false" outlineLevel="0" collapsed="false">
      <c r="D438" s="170"/>
    </row>
    <row r="439" customFormat="false" ht="13.2" hidden="false" customHeight="false" outlineLevel="0" collapsed="false">
      <c r="D439" s="170"/>
    </row>
    <row r="440" customFormat="false" ht="13.2" hidden="false" customHeight="false" outlineLevel="0" collapsed="false">
      <c r="D440" s="170"/>
    </row>
    <row r="441" customFormat="false" ht="13.2" hidden="false" customHeight="false" outlineLevel="0" collapsed="false">
      <c r="D441" s="170"/>
    </row>
    <row r="442" customFormat="false" ht="13.2" hidden="false" customHeight="false" outlineLevel="0" collapsed="false">
      <c r="D442" s="170"/>
    </row>
    <row r="443" customFormat="false" ht="13.2" hidden="false" customHeight="false" outlineLevel="0" collapsed="false">
      <c r="D443" s="170"/>
    </row>
    <row r="444" customFormat="false" ht="13.2" hidden="false" customHeight="false" outlineLevel="0" collapsed="false">
      <c r="D444" s="170"/>
    </row>
    <row r="445" customFormat="false" ht="13.2" hidden="false" customHeight="false" outlineLevel="0" collapsed="false">
      <c r="D445" s="170"/>
    </row>
    <row r="446" customFormat="false" ht="13.2" hidden="false" customHeight="false" outlineLevel="0" collapsed="false">
      <c r="D446" s="170"/>
    </row>
    <row r="447" customFormat="false" ht="13.2" hidden="false" customHeight="false" outlineLevel="0" collapsed="false">
      <c r="D447" s="170"/>
    </row>
    <row r="448" customFormat="false" ht="13.2" hidden="false" customHeight="false" outlineLevel="0" collapsed="false">
      <c r="D448" s="170"/>
    </row>
    <row r="449" customFormat="false" ht="13.2" hidden="false" customHeight="false" outlineLevel="0" collapsed="false">
      <c r="D449" s="170"/>
    </row>
    <row r="450" customFormat="false" ht="13.2" hidden="false" customHeight="false" outlineLevel="0" collapsed="false">
      <c r="D450" s="170"/>
    </row>
    <row r="451" customFormat="false" ht="13.2" hidden="false" customHeight="false" outlineLevel="0" collapsed="false">
      <c r="D451" s="170"/>
    </row>
    <row r="452" customFormat="false" ht="13.2" hidden="false" customHeight="false" outlineLevel="0" collapsed="false">
      <c r="D452" s="170"/>
    </row>
    <row r="453" customFormat="false" ht="13.2" hidden="false" customHeight="false" outlineLevel="0" collapsed="false">
      <c r="D453" s="170"/>
    </row>
    <row r="454" customFormat="false" ht="13.2" hidden="false" customHeight="false" outlineLevel="0" collapsed="false">
      <c r="D454" s="170"/>
    </row>
    <row r="455" customFormat="false" ht="13.2" hidden="false" customHeight="false" outlineLevel="0" collapsed="false">
      <c r="D455" s="170"/>
    </row>
    <row r="456" customFormat="false" ht="13.2" hidden="false" customHeight="false" outlineLevel="0" collapsed="false">
      <c r="D456" s="170"/>
    </row>
    <row r="457" customFormat="false" ht="13.2" hidden="false" customHeight="false" outlineLevel="0" collapsed="false">
      <c r="D457" s="170"/>
    </row>
    <row r="458" customFormat="false" ht="13.2" hidden="false" customHeight="false" outlineLevel="0" collapsed="false">
      <c r="D458" s="170"/>
    </row>
    <row r="459" customFormat="false" ht="13.2" hidden="false" customHeight="false" outlineLevel="0" collapsed="false">
      <c r="D459" s="170"/>
    </row>
    <row r="460" customFormat="false" ht="13.2" hidden="false" customHeight="false" outlineLevel="0" collapsed="false">
      <c r="D460" s="170"/>
    </row>
    <row r="461" customFormat="false" ht="13.2" hidden="false" customHeight="false" outlineLevel="0" collapsed="false">
      <c r="D461" s="170"/>
    </row>
    <row r="462" customFormat="false" ht="13.2" hidden="false" customHeight="false" outlineLevel="0" collapsed="false">
      <c r="D462" s="170"/>
    </row>
    <row r="463" customFormat="false" ht="13.2" hidden="false" customHeight="false" outlineLevel="0" collapsed="false">
      <c r="D463" s="170"/>
    </row>
    <row r="464" customFormat="false" ht="13.2" hidden="false" customHeight="false" outlineLevel="0" collapsed="false">
      <c r="D464" s="170"/>
    </row>
    <row r="465" customFormat="false" ht="13.2" hidden="false" customHeight="false" outlineLevel="0" collapsed="false">
      <c r="D465" s="170"/>
    </row>
    <row r="466" customFormat="false" ht="13.2" hidden="false" customHeight="false" outlineLevel="0" collapsed="false">
      <c r="D466" s="170"/>
    </row>
    <row r="467" customFormat="false" ht="13.2" hidden="false" customHeight="false" outlineLevel="0" collapsed="false">
      <c r="D467" s="170"/>
    </row>
    <row r="468" customFormat="false" ht="13.2" hidden="false" customHeight="false" outlineLevel="0" collapsed="false">
      <c r="D468" s="170"/>
    </row>
    <row r="469" customFormat="false" ht="13.2" hidden="false" customHeight="false" outlineLevel="0" collapsed="false">
      <c r="D469" s="170"/>
    </row>
    <row r="470" customFormat="false" ht="13.2" hidden="false" customHeight="false" outlineLevel="0" collapsed="false">
      <c r="D470" s="170"/>
    </row>
    <row r="471" customFormat="false" ht="13.2" hidden="false" customHeight="false" outlineLevel="0" collapsed="false">
      <c r="D471" s="170"/>
    </row>
    <row r="472" customFormat="false" ht="13.2" hidden="false" customHeight="false" outlineLevel="0" collapsed="false">
      <c r="D472" s="170"/>
    </row>
    <row r="473" customFormat="false" ht="13.2" hidden="false" customHeight="false" outlineLevel="0" collapsed="false">
      <c r="D473" s="170"/>
    </row>
    <row r="474" customFormat="false" ht="13.2" hidden="false" customHeight="false" outlineLevel="0" collapsed="false">
      <c r="D474" s="170"/>
    </row>
    <row r="475" customFormat="false" ht="13.2" hidden="false" customHeight="false" outlineLevel="0" collapsed="false">
      <c r="D475" s="170"/>
    </row>
    <row r="476" customFormat="false" ht="13.2" hidden="false" customHeight="false" outlineLevel="0" collapsed="false">
      <c r="D476" s="170"/>
    </row>
    <row r="477" customFormat="false" ht="13.2" hidden="false" customHeight="false" outlineLevel="0" collapsed="false">
      <c r="D477" s="170"/>
    </row>
    <row r="478" customFormat="false" ht="13.2" hidden="false" customHeight="false" outlineLevel="0" collapsed="false">
      <c r="D478" s="170"/>
    </row>
    <row r="479" customFormat="false" ht="13.2" hidden="false" customHeight="false" outlineLevel="0" collapsed="false">
      <c r="D479" s="170"/>
    </row>
    <row r="480" customFormat="false" ht="13.2" hidden="false" customHeight="false" outlineLevel="0" collapsed="false">
      <c r="D480" s="170"/>
    </row>
    <row r="481" customFormat="false" ht="13.2" hidden="false" customHeight="false" outlineLevel="0" collapsed="false">
      <c r="D481" s="170"/>
    </row>
    <row r="482" customFormat="false" ht="13.2" hidden="false" customHeight="false" outlineLevel="0" collapsed="false">
      <c r="D482" s="170"/>
    </row>
    <row r="483" customFormat="false" ht="13.2" hidden="false" customHeight="false" outlineLevel="0" collapsed="false">
      <c r="D483" s="170"/>
    </row>
    <row r="484" customFormat="false" ht="13.2" hidden="false" customHeight="false" outlineLevel="0" collapsed="false">
      <c r="D484" s="170"/>
    </row>
    <row r="485" customFormat="false" ht="13.2" hidden="false" customHeight="false" outlineLevel="0" collapsed="false">
      <c r="D485" s="170"/>
    </row>
    <row r="486" customFormat="false" ht="13.2" hidden="false" customHeight="false" outlineLevel="0" collapsed="false">
      <c r="D486" s="170"/>
    </row>
    <row r="487" customFormat="false" ht="13.2" hidden="false" customHeight="false" outlineLevel="0" collapsed="false">
      <c r="D487" s="170"/>
    </row>
    <row r="488" customFormat="false" ht="13.2" hidden="false" customHeight="false" outlineLevel="0" collapsed="false">
      <c r="D488" s="170"/>
    </row>
    <row r="489" customFormat="false" ht="13.2" hidden="false" customHeight="false" outlineLevel="0" collapsed="false">
      <c r="D489" s="170"/>
    </row>
    <row r="490" customFormat="false" ht="13.2" hidden="false" customHeight="false" outlineLevel="0" collapsed="false">
      <c r="D490" s="170"/>
    </row>
    <row r="491" customFormat="false" ht="13.2" hidden="false" customHeight="false" outlineLevel="0" collapsed="false">
      <c r="D491" s="170"/>
    </row>
    <row r="492" customFormat="false" ht="13.2" hidden="false" customHeight="false" outlineLevel="0" collapsed="false">
      <c r="D492" s="170"/>
    </row>
    <row r="493" customFormat="false" ht="13.2" hidden="false" customHeight="false" outlineLevel="0" collapsed="false">
      <c r="D493" s="170"/>
    </row>
    <row r="494" customFormat="false" ht="13.2" hidden="false" customHeight="false" outlineLevel="0" collapsed="false">
      <c r="D494" s="170"/>
    </row>
    <row r="495" customFormat="false" ht="13.2" hidden="false" customHeight="false" outlineLevel="0" collapsed="false">
      <c r="D495" s="170"/>
    </row>
    <row r="496" customFormat="false" ht="13.2" hidden="false" customHeight="false" outlineLevel="0" collapsed="false">
      <c r="D496" s="170"/>
    </row>
    <row r="497" customFormat="false" ht="13.2" hidden="false" customHeight="false" outlineLevel="0" collapsed="false">
      <c r="D497" s="170"/>
    </row>
    <row r="498" customFormat="false" ht="13.2" hidden="false" customHeight="false" outlineLevel="0" collapsed="false">
      <c r="D498" s="170"/>
    </row>
    <row r="499" customFormat="false" ht="13.2" hidden="false" customHeight="false" outlineLevel="0" collapsed="false">
      <c r="D499" s="170"/>
    </row>
    <row r="500" customFormat="false" ht="13.2" hidden="false" customHeight="false" outlineLevel="0" collapsed="false">
      <c r="D500" s="170"/>
    </row>
    <row r="501" customFormat="false" ht="13.2" hidden="false" customHeight="false" outlineLevel="0" collapsed="false">
      <c r="D501" s="170"/>
    </row>
    <row r="502" customFormat="false" ht="13.2" hidden="false" customHeight="false" outlineLevel="0" collapsed="false">
      <c r="D502" s="170"/>
    </row>
    <row r="503" customFormat="false" ht="13.2" hidden="false" customHeight="false" outlineLevel="0" collapsed="false">
      <c r="D503" s="170"/>
    </row>
    <row r="504" customFormat="false" ht="13.2" hidden="false" customHeight="false" outlineLevel="0" collapsed="false">
      <c r="D504" s="170"/>
    </row>
    <row r="505" customFormat="false" ht="13.2" hidden="false" customHeight="false" outlineLevel="0" collapsed="false">
      <c r="D505" s="170"/>
    </row>
    <row r="506" customFormat="false" ht="13.2" hidden="false" customHeight="false" outlineLevel="0" collapsed="false">
      <c r="D506" s="170"/>
    </row>
    <row r="507" customFormat="false" ht="13.2" hidden="false" customHeight="false" outlineLevel="0" collapsed="false">
      <c r="D507" s="170"/>
    </row>
    <row r="508" customFormat="false" ht="13.2" hidden="false" customHeight="false" outlineLevel="0" collapsed="false">
      <c r="D508" s="170"/>
    </row>
    <row r="509" customFormat="false" ht="13.2" hidden="false" customHeight="false" outlineLevel="0" collapsed="false">
      <c r="D509" s="170"/>
    </row>
    <row r="510" customFormat="false" ht="13.2" hidden="false" customHeight="false" outlineLevel="0" collapsed="false">
      <c r="D510" s="170"/>
    </row>
    <row r="511" customFormat="false" ht="13.2" hidden="false" customHeight="false" outlineLevel="0" collapsed="false">
      <c r="D511" s="170"/>
    </row>
    <row r="512" customFormat="false" ht="13.2" hidden="false" customHeight="false" outlineLevel="0" collapsed="false">
      <c r="D512" s="170"/>
    </row>
    <row r="513" customFormat="false" ht="13.2" hidden="false" customHeight="false" outlineLevel="0" collapsed="false">
      <c r="D513" s="170"/>
    </row>
    <row r="514" customFormat="false" ht="13.2" hidden="false" customHeight="false" outlineLevel="0" collapsed="false">
      <c r="D514" s="170"/>
    </row>
    <row r="515" customFormat="false" ht="13.2" hidden="false" customHeight="false" outlineLevel="0" collapsed="false">
      <c r="D515" s="170"/>
    </row>
    <row r="516" customFormat="false" ht="13.2" hidden="false" customHeight="false" outlineLevel="0" collapsed="false">
      <c r="D516" s="170"/>
    </row>
    <row r="517" customFormat="false" ht="13.2" hidden="false" customHeight="false" outlineLevel="0" collapsed="false">
      <c r="D517" s="170"/>
    </row>
    <row r="518" customFormat="false" ht="13.2" hidden="false" customHeight="false" outlineLevel="0" collapsed="false">
      <c r="D518" s="170"/>
    </row>
    <row r="519" customFormat="false" ht="13.2" hidden="false" customHeight="false" outlineLevel="0" collapsed="false">
      <c r="D519" s="170"/>
    </row>
    <row r="520" customFormat="false" ht="13.2" hidden="false" customHeight="false" outlineLevel="0" collapsed="false">
      <c r="D520" s="170"/>
    </row>
    <row r="521" customFormat="false" ht="13.2" hidden="false" customHeight="false" outlineLevel="0" collapsed="false">
      <c r="D521" s="170"/>
    </row>
    <row r="522" customFormat="false" ht="13.2" hidden="false" customHeight="false" outlineLevel="0" collapsed="false">
      <c r="D522" s="170"/>
    </row>
    <row r="523" customFormat="false" ht="13.2" hidden="false" customHeight="false" outlineLevel="0" collapsed="false">
      <c r="D523" s="170"/>
    </row>
    <row r="524" customFormat="false" ht="13.2" hidden="false" customHeight="false" outlineLevel="0" collapsed="false">
      <c r="D524" s="170"/>
    </row>
    <row r="525" customFormat="false" ht="13.2" hidden="false" customHeight="false" outlineLevel="0" collapsed="false">
      <c r="D525" s="170"/>
    </row>
    <row r="526" customFormat="false" ht="13.2" hidden="false" customHeight="false" outlineLevel="0" collapsed="false">
      <c r="D526" s="170"/>
    </row>
    <row r="527" customFormat="false" ht="13.2" hidden="false" customHeight="false" outlineLevel="0" collapsed="false">
      <c r="D527" s="170"/>
    </row>
    <row r="528" customFormat="false" ht="13.2" hidden="false" customHeight="false" outlineLevel="0" collapsed="false">
      <c r="D528" s="170"/>
    </row>
    <row r="529" customFormat="false" ht="13.2" hidden="false" customHeight="false" outlineLevel="0" collapsed="false">
      <c r="D529" s="170"/>
    </row>
    <row r="530" customFormat="false" ht="13.2" hidden="false" customHeight="false" outlineLevel="0" collapsed="false">
      <c r="D530" s="170"/>
    </row>
    <row r="531" customFormat="false" ht="13.2" hidden="false" customHeight="false" outlineLevel="0" collapsed="false">
      <c r="D531" s="170"/>
    </row>
    <row r="532" customFormat="false" ht="13.2" hidden="false" customHeight="false" outlineLevel="0" collapsed="false">
      <c r="D532" s="170"/>
    </row>
    <row r="533" customFormat="false" ht="13.2" hidden="false" customHeight="false" outlineLevel="0" collapsed="false">
      <c r="D533" s="170"/>
    </row>
    <row r="534" customFormat="false" ht="13.2" hidden="false" customHeight="false" outlineLevel="0" collapsed="false">
      <c r="D534" s="170"/>
    </row>
    <row r="535" customFormat="false" ht="13.2" hidden="false" customHeight="false" outlineLevel="0" collapsed="false">
      <c r="D535" s="170"/>
    </row>
    <row r="536" customFormat="false" ht="13.2" hidden="false" customHeight="false" outlineLevel="0" collapsed="false">
      <c r="D536" s="170"/>
    </row>
    <row r="537" customFormat="false" ht="13.2" hidden="false" customHeight="false" outlineLevel="0" collapsed="false">
      <c r="D537" s="170"/>
    </row>
    <row r="538" customFormat="false" ht="13.2" hidden="false" customHeight="false" outlineLevel="0" collapsed="false">
      <c r="D538" s="170"/>
    </row>
    <row r="539" customFormat="false" ht="13.2" hidden="false" customHeight="false" outlineLevel="0" collapsed="false">
      <c r="D539" s="170"/>
    </row>
    <row r="540" customFormat="false" ht="13.2" hidden="false" customHeight="false" outlineLevel="0" collapsed="false">
      <c r="D540" s="170"/>
    </row>
    <row r="541" customFormat="false" ht="13.2" hidden="false" customHeight="false" outlineLevel="0" collapsed="false">
      <c r="D541" s="170"/>
    </row>
    <row r="542" customFormat="false" ht="13.2" hidden="false" customHeight="false" outlineLevel="0" collapsed="false">
      <c r="D542" s="170"/>
    </row>
    <row r="543" customFormat="false" ht="13.2" hidden="false" customHeight="false" outlineLevel="0" collapsed="false">
      <c r="D543" s="170"/>
    </row>
    <row r="544" customFormat="false" ht="13.2" hidden="false" customHeight="false" outlineLevel="0" collapsed="false">
      <c r="D544" s="170"/>
    </row>
    <row r="545" customFormat="false" ht="13.2" hidden="false" customHeight="false" outlineLevel="0" collapsed="false">
      <c r="D545" s="170"/>
    </row>
    <row r="546" customFormat="false" ht="13.2" hidden="false" customHeight="false" outlineLevel="0" collapsed="false">
      <c r="D546" s="170"/>
    </row>
    <row r="547" customFormat="false" ht="13.2" hidden="false" customHeight="false" outlineLevel="0" collapsed="false">
      <c r="D547" s="170"/>
    </row>
    <row r="548" customFormat="false" ht="13.2" hidden="false" customHeight="false" outlineLevel="0" collapsed="false">
      <c r="D548" s="170"/>
    </row>
    <row r="549" customFormat="false" ht="13.2" hidden="false" customHeight="false" outlineLevel="0" collapsed="false">
      <c r="D549" s="170"/>
    </row>
    <row r="550" customFormat="false" ht="13.2" hidden="false" customHeight="false" outlineLevel="0" collapsed="false">
      <c r="D550" s="170"/>
    </row>
    <row r="551" customFormat="false" ht="13.2" hidden="false" customHeight="false" outlineLevel="0" collapsed="false">
      <c r="D551" s="170"/>
    </row>
    <row r="552" customFormat="false" ht="13.2" hidden="false" customHeight="false" outlineLevel="0" collapsed="false">
      <c r="D552" s="170"/>
    </row>
    <row r="553" customFormat="false" ht="13.2" hidden="false" customHeight="false" outlineLevel="0" collapsed="false">
      <c r="D553" s="170"/>
    </row>
    <row r="554" customFormat="false" ht="13.2" hidden="false" customHeight="false" outlineLevel="0" collapsed="false">
      <c r="D554" s="170"/>
    </row>
    <row r="555" customFormat="false" ht="13.2" hidden="false" customHeight="false" outlineLevel="0" collapsed="false">
      <c r="D555" s="170"/>
    </row>
    <row r="556" customFormat="false" ht="13.2" hidden="false" customHeight="false" outlineLevel="0" collapsed="false">
      <c r="D556" s="170"/>
    </row>
    <row r="557" customFormat="false" ht="13.2" hidden="false" customHeight="false" outlineLevel="0" collapsed="false">
      <c r="D557" s="170"/>
    </row>
    <row r="558" customFormat="false" ht="13.2" hidden="false" customHeight="false" outlineLevel="0" collapsed="false">
      <c r="D558" s="170"/>
    </row>
    <row r="559" customFormat="false" ht="13.2" hidden="false" customHeight="false" outlineLevel="0" collapsed="false">
      <c r="D559" s="170"/>
    </row>
    <row r="560" customFormat="false" ht="13.2" hidden="false" customHeight="false" outlineLevel="0" collapsed="false">
      <c r="D560" s="170"/>
    </row>
    <row r="561" customFormat="false" ht="13.2" hidden="false" customHeight="false" outlineLevel="0" collapsed="false">
      <c r="D561" s="170"/>
    </row>
    <row r="562" customFormat="false" ht="13.2" hidden="false" customHeight="false" outlineLevel="0" collapsed="false">
      <c r="D562" s="170"/>
    </row>
    <row r="563" customFormat="false" ht="13.2" hidden="false" customHeight="false" outlineLevel="0" collapsed="false">
      <c r="D563" s="170"/>
    </row>
    <row r="564" customFormat="false" ht="13.2" hidden="false" customHeight="false" outlineLevel="0" collapsed="false">
      <c r="D564" s="170"/>
    </row>
    <row r="565" customFormat="false" ht="13.2" hidden="false" customHeight="false" outlineLevel="0" collapsed="false">
      <c r="D565" s="170"/>
    </row>
    <row r="566" customFormat="false" ht="13.2" hidden="false" customHeight="false" outlineLevel="0" collapsed="false">
      <c r="D566" s="170"/>
    </row>
    <row r="567" customFormat="false" ht="13.2" hidden="false" customHeight="false" outlineLevel="0" collapsed="false">
      <c r="D567" s="170"/>
    </row>
    <row r="568" customFormat="false" ht="13.2" hidden="false" customHeight="false" outlineLevel="0" collapsed="false">
      <c r="D568" s="170"/>
    </row>
    <row r="569" customFormat="false" ht="13.2" hidden="false" customHeight="false" outlineLevel="0" collapsed="false">
      <c r="D569" s="170"/>
    </row>
    <row r="570" customFormat="false" ht="13.2" hidden="false" customHeight="false" outlineLevel="0" collapsed="false">
      <c r="D570" s="170"/>
    </row>
    <row r="571" customFormat="false" ht="13.2" hidden="false" customHeight="false" outlineLevel="0" collapsed="false">
      <c r="D571" s="170"/>
    </row>
    <row r="572" customFormat="false" ht="13.2" hidden="false" customHeight="false" outlineLevel="0" collapsed="false">
      <c r="D572" s="170"/>
    </row>
    <row r="573" customFormat="false" ht="13.2" hidden="false" customHeight="false" outlineLevel="0" collapsed="false">
      <c r="D573" s="170"/>
    </row>
    <row r="574" customFormat="false" ht="13.2" hidden="false" customHeight="false" outlineLevel="0" collapsed="false">
      <c r="D574" s="170"/>
    </row>
    <row r="575" customFormat="false" ht="13.2" hidden="false" customHeight="false" outlineLevel="0" collapsed="false">
      <c r="D575" s="170"/>
    </row>
    <row r="576" customFormat="false" ht="13.2" hidden="false" customHeight="false" outlineLevel="0" collapsed="false">
      <c r="D576" s="170"/>
    </row>
    <row r="577" customFormat="false" ht="13.2" hidden="false" customHeight="false" outlineLevel="0" collapsed="false">
      <c r="D577" s="170"/>
    </row>
    <row r="578" customFormat="false" ht="13.2" hidden="false" customHeight="false" outlineLevel="0" collapsed="false">
      <c r="D578" s="170"/>
    </row>
    <row r="579" customFormat="false" ht="13.2" hidden="false" customHeight="false" outlineLevel="0" collapsed="false">
      <c r="D579" s="170"/>
    </row>
    <row r="580" customFormat="false" ht="13.2" hidden="false" customHeight="false" outlineLevel="0" collapsed="false">
      <c r="D580" s="170"/>
    </row>
    <row r="581" customFormat="false" ht="13.2" hidden="false" customHeight="false" outlineLevel="0" collapsed="false">
      <c r="D581" s="170"/>
    </row>
    <row r="582" customFormat="false" ht="13.2" hidden="false" customHeight="false" outlineLevel="0" collapsed="false">
      <c r="D582" s="170"/>
    </row>
    <row r="583" customFormat="false" ht="13.2" hidden="false" customHeight="false" outlineLevel="0" collapsed="false">
      <c r="D583" s="170"/>
    </row>
    <row r="584" customFormat="false" ht="13.2" hidden="false" customHeight="false" outlineLevel="0" collapsed="false">
      <c r="D584" s="170"/>
    </row>
    <row r="585" customFormat="false" ht="13.2" hidden="false" customHeight="false" outlineLevel="0" collapsed="false">
      <c r="D585" s="170"/>
    </row>
    <row r="586" customFormat="false" ht="13.2" hidden="false" customHeight="false" outlineLevel="0" collapsed="false">
      <c r="D586" s="170"/>
    </row>
    <row r="587" customFormat="false" ht="13.2" hidden="false" customHeight="false" outlineLevel="0" collapsed="false">
      <c r="D587" s="170"/>
    </row>
    <row r="588" customFormat="false" ht="13.2" hidden="false" customHeight="false" outlineLevel="0" collapsed="false">
      <c r="D588" s="170"/>
    </row>
    <row r="589" customFormat="false" ht="13.2" hidden="false" customHeight="false" outlineLevel="0" collapsed="false">
      <c r="D589" s="170"/>
    </row>
    <row r="590" customFormat="false" ht="13.2" hidden="false" customHeight="false" outlineLevel="0" collapsed="false">
      <c r="D590" s="170"/>
    </row>
    <row r="591" customFormat="false" ht="13.2" hidden="false" customHeight="false" outlineLevel="0" collapsed="false">
      <c r="D591" s="170"/>
    </row>
    <row r="592" customFormat="false" ht="13.2" hidden="false" customHeight="false" outlineLevel="0" collapsed="false">
      <c r="D592" s="170"/>
    </row>
    <row r="593" customFormat="false" ht="13.2" hidden="false" customHeight="false" outlineLevel="0" collapsed="false">
      <c r="D593" s="170"/>
    </row>
    <row r="594" customFormat="false" ht="13.2" hidden="false" customHeight="false" outlineLevel="0" collapsed="false">
      <c r="D594" s="170"/>
    </row>
    <row r="595" customFormat="false" ht="13.2" hidden="false" customHeight="false" outlineLevel="0" collapsed="false">
      <c r="D595" s="170"/>
    </row>
    <row r="596" customFormat="false" ht="13.2" hidden="false" customHeight="false" outlineLevel="0" collapsed="false">
      <c r="D596" s="170"/>
    </row>
    <row r="597" customFormat="false" ht="13.2" hidden="false" customHeight="false" outlineLevel="0" collapsed="false">
      <c r="D597" s="170"/>
    </row>
    <row r="598" customFormat="false" ht="13.2" hidden="false" customHeight="false" outlineLevel="0" collapsed="false">
      <c r="D598" s="170"/>
    </row>
    <row r="599" customFormat="false" ht="13.2" hidden="false" customHeight="false" outlineLevel="0" collapsed="false">
      <c r="D599" s="170"/>
    </row>
    <row r="600" customFormat="false" ht="13.2" hidden="false" customHeight="false" outlineLevel="0" collapsed="false">
      <c r="D600" s="170"/>
    </row>
    <row r="601" customFormat="false" ht="13.2" hidden="false" customHeight="false" outlineLevel="0" collapsed="false">
      <c r="D601" s="170"/>
    </row>
    <row r="602" customFormat="false" ht="13.2" hidden="false" customHeight="false" outlineLevel="0" collapsed="false">
      <c r="D602" s="170"/>
    </row>
    <row r="603" customFormat="false" ht="13.2" hidden="false" customHeight="false" outlineLevel="0" collapsed="false">
      <c r="D603" s="170"/>
    </row>
    <row r="604" customFormat="false" ht="13.2" hidden="false" customHeight="false" outlineLevel="0" collapsed="false">
      <c r="D604" s="170"/>
    </row>
    <row r="605" customFormat="false" ht="13.2" hidden="false" customHeight="false" outlineLevel="0" collapsed="false">
      <c r="D605" s="170"/>
    </row>
    <row r="606" customFormat="false" ht="13.2" hidden="false" customHeight="false" outlineLevel="0" collapsed="false">
      <c r="D606" s="170"/>
    </row>
    <row r="607" customFormat="false" ht="13.2" hidden="false" customHeight="false" outlineLevel="0" collapsed="false">
      <c r="D607" s="170"/>
    </row>
    <row r="608" customFormat="false" ht="13.2" hidden="false" customHeight="false" outlineLevel="0" collapsed="false">
      <c r="D608" s="170"/>
    </row>
    <row r="609" customFormat="false" ht="13.2" hidden="false" customHeight="false" outlineLevel="0" collapsed="false">
      <c r="D609" s="170"/>
    </row>
    <row r="610" customFormat="false" ht="13.2" hidden="false" customHeight="false" outlineLevel="0" collapsed="false">
      <c r="D610" s="170"/>
    </row>
    <row r="611" customFormat="false" ht="13.2" hidden="false" customHeight="false" outlineLevel="0" collapsed="false">
      <c r="D611" s="170"/>
    </row>
    <row r="612" customFormat="false" ht="13.2" hidden="false" customHeight="false" outlineLevel="0" collapsed="false">
      <c r="D612" s="170"/>
    </row>
    <row r="613" customFormat="false" ht="13.2" hidden="false" customHeight="false" outlineLevel="0" collapsed="false">
      <c r="D613" s="170"/>
    </row>
    <row r="614" customFormat="false" ht="13.2" hidden="false" customHeight="false" outlineLevel="0" collapsed="false">
      <c r="D614" s="170"/>
    </row>
    <row r="615" customFormat="false" ht="13.2" hidden="false" customHeight="false" outlineLevel="0" collapsed="false">
      <c r="D615" s="170"/>
    </row>
    <row r="616" customFormat="false" ht="13.2" hidden="false" customHeight="false" outlineLevel="0" collapsed="false">
      <c r="D616" s="170"/>
    </row>
    <row r="617" customFormat="false" ht="13.2" hidden="false" customHeight="false" outlineLevel="0" collapsed="false">
      <c r="D617" s="170"/>
    </row>
    <row r="618" customFormat="false" ht="13.2" hidden="false" customHeight="false" outlineLevel="0" collapsed="false">
      <c r="D618" s="170"/>
    </row>
    <row r="619" customFormat="false" ht="13.2" hidden="false" customHeight="false" outlineLevel="0" collapsed="false">
      <c r="D619" s="170"/>
    </row>
    <row r="620" customFormat="false" ht="13.2" hidden="false" customHeight="false" outlineLevel="0" collapsed="false">
      <c r="D620" s="170"/>
    </row>
    <row r="621" customFormat="false" ht="13.2" hidden="false" customHeight="false" outlineLevel="0" collapsed="false">
      <c r="D621" s="170"/>
    </row>
    <row r="622" customFormat="false" ht="13.2" hidden="false" customHeight="false" outlineLevel="0" collapsed="false">
      <c r="D622" s="170"/>
    </row>
    <row r="623" customFormat="false" ht="13.2" hidden="false" customHeight="false" outlineLevel="0" collapsed="false">
      <c r="D623" s="170"/>
    </row>
    <row r="624" customFormat="false" ht="13.2" hidden="false" customHeight="false" outlineLevel="0" collapsed="false">
      <c r="D624" s="170"/>
    </row>
    <row r="625" customFormat="false" ht="13.2" hidden="false" customHeight="false" outlineLevel="0" collapsed="false">
      <c r="D625" s="170"/>
    </row>
    <row r="626" customFormat="false" ht="13.2" hidden="false" customHeight="false" outlineLevel="0" collapsed="false">
      <c r="D626" s="170"/>
    </row>
    <row r="627" customFormat="false" ht="13.2" hidden="false" customHeight="false" outlineLevel="0" collapsed="false">
      <c r="D627" s="170"/>
    </row>
    <row r="628" customFormat="false" ht="13.2" hidden="false" customHeight="false" outlineLevel="0" collapsed="false">
      <c r="D628" s="170"/>
    </row>
    <row r="629" customFormat="false" ht="13.2" hidden="false" customHeight="false" outlineLevel="0" collapsed="false">
      <c r="D629" s="170"/>
    </row>
    <row r="630" customFormat="false" ht="13.2" hidden="false" customHeight="false" outlineLevel="0" collapsed="false">
      <c r="D630" s="170"/>
    </row>
    <row r="631" customFormat="false" ht="13.2" hidden="false" customHeight="false" outlineLevel="0" collapsed="false">
      <c r="D631" s="170"/>
    </row>
    <row r="632" customFormat="false" ht="13.2" hidden="false" customHeight="false" outlineLevel="0" collapsed="false">
      <c r="D632" s="170"/>
    </row>
    <row r="633" customFormat="false" ht="13.2" hidden="false" customHeight="false" outlineLevel="0" collapsed="false">
      <c r="D633" s="170"/>
    </row>
    <row r="634" customFormat="false" ht="13.2" hidden="false" customHeight="false" outlineLevel="0" collapsed="false">
      <c r="D634" s="170"/>
    </row>
    <row r="635" customFormat="false" ht="13.2" hidden="false" customHeight="false" outlineLevel="0" collapsed="false">
      <c r="D635" s="170"/>
    </row>
    <row r="636" customFormat="false" ht="13.2" hidden="false" customHeight="false" outlineLevel="0" collapsed="false">
      <c r="D636" s="170"/>
    </row>
    <row r="637" customFormat="false" ht="13.2" hidden="false" customHeight="false" outlineLevel="0" collapsed="false">
      <c r="D637" s="170"/>
    </row>
    <row r="638" customFormat="false" ht="13.2" hidden="false" customHeight="false" outlineLevel="0" collapsed="false">
      <c r="D638" s="170"/>
    </row>
    <row r="639" customFormat="false" ht="13.2" hidden="false" customHeight="false" outlineLevel="0" collapsed="false">
      <c r="D639" s="170"/>
    </row>
    <row r="640" customFormat="false" ht="13.2" hidden="false" customHeight="false" outlineLevel="0" collapsed="false">
      <c r="D640" s="170"/>
    </row>
    <row r="641" customFormat="false" ht="13.2" hidden="false" customHeight="false" outlineLevel="0" collapsed="false">
      <c r="D641" s="170"/>
    </row>
    <row r="642" customFormat="false" ht="13.2" hidden="false" customHeight="false" outlineLevel="0" collapsed="false">
      <c r="D642" s="170"/>
    </row>
    <row r="643" customFormat="false" ht="13.2" hidden="false" customHeight="false" outlineLevel="0" collapsed="false">
      <c r="D643" s="170"/>
    </row>
    <row r="644" customFormat="false" ht="13.2" hidden="false" customHeight="false" outlineLevel="0" collapsed="false">
      <c r="D644" s="170"/>
    </row>
    <row r="645" customFormat="false" ht="13.2" hidden="false" customHeight="false" outlineLevel="0" collapsed="false">
      <c r="D645" s="170"/>
    </row>
    <row r="646" customFormat="false" ht="13.2" hidden="false" customHeight="false" outlineLevel="0" collapsed="false">
      <c r="D646" s="170"/>
    </row>
    <row r="647" customFormat="false" ht="13.2" hidden="false" customHeight="false" outlineLevel="0" collapsed="false">
      <c r="D647" s="170"/>
    </row>
    <row r="648" customFormat="false" ht="13.2" hidden="false" customHeight="false" outlineLevel="0" collapsed="false">
      <c r="D648" s="170"/>
    </row>
    <row r="649" customFormat="false" ht="13.2" hidden="false" customHeight="false" outlineLevel="0" collapsed="false">
      <c r="D649" s="170"/>
    </row>
    <row r="650" customFormat="false" ht="13.2" hidden="false" customHeight="false" outlineLevel="0" collapsed="false">
      <c r="D650" s="170"/>
    </row>
    <row r="651" customFormat="false" ht="13.2" hidden="false" customHeight="false" outlineLevel="0" collapsed="false">
      <c r="D651" s="170"/>
    </row>
    <row r="652" customFormat="false" ht="13.2" hidden="false" customHeight="false" outlineLevel="0" collapsed="false">
      <c r="D652" s="170"/>
    </row>
    <row r="653" customFormat="false" ht="13.2" hidden="false" customHeight="false" outlineLevel="0" collapsed="false">
      <c r="D653" s="170"/>
    </row>
    <row r="654" customFormat="false" ht="13.2" hidden="false" customHeight="false" outlineLevel="0" collapsed="false">
      <c r="D654" s="170"/>
    </row>
    <row r="655" customFormat="false" ht="13.2" hidden="false" customHeight="false" outlineLevel="0" collapsed="false">
      <c r="D655" s="170"/>
    </row>
    <row r="656" customFormat="false" ht="13.2" hidden="false" customHeight="false" outlineLevel="0" collapsed="false">
      <c r="D656" s="170"/>
    </row>
    <row r="657" customFormat="false" ht="13.2" hidden="false" customHeight="false" outlineLevel="0" collapsed="false">
      <c r="D657" s="170"/>
    </row>
    <row r="658" customFormat="false" ht="13.2" hidden="false" customHeight="false" outlineLevel="0" collapsed="false">
      <c r="D658" s="170"/>
    </row>
    <row r="659" customFormat="false" ht="13.2" hidden="false" customHeight="false" outlineLevel="0" collapsed="false">
      <c r="D659" s="170"/>
    </row>
    <row r="660" customFormat="false" ht="13.2" hidden="false" customHeight="false" outlineLevel="0" collapsed="false">
      <c r="D660" s="170"/>
    </row>
    <row r="661" customFormat="false" ht="13.2" hidden="false" customHeight="false" outlineLevel="0" collapsed="false">
      <c r="D661" s="170"/>
    </row>
    <row r="662" customFormat="false" ht="13.2" hidden="false" customHeight="false" outlineLevel="0" collapsed="false">
      <c r="D662" s="170"/>
    </row>
    <row r="663" customFormat="false" ht="13.2" hidden="false" customHeight="false" outlineLevel="0" collapsed="false">
      <c r="D663" s="170"/>
    </row>
    <row r="664" customFormat="false" ht="13.2" hidden="false" customHeight="false" outlineLevel="0" collapsed="false">
      <c r="D664" s="170"/>
    </row>
    <row r="665" customFormat="false" ht="13.2" hidden="false" customHeight="false" outlineLevel="0" collapsed="false">
      <c r="D665" s="170"/>
    </row>
    <row r="666" customFormat="false" ht="13.2" hidden="false" customHeight="false" outlineLevel="0" collapsed="false">
      <c r="D666" s="170"/>
    </row>
    <row r="667" customFormat="false" ht="13.2" hidden="false" customHeight="false" outlineLevel="0" collapsed="false">
      <c r="D667" s="170"/>
    </row>
    <row r="668" customFormat="false" ht="13.2" hidden="false" customHeight="false" outlineLevel="0" collapsed="false">
      <c r="D668" s="170"/>
    </row>
    <row r="669" customFormat="false" ht="13.2" hidden="false" customHeight="false" outlineLevel="0" collapsed="false">
      <c r="D669" s="170"/>
    </row>
    <row r="670" customFormat="false" ht="13.2" hidden="false" customHeight="false" outlineLevel="0" collapsed="false">
      <c r="D670" s="170"/>
    </row>
    <row r="671" customFormat="false" ht="13.2" hidden="false" customHeight="false" outlineLevel="0" collapsed="false">
      <c r="D671" s="170"/>
    </row>
    <row r="672" customFormat="false" ht="13.2" hidden="false" customHeight="false" outlineLevel="0" collapsed="false">
      <c r="D672" s="170"/>
    </row>
    <row r="673" customFormat="false" ht="13.2" hidden="false" customHeight="false" outlineLevel="0" collapsed="false">
      <c r="D673" s="170"/>
    </row>
    <row r="674" customFormat="false" ht="13.2" hidden="false" customHeight="false" outlineLevel="0" collapsed="false">
      <c r="D674" s="170"/>
    </row>
    <row r="675" customFormat="false" ht="13.2" hidden="false" customHeight="false" outlineLevel="0" collapsed="false">
      <c r="D675" s="170"/>
    </row>
    <row r="676" customFormat="false" ht="13.2" hidden="false" customHeight="false" outlineLevel="0" collapsed="false">
      <c r="D676" s="170"/>
    </row>
    <row r="677" customFormat="false" ht="13.2" hidden="false" customHeight="false" outlineLevel="0" collapsed="false">
      <c r="D677" s="170"/>
    </row>
    <row r="678" customFormat="false" ht="13.2" hidden="false" customHeight="false" outlineLevel="0" collapsed="false">
      <c r="D678" s="170"/>
    </row>
    <row r="679" customFormat="false" ht="13.2" hidden="false" customHeight="false" outlineLevel="0" collapsed="false">
      <c r="D679" s="170"/>
    </row>
    <row r="680" customFormat="false" ht="13.2" hidden="false" customHeight="false" outlineLevel="0" collapsed="false">
      <c r="D680" s="170"/>
    </row>
    <row r="681" customFormat="false" ht="13.2" hidden="false" customHeight="false" outlineLevel="0" collapsed="false">
      <c r="D681" s="170"/>
    </row>
    <row r="682" customFormat="false" ht="13.2" hidden="false" customHeight="false" outlineLevel="0" collapsed="false">
      <c r="D682" s="170"/>
    </row>
    <row r="683" customFormat="false" ht="13.2" hidden="false" customHeight="false" outlineLevel="0" collapsed="false">
      <c r="D683" s="170"/>
    </row>
    <row r="684" customFormat="false" ht="13.2" hidden="false" customHeight="false" outlineLevel="0" collapsed="false">
      <c r="D684" s="170"/>
    </row>
    <row r="685" customFormat="false" ht="13.2" hidden="false" customHeight="false" outlineLevel="0" collapsed="false">
      <c r="D685" s="170"/>
    </row>
    <row r="686" customFormat="false" ht="13.2" hidden="false" customHeight="false" outlineLevel="0" collapsed="false">
      <c r="D686" s="170"/>
    </row>
    <row r="687" customFormat="false" ht="13.2" hidden="false" customHeight="false" outlineLevel="0" collapsed="false">
      <c r="D687" s="170"/>
    </row>
    <row r="688" customFormat="false" ht="13.2" hidden="false" customHeight="false" outlineLevel="0" collapsed="false">
      <c r="D688" s="170"/>
    </row>
    <row r="689" customFormat="false" ht="13.2" hidden="false" customHeight="false" outlineLevel="0" collapsed="false">
      <c r="D689" s="170"/>
    </row>
    <row r="690" customFormat="false" ht="13.2" hidden="false" customHeight="false" outlineLevel="0" collapsed="false">
      <c r="D690" s="170"/>
    </row>
    <row r="691" customFormat="false" ht="13.2" hidden="false" customHeight="false" outlineLevel="0" collapsed="false">
      <c r="D691" s="170"/>
    </row>
    <row r="692" customFormat="false" ht="13.2" hidden="false" customHeight="false" outlineLevel="0" collapsed="false">
      <c r="D692" s="170"/>
    </row>
    <row r="693" customFormat="false" ht="13.2" hidden="false" customHeight="false" outlineLevel="0" collapsed="false">
      <c r="D693" s="170"/>
    </row>
    <row r="694" customFormat="false" ht="13.2" hidden="false" customHeight="false" outlineLevel="0" collapsed="false">
      <c r="D694" s="170"/>
    </row>
    <row r="695" customFormat="false" ht="13.2" hidden="false" customHeight="false" outlineLevel="0" collapsed="false">
      <c r="D695" s="170"/>
    </row>
    <row r="696" customFormat="false" ht="13.2" hidden="false" customHeight="false" outlineLevel="0" collapsed="false">
      <c r="D696" s="170"/>
    </row>
    <row r="697" customFormat="false" ht="13.2" hidden="false" customHeight="false" outlineLevel="0" collapsed="false">
      <c r="D697" s="170"/>
    </row>
    <row r="698" customFormat="false" ht="13.2" hidden="false" customHeight="false" outlineLevel="0" collapsed="false">
      <c r="D698" s="170"/>
    </row>
    <row r="699" customFormat="false" ht="13.2" hidden="false" customHeight="false" outlineLevel="0" collapsed="false">
      <c r="D699" s="170"/>
    </row>
    <row r="700" customFormat="false" ht="13.2" hidden="false" customHeight="false" outlineLevel="0" collapsed="false">
      <c r="D700" s="170"/>
    </row>
    <row r="701" customFormat="false" ht="13.2" hidden="false" customHeight="false" outlineLevel="0" collapsed="false">
      <c r="D701" s="170"/>
    </row>
    <row r="702" customFormat="false" ht="13.2" hidden="false" customHeight="false" outlineLevel="0" collapsed="false">
      <c r="D702" s="170"/>
    </row>
    <row r="703" customFormat="false" ht="13.2" hidden="false" customHeight="false" outlineLevel="0" collapsed="false">
      <c r="D703" s="170"/>
    </row>
    <row r="704" customFormat="false" ht="13.2" hidden="false" customHeight="false" outlineLevel="0" collapsed="false">
      <c r="D704" s="170"/>
    </row>
    <row r="705" customFormat="false" ht="13.2" hidden="false" customHeight="false" outlineLevel="0" collapsed="false">
      <c r="D705" s="170"/>
    </row>
    <row r="706" customFormat="false" ht="13.2" hidden="false" customHeight="false" outlineLevel="0" collapsed="false">
      <c r="D706" s="170"/>
    </row>
    <row r="707" customFormat="false" ht="13.2" hidden="false" customHeight="false" outlineLevel="0" collapsed="false">
      <c r="D707" s="170"/>
    </row>
    <row r="708" customFormat="false" ht="13.2" hidden="false" customHeight="false" outlineLevel="0" collapsed="false">
      <c r="D708" s="170"/>
    </row>
    <row r="709" customFormat="false" ht="13.2" hidden="false" customHeight="false" outlineLevel="0" collapsed="false">
      <c r="D709" s="170"/>
    </row>
    <row r="710" customFormat="false" ht="13.2" hidden="false" customHeight="false" outlineLevel="0" collapsed="false">
      <c r="D710" s="170"/>
    </row>
    <row r="711" customFormat="false" ht="13.2" hidden="false" customHeight="false" outlineLevel="0" collapsed="false">
      <c r="D711" s="170"/>
    </row>
    <row r="712" customFormat="false" ht="13.2" hidden="false" customHeight="false" outlineLevel="0" collapsed="false">
      <c r="D712" s="170"/>
    </row>
    <row r="713" customFormat="false" ht="13.2" hidden="false" customHeight="false" outlineLevel="0" collapsed="false">
      <c r="D713" s="170"/>
    </row>
    <row r="714" customFormat="false" ht="13.2" hidden="false" customHeight="false" outlineLevel="0" collapsed="false">
      <c r="D714" s="170"/>
    </row>
    <row r="715" customFormat="false" ht="13.2" hidden="false" customHeight="false" outlineLevel="0" collapsed="false">
      <c r="D715" s="170"/>
    </row>
    <row r="716" customFormat="false" ht="13.2" hidden="false" customHeight="false" outlineLevel="0" collapsed="false">
      <c r="D716" s="170"/>
    </row>
    <row r="717" customFormat="false" ht="13.2" hidden="false" customHeight="false" outlineLevel="0" collapsed="false">
      <c r="D717" s="170"/>
    </row>
    <row r="718" customFormat="false" ht="13.2" hidden="false" customHeight="false" outlineLevel="0" collapsed="false">
      <c r="D718" s="170"/>
    </row>
    <row r="719" customFormat="false" ht="13.2" hidden="false" customHeight="false" outlineLevel="0" collapsed="false">
      <c r="D719" s="170"/>
    </row>
    <row r="720" customFormat="false" ht="13.2" hidden="false" customHeight="false" outlineLevel="0" collapsed="false">
      <c r="D720" s="170"/>
    </row>
    <row r="721" customFormat="false" ht="13.2" hidden="false" customHeight="false" outlineLevel="0" collapsed="false">
      <c r="D721" s="170"/>
    </row>
    <row r="722" customFormat="false" ht="13.2" hidden="false" customHeight="false" outlineLevel="0" collapsed="false">
      <c r="D722" s="170"/>
    </row>
    <row r="723" customFormat="false" ht="13.2" hidden="false" customHeight="false" outlineLevel="0" collapsed="false">
      <c r="D723" s="170"/>
    </row>
    <row r="724" customFormat="false" ht="13.2" hidden="false" customHeight="false" outlineLevel="0" collapsed="false">
      <c r="D724" s="170"/>
    </row>
    <row r="725" customFormat="false" ht="13.2" hidden="false" customHeight="false" outlineLevel="0" collapsed="false">
      <c r="D725" s="170"/>
    </row>
    <row r="726" customFormat="false" ht="13.2" hidden="false" customHeight="false" outlineLevel="0" collapsed="false">
      <c r="D726" s="170"/>
    </row>
    <row r="727" customFormat="false" ht="13.2" hidden="false" customHeight="false" outlineLevel="0" collapsed="false">
      <c r="D727" s="170"/>
    </row>
    <row r="728" customFormat="false" ht="13.2" hidden="false" customHeight="false" outlineLevel="0" collapsed="false">
      <c r="D728" s="170"/>
    </row>
    <row r="729" customFormat="false" ht="13.2" hidden="false" customHeight="false" outlineLevel="0" collapsed="false">
      <c r="D729" s="170"/>
    </row>
    <row r="730" customFormat="false" ht="13.2" hidden="false" customHeight="false" outlineLevel="0" collapsed="false">
      <c r="D730" s="170"/>
    </row>
    <row r="731" customFormat="false" ht="13.2" hidden="false" customHeight="false" outlineLevel="0" collapsed="false">
      <c r="D731" s="170"/>
    </row>
    <row r="732" customFormat="false" ht="13.2" hidden="false" customHeight="false" outlineLevel="0" collapsed="false">
      <c r="D732" s="170"/>
    </row>
    <row r="733" customFormat="false" ht="13.2" hidden="false" customHeight="false" outlineLevel="0" collapsed="false">
      <c r="D733" s="170"/>
    </row>
    <row r="734" customFormat="false" ht="13.2" hidden="false" customHeight="false" outlineLevel="0" collapsed="false">
      <c r="D734" s="170"/>
    </row>
    <row r="735" customFormat="false" ht="13.2" hidden="false" customHeight="false" outlineLevel="0" collapsed="false">
      <c r="D735" s="170"/>
    </row>
    <row r="736" customFormat="false" ht="13.2" hidden="false" customHeight="false" outlineLevel="0" collapsed="false">
      <c r="D736" s="170"/>
    </row>
    <row r="737" customFormat="false" ht="13.2" hidden="false" customHeight="false" outlineLevel="0" collapsed="false">
      <c r="D737" s="170"/>
    </row>
    <row r="738" customFormat="false" ht="13.2" hidden="false" customHeight="false" outlineLevel="0" collapsed="false">
      <c r="D738" s="170"/>
    </row>
    <row r="739" customFormat="false" ht="13.2" hidden="false" customHeight="false" outlineLevel="0" collapsed="false">
      <c r="D739" s="170"/>
    </row>
    <row r="740" customFormat="false" ht="13.2" hidden="false" customHeight="false" outlineLevel="0" collapsed="false">
      <c r="D740" s="170"/>
    </row>
    <row r="741" customFormat="false" ht="13.2" hidden="false" customHeight="false" outlineLevel="0" collapsed="false">
      <c r="D741" s="170"/>
    </row>
    <row r="742" customFormat="false" ht="13.2" hidden="false" customHeight="false" outlineLevel="0" collapsed="false">
      <c r="D742" s="170"/>
    </row>
    <row r="743" customFormat="false" ht="13.2" hidden="false" customHeight="false" outlineLevel="0" collapsed="false">
      <c r="D743" s="170"/>
    </row>
    <row r="744" customFormat="false" ht="13.2" hidden="false" customHeight="false" outlineLevel="0" collapsed="false">
      <c r="D744" s="170"/>
    </row>
    <row r="745" customFormat="false" ht="13.2" hidden="false" customHeight="false" outlineLevel="0" collapsed="false">
      <c r="D745" s="170"/>
    </row>
    <row r="746" customFormat="false" ht="13.2" hidden="false" customHeight="false" outlineLevel="0" collapsed="false">
      <c r="D746" s="170"/>
    </row>
    <row r="747" customFormat="false" ht="13.2" hidden="false" customHeight="false" outlineLevel="0" collapsed="false">
      <c r="D747" s="170"/>
    </row>
    <row r="748" customFormat="false" ht="13.2" hidden="false" customHeight="false" outlineLevel="0" collapsed="false">
      <c r="D748" s="170"/>
    </row>
    <row r="749" customFormat="false" ht="13.2" hidden="false" customHeight="false" outlineLevel="0" collapsed="false">
      <c r="D749" s="170"/>
    </row>
    <row r="750" customFormat="false" ht="13.2" hidden="false" customHeight="false" outlineLevel="0" collapsed="false">
      <c r="D750" s="170"/>
    </row>
    <row r="751" customFormat="false" ht="13.2" hidden="false" customHeight="false" outlineLevel="0" collapsed="false">
      <c r="D751" s="170"/>
    </row>
    <row r="752" customFormat="false" ht="13.2" hidden="false" customHeight="false" outlineLevel="0" collapsed="false">
      <c r="D752" s="170"/>
    </row>
    <row r="753" customFormat="false" ht="13.2" hidden="false" customHeight="false" outlineLevel="0" collapsed="false">
      <c r="D753" s="170"/>
    </row>
    <row r="754" customFormat="false" ht="13.2" hidden="false" customHeight="false" outlineLevel="0" collapsed="false">
      <c r="D754" s="170"/>
    </row>
    <row r="755" customFormat="false" ht="13.2" hidden="false" customHeight="false" outlineLevel="0" collapsed="false">
      <c r="D755" s="170"/>
    </row>
    <row r="756" customFormat="false" ht="13.2" hidden="false" customHeight="false" outlineLevel="0" collapsed="false">
      <c r="D756" s="170"/>
    </row>
    <row r="757" customFormat="false" ht="13.2" hidden="false" customHeight="false" outlineLevel="0" collapsed="false">
      <c r="D757" s="170"/>
    </row>
    <row r="758" customFormat="false" ht="13.2" hidden="false" customHeight="false" outlineLevel="0" collapsed="false">
      <c r="D758" s="170"/>
    </row>
    <row r="759" customFormat="false" ht="13.2" hidden="false" customHeight="false" outlineLevel="0" collapsed="false">
      <c r="D759" s="170"/>
    </row>
    <row r="760" customFormat="false" ht="13.2" hidden="false" customHeight="false" outlineLevel="0" collapsed="false">
      <c r="D760" s="170"/>
    </row>
    <row r="761" customFormat="false" ht="13.2" hidden="false" customHeight="false" outlineLevel="0" collapsed="false">
      <c r="D761" s="170"/>
    </row>
    <row r="762" customFormat="false" ht="13.2" hidden="false" customHeight="false" outlineLevel="0" collapsed="false">
      <c r="D762" s="170"/>
    </row>
    <row r="763" customFormat="false" ht="13.2" hidden="false" customHeight="false" outlineLevel="0" collapsed="false">
      <c r="D763" s="170"/>
    </row>
    <row r="764" customFormat="false" ht="13.2" hidden="false" customHeight="false" outlineLevel="0" collapsed="false">
      <c r="D764" s="170"/>
    </row>
    <row r="765" customFormat="false" ht="13.2" hidden="false" customHeight="false" outlineLevel="0" collapsed="false">
      <c r="D765" s="170"/>
    </row>
    <row r="766" customFormat="false" ht="13.2" hidden="false" customHeight="false" outlineLevel="0" collapsed="false">
      <c r="D766" s="170"/>
    </row>
    <row r="767" customFormat="false" ht="13.2" hidden="false" customHeight="false" outlineLevel="0" collapsed="false">
      <c r="D767" s="170"/>
    </row>
    <row r="768" customFormat="false" ht="13.2" hidden="false" customHeight="false" outlineLevel="0" collapsed="false">
      <c r="D768" s="170"/>
    </row>
    <row r="769" customFormat="false" ht="13.2" hidden="false" customHeight="false" outlineLevel="0" collapsed="false">
      <c r="D769" s="170"/>
    </row>
    <row r="770" customFormat="false" ht="13.2" hidden="false" customHeight="false" outlineLevel="0" collapsed="false">
      <c r="D770" s="170"/>
    </row>
    <row r="771" customFormat="false" ht="13.2" hidden="false" customHeight="false" outlineLevel="0" collapsed="false">
      <c r="D771" s="170"/>
    </row>
    <row r="772" customFormat="false" ht="13.2" hidden="false" customHeight="false" outlineLevel="0" collapsed="false">
      <c r="D772" s="170"/>
    </row>
    <row r="773" customFormat="false" ht="13.2" hidden="false" customHeight="false" outlineLevel="0" collapsed="false">
      <c r="D773" s="170"/>
    </row>
    <row r="774" customFormat="false" ht="13.2" hidden="false" customHeight="false" outlineLevel="0" collapsed="false">
      <c r="D774" s="170"/>
    </row>
    <row r="775" customFormat="false" ht="13.2" hidden="false" customHeight="false" outlineLevel="0" collapsed="false">
      <c r="D775" s="170"/>
    </row>
    <row r="776" customFormat="false" ht="13.2" hidden="false" customHeight="false" outlineLevel="0" collapsed="false">
      <c r="D776" s="170"/>
    </row>
    <row r="777" customFormat="false" ht="13.2" hidden="false" customHeight="false" outlineLevel="0" collapsed="false">
      <c r="D777" s="170"/>
    </row>
    <row r="778" customFormat="false" ht="13.2" hidden="false" customHeight="false" outlineLevel="0" collapsed="false">
      <c r="D778" s="170"/>
    </row>
    <row r="779" customFormat="false" ht="13.2" hidden="false" customHeight="false" outlineLevel="0" collapsed="false">
      <c r="D779" s="170"/>
    </row>
    <row r="780" customFormat="false" ht="13.2" hidden="false" customHeight="false" outlineLevel="0" collapsed="false">
      <c r="D780" s="170"/>
    </row>
    <row r="781" customFormat="false" ht="13.2" hidden="false" customHeight="false" outlineLevel="0" collapsed="false">
      <c r="D781" s="170"/>
    </row>
    <row r="782" customFormat="false" ht="13.2" hidden="false" customHeight="false" outlineLevel="0" collapsed="false">
      <c r="D782" s="170"/>
    </row>
    <row r="783" customFormat="false" ht="13.2" hidden="false" customHeight="false" outlineLevel="0" collapsed="false">
      <c r="D783" s="170"/>
    </row>
    <row r="784" customFormat="false" ht="13.2" hidden="false" customHeight="false" outlineLevel="0" collapsed="false">
      <c r="D784" s="170"/>
    </row>
    <row r="785" customFormat="false" ht="13.2" hidden="false" customHeight="false" outlineLevel="0" collapsed="false">
      <c r="D785" s="170"/>
    </row>
    <row r="786" customFormat="false" ht="13.2" hidden="false" customHeight="false" outlineLevel="0" collapsed="false">
      <c r="D786" s="170"/>
    </row>
    <row r="787" customFormat="false" ht="13.2" hidden="false" customHeight="false" outlineLevel="0" collapsed="false">
      <c r="D787" s="170"/>
    </row>
    <row r="788" customFormat="false" ht="13.2" hidden="false" customHeight="false" outlineLevel="0" collapsed="false">
      <c r="D788" s="170"/>
    </row>
    <row r="789" customFormat="false" ht="13.2" hidden="false" customHeight="false" outlineLevel="0" collapsed="false">
      <c r="D789" s="170"/>
    </row>
    <row r="790" customFormat="false" ht="13.2" hidden="false" customHeight="false" outlineLevel="0" collapsed="false">
      <c r="D790" s="170"/>
    </row>
    <row r="791" customFormat="false" ht="13.2" hidden="false" customHeight="false" outlineLevel="0" collapsed="false">
      <c r="D791" s="170"/>
    </row>
    <row r="792" customFormat="false" ht="13.2" hidden="false" customHeight="false" outlineLevel="0" collapsed="false">
      <c r="D792" s="170"/>
    </row>
    <row r="793" customFormat="false" ht="13.2" hidden="false" customHeight="false" outlineLevel="0" collapsed="false">
      <c r="D793" s="170"/>
    </row>
    <row r="794" customFormat="false" ht="13.2" hidden="false" customHeight="false" outlineLevel="0" collapsed="false">
      <c r="D794" s="170"/>
    </row>
    <row r="795" customFormat="false" ht="13.2" hidden="false" customHeight="false" outlineLevel="0" collapsed="false">
      <c r="D795" s="170"/>
    </row>
    <row r="796" customFormat="false" ht="13.2" hidden="false" customHeight="false" outlineLevel="0" collapsed="false">
      <c r="D796" s="170"/>
    </row>
    <row r="797" customFormat="false" ht="13.2" hidden="false" customHeight="false" outlineLevel="0" collapsed="false">
      <c r="D797" s="170"/>
    </row>
    <row r="798" customFormat="false" ht="13.2" hidden="false" customHeight="false" outlineLevel="0" collapsed="false">
      <c r="D798" s="170"/>
    </row>
    <row r="799" customFormat="false" ht="13.2" hidden="false" customHeight="false" outlineLevel="0" collapsed="false">
      <c r="D799" s="170"/>
    </row>
    <row r="800" customFormat="false" ht="13.2" hidden="false" customHeight="false" outlineLevel="0" collapsed="false">
      <c r="D800" s="170"/>
    </row>
    <row r="801" customFormat="false" ht="13.2" hidden="false" customHeight="false" outlineLevel="0" collapsed="false">
      <c r="D801" s="170"/>
    </row>
    <row r="802" customFormat="false" ht="13.2" hidden="false" customHeight="false" outlineLevel="0" collapsed="false">
      <c r="D802" s="170"/>
    </row>
    <row r="803" customFormat="false" ht="13.2" hidden="false" customHeight="false" outlineLevel="0" collapsed="false">
      <c r="D803" s="170"/>
    </row>
    <row r="804" customFormat="false" ht="13.2" hidden="false" customHeight="false" outlineLevel="0" collapsed="false">
      <c r="D804" s="170"/>
    </row>
    <row r="805" customFormat="false" ht="13.2" hidden="false" customHeight="false" outlineLevel="0" collapsed="false">
      <c r="D805" s="170"/>
    </row>
    <row r="806" customFormat="false" ht="13.2" hidden="false" customHeight="false" outlineLevel="0" collapsed="false">
      <c r="D806" s="170"/>
    </row>
    <row r="807" customFormat="false" ht="13.2" hidden="false" customHeight="false" outlineLevel="0" collapsed="false">
      <c r="D807" s="170"/>
    </row>
    <row r="808" customFormat="false" ht="13.2" hidden="false" customHeight="false" outlineLevel="0" collapsed="false">
      <c r="D808" s="170"/>
    </row>
    <row r="809" customFormat="false" ht="13.2" hidden="false" customHeight="false" outlineLevel="0" collapsed="false">
      <c r="D809" s="170"/>
    </row>
    <row r="810" customFormat="false" ht="13.2" hidden="false" customHeight="false" outlineLevel="0" collapsed="false">
      <c r="D810" s="170"/>
    </row>
    <row r="811" customFormat="false" ht="13.2" hidden="false" customHeight="false" outlineLevel="0" collapsed="false">
      <c r="D811" s="170"/>
    </row>
    <row r="812" customFormat="false" ht="13.2" hidden="false" customHeight="false" outlineLevel="0" collapsed="false">
      <c r="D812" s="170"/>
    </row>
    <row r="813" customFormat="false" ht="13.2" hidden="false" customHeight="false" outlineLevel="0" collapsed="false">
      <c r="D813" s="170"/>
    </row>
    <row r="814" customFormat="false" ht="13.2" hidden="false" customHeight="false" outlineLevel="0" collapsed="false">
      <c r="D814" s="170"/>
    </row>
    <row r="815" customFormat="false" ht="13.2" hidden="false" customHeight="false" outlineLevel="0" collapsed="false">
      <c r="D815" s="170"/>
    </row>
    <row r="816" customFormat="false" ht="13.2" hidden="false" customHeight="false" outlineLevel="0" collapsed="false">
      <c r="D816" s="170"/>
    </row>
    <row r="817" customFormat="false" ht="13.2" hidden="false" customHeight="false" outlineLevel="0" collapsed="false">
      <c r="D817" s="170"/>
    </row>
    <row r="818" customFormat="false" ht="13.2" hidden="false" customHeight="false" outlineLevel="0" collapsed="false">
      <c r="D818" s="170"/>
    </row>
    <row r="819" customFormat="false" ht="13.2" hidden="false" customHeight="false" outlineLevel="0" collapsed="false">
      <c r="D819" s="170"/>
    </row>
    <row r="820" customFormat="false" ht="13.2" hidden="false" customHeight="false" outlineLevel="0" collapsed="false">
      <c r="D820" s="170"/>
    </row>
    <row r="821" customFormat="false" ht="13.2" hidden="false" customHeight="false" outlineLevel="0" collapsed="false">
      <c r="D821" s="170"/>
    </row>
    <row r="822" customFormat="false" ht="13.2" hidden="false" customHeight="false" outlineLevel="0" collapsed="false">
      <c r="D822" s="170"/>
    </row>
    <row r="823" customFormat="false" ht="13.2" hidden="false" customHeight="false" outlineLevel="0" collapsed="false">
      <c r="D823" s="170"/>
    </row>
    <row r="824" customFormat="false" ht="13.2" hidden="false" customHeight="false" outlineLevel="0" collapsed="false">
      <c r="D824" s="170"/>
    </row>
    <row r="825" customFormat="false" ht="13.2" hidden="false" customHeight="false" outlineLevel="0" collapsed="false">
      <c r="D825" s="170"/>
    </row>
    <row r="826" customFormat="false" ht="13.2" hidden="false" customHeight="false" outlineLevel="0" collapsed="false">
      <c r="D826" s="170"/>
    </row>
    <row r="827" customFormat="false" ht="13.2" hidden="false" customHeight="false" outlineLevel="0" collapsed="false">
      <c r="D827" s="170"/>
    </row>
    <row r="828" customFormat="false" ht="13.2" hidden="false" customHeight="false" outlineLevel="0" collapsed="false">
      <c r="D828" s="170"/>
    </row>
    <row r="829" customFormat="false" ht="13.2" hidden="false" customHeight="false" outlineLevel="0" collapsed="false">
      <c r="D829" s="170"/>
    </row>
    <row r="830" customFormat="false" ht="13.2" hidden="false" customHeight="false" outlineLevel="0" collapsed="false">
      <c r="D830" s="170"/>
    </row>
    <row r="831" customFormat="false" ht="13.2" hidden="false" customHeight="false" outlineLevel="0" collapsed="false">
      <c r="D831" s="170"/>
    </row>
    <row r="832" customFormat="false" ht="13.2" hidden="false" customHeight="false" outlineLevel="0" collapsed="false">
      <c r="D832" s="170"/>
    </row>
    <row r="833" customFormat="false" ht="13.2" hidden="false" customHeight="false" outlineLevel="0" collapsed="false">
      <c r="D833" s="170"/>
    </row>
    <row r="834" customFormat="false" ht="13.2" hidden="false" customHeight="false" outlineLevel="0" collapsed="false">
      <c r="D834" s="170"/>
    </row>
    <row r="835" customFormat="false" ht="13.2" hidden="false" customHeight="false" outlineLevel="0" collapsed="false">
      <c r="D835" s="170"/>
    </row>
    <row r="836" customFormat="false" ht="13.2" hidden="false" customHeight="false" outlineLevel="0" collapsed="false">
      <c r="D836" s="170"/>
    </row>
    <row r="837" customFormat="false" ht="13.2" hidden="false" customHeight="false" outlineLevel="0" collapsed="false">
      <c r="D837" s="170"/>
    </row>
    <row r="838" customFormat="false" ht="13.2" hidden="false" customHeight="false" outlineLevel="0" collapsed="false">
      <c r="D838" s="170"/>
    </row>
    <row r="839" customFormat="false" ht="13.2" hidden="false" customHeight="false" outlineLevel="0" collapsed="false">
      <c r="D839" s="170"/>
    </row>
    <row r="840" customFormat="false" ht="13.2" hidden="false" customHeight="false" outlineLevel="0" collapsed="false">
      <c r="D840" s="170"/>
    </row>
    <row r="841" customFormat="false" ht="13.2" hidden="false" customHeight="false" outlineLevel="0" collapsed="false">
      <c r="D841" s="170"/>
    </row>
    <row r="842" customFormat="false" ht="13.2" hidden="false" customHeight="false" outlineLevel="0" collapsed="false">
      <c r="D842" s="170"/>
    </row>
    <row r="843" customFormat="false" ht="13.2" hidden="false" customHeight="false" outlineLevel="0" collapsed="false">
      <c r="D843" s="170"/>
    </row>
    <row r="844" customFormat="false" ht="13.2" hidden="false" customHeight="false" outlineLevel="0" collapsed="false">
      <c r="D844" s="170"/>
    </row>
    <row r="845" customFormat="false" ht="13.2" hidden="false" customHeight="false" outlineLevel="0" collapsed="false">
      <c r="D845" s="170"/>
    </row>
    <row r="846" customFormat="false" ht="13.2" hidden="false" customHeight="false" outlineLevel="0" collapsed="false">
      <c r="D846" s="170"/>
    </row>
    <row r="847" customFormat="false" ht="13.2" hidden="false" customHeight="false" outlineLevel="0" collapsed="false">
      <c r="D847" s="170"/>
    </row>
    <row r="848" customFormat="false" ht="13.2" hidden="false" customHeight="false" outlineLevel="0" collapsed="false">
      <c r="D848" s="170"/>
    </row>
    <row r="849" customFormat="false" ht="13.2" hidden="false" customHeight="false" outlineLevel="0" collapsed="false">
      <c r="D849" s="170"/>
    </row>
    <row r="850" customFormat="false" ht="13.2" hidden="false" customHeight="false" outlineLevel="0" collapsed="false">
      <c r="D850" s="170"/>
    </row>
    <row r="851" customFormat="false" ht="13.2" hidden="false" customHeight="false" outlineLevel="0" collapsed="false">
      <c r="D851" s="170"/>
    </row>
    <row r="852" customFormat="false" ht="13.2" hidden="false" customHeight="false" outlineLevel="0" collapsed="false">
      <c r="D852" s="170"/>
    </row>
    <row r="853" customFormat="false" ht="13.2" hidden="false" customHeight="false" outlineLevel="0" collapsed="false">
      <c r="D853" s="170"/>
    </row>
    <row r="854" customFormat="false" ht="13.2" hidden="false" customHeight="false" outlineLevel="0" collapsed="false">
      <c r="D854" s="170"/>
    </row>
    <row r="855" customFormat="false" ht="13.2" hidden="false" customHeight="false" outlineLevel="0" collapsed="false">
      <c r="D855" s="170"/>
    </row>
    <row r="856" customFormat="false" ht="13.2" hidden="false" customHeight="false" outlineLevel="0" collapsed="false">
      <c r="D856" s="170"/>
    </row>
    <row r="857" customFormat="false" ht="13.2" hidden="false" customHeight="false" outlineLevel="0" collapsed="false">
      <c r="D857" s="170"/>
    </row>
    <row r="858" customFormat="false" ht="13.2" hidden="false" customHeight="false" outlineLevel="0" collapsed="false">
      <c r="D858" s="170"/>
    </row>
    <row r="859" customFormat="false" ht="13.2" hidden="false" customHeight="false" outlineLevel="0" collapsed="false">
      <c r="D859" s="170"/>
    </row>
    <row r="860" customFormat="false" ht="13.2" hidden="false" customHeight="false" outlineLevel="0" collapsed="false">
      <c r="D860" s="170"/>
    </row>
    <row r="861" customFormat="false" ht="13.2" hidden="false" customHeight="false" outlineLevel="0" collapsed="false">
      <c r="D861" s="170"/>
    </row>
    <row r="862" customFormat="false" ht="13.2" hidden="false" customHeight="false" outlineLevel="0" collapsed="false">
      <c r="D862" s="170"/>
    </row>
    <row r="863" customFormat="false" ht="13.2" hidden="false" customHeight="false" outlineLevel="0" collapsed="false">
      <c r="D863" s="170"/>
    </row>
    <row r="864" customFormat="false" ht="13.2" hidden="false" customHeight="false" outlineLevel="0" collapsed="false">
      <c r="D864" s="170"/>
    </row>
    <row r="865" customFormat="false" ht="13.2" hidden="false" customHeight="false" outlineLevel="0" collapsed="false">
      <c r="D865" s="170"/>
    </row>
    <row r="866" customFormat="false" ht="13.2" hidden="false" customHeight="false" outlineLevel="0" collapsed="false">
      <c r="D866" s="170"/>
    </row>
    <row r="867" customFormat="false" ht="13.2" hidden="false" customHeight="false" outlineLevel="0" collapsed="false">
      <c r="D867" s="170"/>
    </row>
    <row r="868" customFormat="false" ht="13.2" hidden="false" customHeight="false" outlineLevel="0" collapsed="false">
      <c r="D868" s="170"/>
    </row>
    <row r="869" customFormat="false" ht="13.2" hidden="false" customHeight="false" outlineLevel="0" collapsed="false">
      <c r="D869" s="170"/>
    </row>
    <row r="870" customFormat="false" ht="13.2" hidden="false" customHeight="false" outlineLevel="0" collapsed="false">
      <c r="D870" s="170"/>
    </row>
    <row r="871" customFormat="false" ht="13.2" hidden="false" customHeight="false" outlineLevel="0" collapsed="false">
      <c r="D871" s="170"/>
    </row>
    <row r="872" customFormat="false" ht="13.2" hidden="false" customHeight="false" outlineLevel="0" collapsed="false">
      <c r="D872" s="170"/>
    </row>
    <row r="873" customFormat="false" ht="13.2" hidden="false" customHeight="false" outlineLevel="0" collapsed="false">
      <c r="D873" s="170"/>
    </row>
    <row r="874" customFormat="false" ht="13.2" hidden="false" customHeight="false" outlineLevel="0" collapsed="false">
      <c r="D874" s="170"/>
    </row>
    <row r="875" customFormat="false" ht="13.2" hidden="false" customHeight="false" outlineLevel="0" collapsed="false">
      <c r="D875" s="170"/>
    </row>
    <row r="876" customFormat="false" ht="13.2" hidden="false" customHeight="false" outlineLevel="0" collapsed="false">
      <c r="D876" s="170"/>
    </row>
    <row r="877" customFormat="false" ht="13.2" hidden="false" customHeight="false" outlineLevel="0" collapsed="false">
      <c r="D877" s="170"/>
    </row>
    <row r="878" customFormat="false" ht="13.2" hidden="false" customHeight="false" outlineLevel="0" collapsed="false">
      <c r="D878" s="170"/>
    </row>
    <row r="879" customFormat="false" ht="13.2" hidden="false" customHeight="false" outlineLevel="0" collapsed="false">
      <c r="D879" s="170"/>
    </row>
    <row r="880" customFormat="false" ht="13.2" hidden="false" customHeight="false" outlineLevel="0" collapsed="false">
      <c r="D880" s="170"/>
    </row>
    <row r="881" customFormat="false" ht="13.2" hidden="false" customHeight="false" outlineLevel="0" collapsed="false">
      <c r="D881" s="170"/>
    </row>
    <row r="882" customFormat="false" ht="13.2" hidden="false" customHeight="false" outlineLevel="0" collapsed="false">
      <c r="D882" s="170"/>
    </row>
    <row r="883" customFormat="false" ht="13.2" hidden="false" customHeight="false" outlineLevel="0" collapsed="false">
      <c r="D883" s="170"/>
    </row>
    <row r="884" customFormat="false" ht="13.2" hidden="false" customHeight="false" outlineLevel="0" collapsed="false">
      <c r="D884" s="170"/>
    </row>
    <row r="885" customFormat="false" ht="13.2" hidden="false" customHeight="false" outlineLevel="0" collapsed="false">
      <c r="D885" s="170"/>
    </row>
    <row r="886" customFormat="false" ht="13.2" hidden="false" customHeight="false" outlineLevel="0" collapsed="false">
      <c r="D886" s="170"/>
    </row>
    <row r="887" customFormat="false" ht="13.2" hidden="false" customHeight="false" outlineLevel="0" collapsed="false">
      <c r="D887" s="170"/>
    </row>
    <row r="888" customFormat="false" ht="13.2" hidden="false" customHeight="false" outlineLevel="0" collapsed="false">
      <c r="D888" s="170"/>
    </row>
    <row r="889" customFormat="false" ht="13.2" hidden="false" customHeight="false" outlineLevel="0" collapsed="false">
      <c r="D889" s="170"/>
    </row>
    <row r="890" customFormat="false" ht="13.2" hidden="false" customHeight="false" outlineLevel="0" collapsed="false">
      <c r="D890" s="170"/>
    </row>
    <row r="891" customFormat="false" ht="13.2" hidden="false" customHeight="false" outlineLevel="0" collapsed="false">
      <c r="D891" s="170"/>
    </row>
    <row r="892" customFormat="false" ht="13.2" hidden="false" customHeight="false" outlineLevel="0" collapsed="false">
      <c r="D892" s="170"/>
    </row>
    <row r="893" customFormat="false" ht="13.2" hidden="false" customHeight="false" outlineLevel="0" collapsed="false">
      <c r="D893" s="170"/>
    </row>
    <row r="894" customFormat="false" ht="13.2" hidden="false" customHeight="false" outlineLevel="0" collapsed="false">
      <c r="D894" s="170"/>
    </row>
    <row r="895" customFormat="false" ht="13.2" hidden="false" customHeight="false" outlineLevel="0" collapsed="false">
      <c r="D895" s="170"/>
    </row>
    <row r="896" customFormat="false" ht="13.2" hidden="false" customHeight="false" outlineLevel="0" collapsed="false">
      <c r="D896" s="170"/>
    </row>
    <row r="897" customFormat="false" ht="13.2" hidden="false" customHeight="false" outlineLevel="0" collapsed="false">
      <c r="D897" s="170"/>
    </row>
    <row r="898" customFormat="false" ht="13.2" hidden="false" customHeight="false" outlineLevel="0" collapsed="false">
      <c r="D898" s="170"/>
    </row>
    <row r="899" customFormat="false" ht="13.2" hidden="false" customHeight="false" outlineLevel="0" collapsed="false">
      <c r="D899" s="170"/>
    </row>
    <row r="900" customFormat="false" ht="13.2" hidden="false" customHeight="false" outlineLevel="0" collapsed="false">
      <c r="D900" s="170"/>
    </row>
    <row r="901" customFormat="false" ht="13.2" hidden="false" customHeight="false" outlineLevel="0" collapsed="false">
      <c r="D901" s="170"/>
    </row>
    <row r="902" customFormat="false" ht="13.2" hidden="false" customHeight="false" outlineLevel="0" collapsed="false">
      <c r="D902" s="170"/>
    </row>
    <row r="903" customFormat="false" ht="13.2" hidden="false" customHeight="false" outlineLevel="0" collapsed="false">
      <c r="D903" s="170"/>
    </row>
    <row r="904" customFormat="false" ht="13.2" hidden="false" customHeight="false" outlineLevel="0" collapsed="false">
      <c r="D904" s="170"/>
    </row>
    <row r="905" customFormat="false" ht="13.2" hidden="false" customHeight="false" outlineLevel="0" collapsed="false">
      <c r="D905" s="170"/>
    </row>
    <row r="906" customFormat="false" ht="13.2" hidden="false" customHeight="false" outlineLevel="0" collapsed="false">
      <c r="D906" s="170"/>
    </row>
    <row r="907" customFormat="false" ht="13.2" hidden="false" customHeight="false" outlineLevel="0" collapsed="false">
      <c r="D907" s="170"/>
    </row>
    <row r="908" customFormat="false" ht="13.2" hidden="false" customHeight="false" outlineLevel="0" collapsed="false">
      <c r="D908" s="170"/>
    </row>
    <row r="909" customFormat="false" ht="13.2" hidden="false" customHeight="false" outlineLevel="0" collapsed="false">
      <c r="D909" s="170"/>
    </row>
    <row r="910" customFormat="false" ht="13.2" hidden="false" customHeight="false" outlineLevel="0" collapsed="false">
      <c r="D910" s="170"/>
    </row>
    <row r="911" customFormat="false" ht="13.2" hidden="false" customHeight="false" outlineLevel="0" collapsed="false">
      <c r="D911" s="170"/>
    </row>
    <row r="912" customFormat="false" ht="13.2" hidden="false" customHeight="false" outlineLevel="0" collapsed="false">
      <c r="D912" s="170"/>
    </row>
    <row r="913" customFormat="false" ht="13.2" hidden="false" customHeight="false" outlineLevel="0" collapsed="false">
      <c r="D913" s="170"/>
    </row>
    <row r="914" customFormat="false" ht="13.2" hidden="false" customHeight="false" outlineLevel="0" collapsed="false">
      <c r="D914" s="170"/>
    </row>
    <row r="915" customFormat="false" ht="13.2" hidden="false" customHeight="false" outlineLevel="0" collapsed="false">
      <c r="D915" s="170"/>
    </row>
    <row r="916" customFormat="false" ht="13.2" hidden="false" customHeight="false" outlineLevel="0" collapsed="false">
      <c r="D916" s="170"/>
    </row>
    <row r="917" customFormat="false" ht="13.2" hidden="false" customHeight="false" outlineLevel="0" collapsed="false">
      <c r="D917" s="170"/>
    </row>
    <row r="918" customFormat="false" ht="13.2" hidden="false" customHeight="false" outlineLevel="0" collapsed="false">
      <c r="D918" s="170"/>
    </row>
    <row r="919" customFormat="false" ht="13.2" hidden="false" customHeight="false" outlineLevel="0" collapsed="false">
      <c r="D919" s="170"/>
    </row>
    <row r="920" customFormat="false" ht="13.2" hidden="false" customHeight="false" outlineLevel="0" collapsed="false">
      <c r="D920" s="170"/>
    </row>
    <row r="921" customFormat="false" ht="13.2" hidden="false" customHeight="false" outlineLevel="0" collapsed="false">
      <c r="D921" s="170"/>
    </row>
    <row r="922" customFormat="false" ht="13.2" hidden="false" customHeight="false" outlineLevel="0" collapsed="false">
      <c r="D922" s="170"/>
    </row>
    <row r="923" customFormat="false" ht="13.2" hidden="false" customHeight="false" outlineLevel="0" collapsed="false">
      <c r="D923" s="170"/>
    </row>
    <row r="924" customFormat="false" ht="13.2" hidden="false" customHeight="false" outlineLevel="0" collapsed="false">
      <c r="D924" s="170"/>
    </row>
    <row r="925" customFormat="false" ht="13.2" hidden="false" customHeight="false" outlineLevel="0" collapsed="false">
      <c r="D925" s="170"/>
    </row>
    <row r="926" customFormat="false" ht="13.2" hidden="false" customHeight="false" outlineLevel="0" collapsed="false">
      <c r="D926" s="170"/>
    </row>
    <row r="927" customFormat="false" ht="13.2" hidden="false" customHeight="false" outlineLevel="0" collapsed="false">
      <c r="D927" s="170"/>
    </row>
    <row r="928" customFormat="false" ht="13.2" hidden="false" customHeight="false" outlineLevel="0" collapsed="false">
      <c r="D928" s="170"/>
    </row>
    <row r="929" customFormat="false" ht="13.2" hidden="false" customHeight="false" outlineLevel="0" collapsed="false">
      <c r="D929" s="170"/>
    </row>
    <row r="930" customFormat="false" ht="13.2" hidden="false" customHeight="false" outlineLevel="0" collapsed="false">
      <c r="D930" s="170"/>
    </row>
    <row r="931" customFormat="false" ht="13.2" hidden="false" customHeight="false" outlineLevel="0" collapsed="false">
      <c r="D931" s="170"/>
    </row>
    <row r="932" customFormat="false" ht="13.2" hidden="false" customHeight="false" outlineLevel="0" collapsed="false">
      <c r="D932" s="170"/>
    </row>
    <row r="933" customFormat="false" ht="13.2" hidden="false" customHeight="false" outlineLevel="0" collapsed="false">
      <c r="D933" s="170"/>
    </row>
    <row r="934" customFormat="false" ht="13.2" hidden="false" customHeight="false" outlineLevel="0" collapsed="false">
      <c r="D934" s="170"/>
    </row>
    <row r="935" customFormat="false" ht="13.2" hidden="false" customHeight="false" outlineLevel="0" collapsed="false">
      <c r="D935" s="170"/>
    </row>
    <row r="936" customFormat="false" ht="13.2" hidden="false" customHeight="false" outlineLevel="0" collapsed="false">
      <c r="D936" s="170"/>
    </row>
    <row r="937" customFormat="false" ht="13.2" hidden="false" customHeight="false" outlineLevel="0" collapsed="false">
      <c r="D937" s="170"/>
    </row>
    <row r="938" customFormat="false" ht="13.2" hidden="false" customHeight="false" outlineLevel="0" collapsed="false">
      <c r="D938" s="170"/>
    </row>
    <row r="939" customFormat="false" ht="13.2" hidden="false" customHeight="false" outlineLevel="0" collapsed="false">
      <c r="D939" s="170"/>
    </row>
    <row r="940" customFormat="false" ht="13.2" hidden="false" customHeight="false" outlineLevel="0" collapsed="false">
      <c r="D940" s="170"/>
    </row>
    <row r="941" customFormat="false" ht="13.2" hidden="false" customHeight="false" outlineLevel="0" collapsed="false">
      <c r="D941" s="170"/>
    </row>
    <row r="942" customFormat="false" ht="13.2" hidden="false" customHeight="false" outlineLevel="0" collapsed="false">
      <c r="D942" s="170"/>
    </row>
    <row r="943" customFormat="false" ht="13.2" hidden="false" customHeight="false" outlineLevel="0" collapsed="false">
      <c r="D943" s="170"/>
    </row>
    <row r="944" customFormat="false" ht="13.2" hidden="false" customHeight="false" outlineLevel="0" collapsed="false">
      <c r="D944" s="170"/>
    </row>
    <row r="945" customFormat="false" ht="13.2" hidden="false" customHeight="false" outlineLevel="0" collapsed="false">
      <c r="D945" s="170"/>
    </row>
    <row r="946" customFormat="false" ht="13.2" hidden="false" customHeight="false" outlineLevel="0" collapsed="false">
      <c r="D946" s="170"/>
    </row>
    <row r="947" customFormat="false" ht="13.2" hidden="false" customHeight="false" outlineLevel="0" collapsed="false">
      <c r="D947" s="170"/>
    </row>
    <row r="948" customFormat="false" ht="13.2" hidden="false" customHeight="false" outlineLevel="0" collapsed="false">
      <c r="D948" s="170"/>
    </row>
    <row r="949" customFormat="false" ht="13.2" hidden="false" customHeight="false" outlineLevel="0" collapsed="false">
      <c r="D949" s="170"/>
    </row>
    <row r="950" customFormat="false" ht="13.2" hidden="false" customHeight="false" outlineLevel="0" collapsed="false">
      <c r="D950" s="170"/>
    </row>
    <row r="951" customFormat="false" ht="13.2" hidden="false" customHeight="false" outlineLevel="0" collapsed="false">
      <c r="D951" s="170"/>
    </row>
    <row r="952" customFormat="false" ht="13.2" hidden="false" customHeight="false" outlineLevel="0" collapsed="false">
      <c r="D952" s="170"/>
    </row>
    <row r="953" customFormat="false" ht="13.2" hidden="false" customHeight="false" outlineLevel="0" collapsed="false">
      <c r="D953" s="170"/>
    </row>
    <row r="954" customFormat="false" ht="13.2" hidden="false" customHeight="false" outlineLevel="0" collapsed="false">
      <c r="D954" s="170"/>
    </row>
    <row r="955" customFormat="false" ht="13.2" hidden="false" customHeight="false" outlineLevel="0" collapsed="false">
      <c r="D955" s="170"/>
    </row>
    <row r="956" customFormat="false" ht="13.2" hidden="false" customHeight="false" outlineLevel="0" collapsed="false">
      <c r="D956" s="170"/>
    </row>
    <row r="957" customFormat="false" ht="13.2" hidden="false" customHeight="false" outlineLevel="0" collapsed="false">
      <c r="D957" s="170"/>
    </row>
    <row r="958" customFormat="false" ht="13.2" hidden="false" customHeight="false" outlineLevel="0" collapsed="false">
      <c r="D958" s="170"/>
    </row>
    <row r="959" customFormat="false" ht="13.2" hidden="false" customHeight="false" outlineLevel="0" collapsed="false">
      <c r="D959" s="170"/>
    </row>
    <row r="960" customFormat="false" ht="13.2" hidden="false" customHeight="false" outlineLevel="0" collapsed="false">
      <c r="D960" s="170"/>
    </row>
    <row r="961" customFormat="false" ht="13.2" hidden="false" customHeight="false" outlineLevel="0" collapsed="false">
      <c r="D961" s="170"/>
    </row>
    <row r="962" customFormat="false" ht="13.2" hidden="false" customHeight="false" outlineLevel="0" collapsed="false">
      <c r="D962" s="170"/>
    </row>
    <row r="963" customFormat="false" ht="13.2" hidden="false" customHeight="false" outlineLevel="0" collapsed="false">
      <c r="D963" s="170"/>
    </row>
    <row r="964" customFormat="false" ht="13.2" hidden="false" customHeight="false" outlineLevel="0" collapsed="false">
      <c r="D964" s="170"/>
    </row>
    <row r="965" customFormat="false" ht="13.2" hidden="false" customHeight="false" outlineLevel="0" collapsed="false">
      <c r="D965" s="170"/>
    </row>
    <row r="966" customFormat="false" ht="13.2" hidden="false" customHeight="false" outlineLevel="0" collapsed="false">
      <c r="D966" s="170"/>
    </row>
    <row r="967" customFormat="false" ht="13.2" hidden="false" customHeight="false" outlineLevel="0" collapsed="false">
      <c r="D967" s="170"/>
    </row>
    <row r="968" customFormat="false" ht="13.2" hidden="false" customHeight="false" outlineLevel="0" collapsed="false">
      <c r="D968" s="170"/>
    </row>
    <row r="969" customFormat="false" ht="13.2" hidden="false" customHeight="false" outlineLevel="0" collapsed="false">
      <c r="D969" s="170"/>
    </row>
    <row r="970" customFormat="false" ht="13.2" hidden="false" customHeight="false" outlineLevel="0" collapsed="false">
      <c r="D970" s="170"/>
    </row>
    <row r="971" customFormat="false" ht="13.2" hidden="false" customHeight="false" outlineLevel="0" collapsed="false">
      <c r="D971" s="170"/>
    </row>
    <row r="972" customFormat="false" ht="13.2" hidden="false" customHeight="false" outlineLevel="0" collapsed="false">
      <c r="D972" s="170"/>
    </row>
    <row r="973" customFormat="false" ht="13.2" hidden="false" customHeight="false" outlineLevel="0" collapsed="false">
      <c r="D973" s="170"/>
    </row>
    <row r="974" customFormat="false" ht="13.2" hidden="false" customHeight="false" outlineLevel="0" collapsed="false">
      <c r="D974" s="170"/>
    </row>
    <row r="975" customFormat="false" ht="13.2" hidden="false" customHeight="false" outlineLevel="0" collapsed="false">
      <c r="D975" s="170"/>
    </row>
    <row r="976" customFormat="false" ht="13.2" hidden="false" customHeight="false" outlineLevel="0" collapsed="false">
      <c r="D976" s="170"/>
    </row>
    <row r="977" customFormat="false" ht="13.2" hidden="false" customHeight="false" outlineLevel="0" collapsed="false">
      <c r="D977" s="170"/>
    </row>
    <row r="978" customFormat="false" ht="13.2" hidden="false" customHeight="false" outlineLevel="0" collapsed="false">
      <c r="D978" s="170"/>
    </row>
    <row r="979" customFormat="false" ht="13.2" hidden="false" customHeight="false" outlineLevel="0" collapsed="false">
      <c r="D979" s="170"/>
    </row>
    <row r="980" customFormat="false" ht="13.2" hidden="false" customHeight="false" outlineLevel="0" collapsed="false">
      <c r="D980" s="170"/>
    </row>
    <row r="981" customFormat="false" ht="13.2" hidden="false" customHeight="false" outlineLevel="0" collapsed="false">
      <c r="D981" s="170"/>
    </row>
    <row r="982" customFormat="false" ht="13.2" hidden="false" customHeight="false" outlineLevel="0" collapsed="false">
      <c r="D982" s="170"/>
    </row>
    <row r="983" customFormat="false" ht="13.2" hidden="false" customHeight="false" outlineLevel="0" collapsed="false">
      <c r="D983" s="170"/>
    </row>
    <row r="984" customFormat="false" ht="13.2" hidden="false" customHeight="false" outlineLevel="0" collapsed="false">
      <c r="D984" s="170"/>
    </row>
    <row r="985" customFormat="false" ht="13.2" hidden="false" customHeight="false" outlineLevel="0" collapsed="false">
      <c r="D985" s="170"/>
    </row>
    <row r="986" customFormat="false" ht="13.2" hidden="false" customHeight="false" outlineLevel="0" collapsed="false">
      <c r="D986" s="170"/>
    </row>
    <row r="987" customFormat="false" ht="13.2" hidden="false" customHeight="false" outlineLevel="0" collapsed="false">
      <c r="D987" s="170"/>
    </row>
    <row r="988" customFormat="false" ht="13.2" hidden="false" customHeight="false" outlineLevel="0" collapsed="false">
      <c r="D988" s="170"/>
    </row>
    <row r="989" customFormat="false" ht="13.2" hidden="false" customHeight="false" outlineLevel="0" collapsed="false">
      <c r="D989" s="170"/>
    </row>
    <row r="990" customFormat="false" ht="13.2" hidden="false" customHeight="false" outlineLevel="0" collapsed="false">
      <c r="D990" s="170"/>
    </row>
    <row r="991" customFormat="false" ht="13.2" hidden="false" customHeight="false" outlineLevel="0" collapsed="false">
      <c r="D991" s="170"/>
    </row>
    <row r="992" customFormat="false" ht="13.2" hidden="false" customHeight="false" outlineLevel="0" collapsed="false">
      <c r="D992" s="170"/>
    </row>
    <row r="993" customFormat="false" ht="13.2" hidden="false" customHeight="false" outlineLevel="0" collapsed="false">
      <c r="D993" s="170"/>
    </row>
    <row r="994" customFormat="false" ht="13.2" hidden="false" customHeight="false" outlineLevel="0" collapsed="false">
      <c r="D994" s="170"/>
    </row>
    <row r="995" customFormat="false" ht="13.2" hidden="false" customHeight="false" outlineLevel="0" collapsed="false">
      <c r="D995" s="170"/>
    </row>
    <row r="996" customFormat="false" ht="13.2" hidden="false" customHeight="false" outlineLevel="0" collapsed="false">
      <c r="D996" s="170"/>
    </row>
    <row r="997" customFormat="false" ht="13.2" hidden="false" customHeight="false" outlineLevel="0" collapsed="false">
      <c r="D997" s="170"/>
    </row>
    <row r="998" customFormat="false" ht="13.2" hidden="false" customHeight="false" outlineLevel="0" collapsed="false">
      <c r="D998" s="170"/>
    </row>
    <row r="999" customFormat="false" ht="13.2" hidden="false" customHeight="false" outlineLevel="0" collapsed="false">
      <c r="D999" s="170"/>
    </row>
    <row r="1000" customFormat="false" ht="13.2" hidden="false" customHeight="false" outlineLevel="0" collapsed="false">
      <c r="D1000" s="170"/>
    </row>
    <row r="1001" customFormat="false" ht="13.2" hidden="false" customHeight="false" outlineLevel="0" collapsed="false">
      <c r="D1001" s="170"/>
    </row>
    <row r="1002" customFormat="false" ht="13.2" hidden="false" customHeight="false" outlineLevel="0" collapsed="false">
      <c r="D1002" s="170"/>
    </row>
    <row r="1003" customFormat="false" ht="13.2" hidden="false" customHeight="false" outlineLevel="0" collapsed="false">
      <c r="D1003" s="170"/>
    </row>
    <row r="1004" customFormat="false" ht="13.2" hidden="false" customHeight="false" outlineLevel="0" collapsed="false">
      <c r="D1004" s="170"/>
    </row>
    <row r="1005" customFormat="false" ht="13.2" hidden="false" customHeight="false" outlineLevel="0" collapsed="false">
      <c r="D1005" s="170"/>
    </row>
    <row r="1006" customFormat="false" ht="13.2" hidden="false" customHeight="false" outlineLevel="0" collapsed="false">
      <c r="D1006" s="170"/>
    </row>
    <row r="1007" customFormat="false" ht="13.2" hidden="false" customHeight="false" outlineLevel="0" collapsed="false">
      <c r="D1007" s="170"/>
    </row>
    <row r="1008" customFormat="false" ht="13.2" hidden="false" customHeight="false" outlineLevel="0" collapsed="false">
      <c r="D1008" s="170"/>
    </row>
    <row r="1009" customFormat="false" ht="13.2" hidden="false" customHeight="false" outlineLevel="0" collapsed="false">
      <c r="D1009" s="170"/>
    </row>
    <row r="1010" customFormat="false" ht="13.2" hidden="false" customHeight="false" outlineLevel="0" collapsed="false">
      <c r="D1010" s="170"/>
    </row>
    <row r="1011" customFormat="false" ht="13.2" hidden="false" customHeight="false" outlineLevel="0" collapsed="false">
      <c r="D1011" s="170"/>
    </row>
    <row r="1012" customFormat="false" ht="13.2" hidden="false" customHeight="false" outlineLevel="0" collapsed="false">
      <c r="D1012" s="170"/>
    </row>
    <row r="1013" customFormat="false" ht="13.2" hidden="false" customHeight="false" outlineLevel="0" collapsed="false">
      <c r="D1013" s="170"/>
    </row>
    <row r="1014" customFormat="false" ht="13.2" hidden="false" customHeight="false" outlineLevel="0" collapsed="false">
      <c r="D1014" s="170"/>
    </row>
    <row r="1015" customFormat="false" ht="13.2" hidden="false" customHeight="false" outlineLevel="0" collapsed="false">
      <c r="D1015" s="170"/>
    </row>
    <row r="1016" customFormat="false" ht="13.2" hidden="false" customHeight="false" outlineLevel="0" collapsed="false">
      <c r="D1016" s="170"/>
    </row>
    <row r="1017" customFormat="false" ht="13.2" hidden="false" customHeight="false" outlineLevel="0" collapsed="false">
      <c r="D1017" s="170"/>
    </row>
    <row r="1018" customFormat="false" ht="13.2" hidden="false" customHeight="false" outlineLevel="0" collapsed="false">
      <c r="D1018" s="170"/>
    </row>
    <row r="1019" customFormat="false" ht="13.2" hidden="false" customHeight="false" outlineLevel="0" collapsed="false">
      <c r="D1019" s="170"/>
    </row>
    <row r="1020" customFormat="false" ht="13.2" hidden="false" customHeight="false" outlineLevel="0" collapsed="false">
      <c r="D1020" s="170"/>
    </row>
    <row r="1021" customFormat="false" ht="13.2" hidden="false" customHeight="false" outlineLevel="0" collapsed="false">
      <c r="D1021" s="170"/>
    </row>
    <row r="1022" customFormat="false" ht="13.2" hidden="false" customHeight="false" outlineLevel="0" collapsed="false">
      <c r="D1022" s="170"/>
    </row>
    <row r="1023" customFormat="false" ht="13.2" hidden="false" customHeight="false" outlineLevel="0" collapsed="false">
      <c r="D1023" s="170"/>
    </row>
    <row r="1024" customFormat="false" ht="13.2" hidden="false" customHeight="false" outlineLevel="0" collapsed="false">
      <c r="D1024" s="170"/>
    </row>
    <row r="1025" customFormat="false" ht="13.2" hidden="false" customHeight="false" outlineLevel="0" collapsed="false">
      <c r="D1025" s="170"/>
    </row>
    <row r="1026" customFormat="false" ht="13.2" hidden="false" customHeight="false" outlineLevel="0" collapsed="false">
      <c r="D1026" s="170"/>
    </row>
    <row r="1027" customFormat="false" ht="13.2" hidden="false" customHeight="false" outlineLevel="0" collapsed="false">
      <c r="D1027" s="170"/>
    </row>
    <row r="1028" customFormat="false" ht="13.2" hidden="false" customHeight="false" outlineLevel="0" collapsed="false">
      <c r="D1028" s="170"/>
    </row>
    <row r="1029" customFormat="false" ht="13.2" hidden="false" customHeight="false" outlineLevel="0" collapsed="false">
      <c r="D1029" s="170"/>
    </row>
    <row r="1030" customFormat="false" ht="13.2" hidden="false" customHeight="false" outlineLevel="0" collapsed="false">
      <c r="D1030" s="170"/>
    </row>
    <row r="1031" customFormat="false" ht="13.2" hidden="false" customHeight="false" outlineLevel="0" collapsed="false">
      <c r="D1031" s="170"/>
    </row>
    <row r="1032" customFormat="false" ht="13.2" hidden="false" customHeight="false" outlineLevel="0" collapsed="false">
      <c r="D1032" s="170"/>
    </row>
    <row r="1033" customFormat="false" ht="13.2" hidden="false" customHeight="false" outlineLevel="0" collapsed="false">
      <c r="D1033" s="170"/>
    </row>
    <row r="1034" customFormat="false" ht="13.2" hidden="false" customHeight="false" outlineLevel="0" collapsed="false">
      <c r="D1034" s="170"/>
    </row>
    <row r="1035" customFormat="false" ht="13.2" hidden="false" customHeight="false" outlineLevel="0" collapsed="false">
      <c r="D1035" s="170"/>
    </row>
    <row r="1036" customFormat="false" ht="13.2" hidden="false" customHeight="false" outlineLevel="0" collapsed="false">
      <c r="D1036" s="170"/>
    </row>
    <row r="1037" customFormat="false" ht="13.2" hidden="false" customHeight="false" outlineLevel="0" collapsed="false">
      <c r="D1037" s="170"/>
    </row>
    <row r="1038" customFormat="false" ht="13.2" hidden="false" customHeight="false" outlineLevel="0" collapsed="false">
      <c r="D1038" s="170"/>
    </row>
    <row r="1039" customFormat="false" ht="13.2" hidden="false" customHeight="false" outlineLevel="0" collapsed="false">
      <c r="D1039" s="170"/>
    </row>
    <row r="1040" customFormat="false" ht="13.2" hidden="false" customHeight="false" outlineLevel="0" collapsed="false">
      <c r="D1040" s="170"/>
    </row>
    <row r="1041" customFormat="false" ht="13.2" hidden="false" customHeight="false" outlineLevel="0" collapsed="false">
      <c r="D1041" s="170"/>
    </row>
    <row r="1042" customFormat="false" ht="13.2" hidden="false" customHeight="false" outlineLevel="0" collapsed="false">
      <c r="D1042" s="170"/>
    </row>
    <row r="1043" customFormat="false" ht="13.2" hidden="false" customHeight="false" outlineLevel="0" collapsed="false">
      <c r="D1043" s="170"/>
    </row>
    <row r="1044" customFormat="false" ht="13.2" hidden="false" customHeight="false" outlineLevel="0" collapsed="false">
      <c r="D1044" s="170"/>
    </row>
    <row r="1045" customFormat="false" ht="13.2" hidden="false" customHeight="false" outlineLevel="0" collapsed="false">
      <c r="D1045" s="170"/>
    </row>
    <row r="1046" customFormat="false" ht="13.2" hidden="false" customHeight="false" outlineLevel="0" collapsed="false">
      <c r="D1046" s="170"/>
    </row>
    <row r="1047" customFormat="false" ht="13.2" hidden="false" customHeight="false" outlineLevel="0" collapsed="false">
      <c r="D1047" s="170"/>
    </row>
    <row r="1048" customFormat="false" ht="13.2" hidden="false" customHeight="false" outlineLevel="0" collapsed="false">
      <c r="D1048" s="170"/>
    </row>
    <row r="1049" customFormat="false" ht="13.2" hidden="false" customHeight="false" outlineLevel="0" collapsed="false">
      <c r="D1049" s="170"/>
    </row>
    <row r="1050" customFormat="false" ht="13.2" hidden="false" customHeight="false" outlineLevel="0" collapsed="false">
      <c r="D1050" s="170"/>
    </row>
    <row r="1051" customFormat="false" ht="13.2" hidden="false" customHeight="false" outlineLevel="0" collapsed="false">
      <c r="D1051" s="170"/>
    </row>
    <row r="1052" customFormat="false" ht="13.2" hidden="false" customHeight="false" outlineLevel="0" collapsed="false">
      <c r="D1052" s="170"/>
    </row>
    <row r="1053" customFormat="false" ht="13.2" hidden="false" customHeight="false" outlineLevel="0" collapsed="false">
      <c r="D1053" s="170"/>
    </row>
    <row r="1054" customFormat="false" ht="13.2" hidden="false" customHeight="false" outlineLevel="0" collapsed="false">
      <c r="D1054" s="170"/>
    </row>
    <row r="1055" customFormat="false" ht="13.2" hidden="false" customHeight="false" outlineLevel="0" collapsed="false">
      <c r="D1055" s="170"/>
    </row>
    <row r="1056" customFormat="false" ht="13.2" hidden="false" customHeight="false" outlineLevel="0" collapsed="false">
      <c r="D1056" s="170"/>
    </row>
    <row r="1057" customFormat="false" ht="13.2" hidden="false" customHeight="false" outlineLevel="0" collapsed="false">
      <c r="D1057" s="170"/>
    </row>
    <row r="1058" customFormat="false" ht="13.2" hidden="false" customHeight="false" outlineLevel="0" collapsed="false">
      <c r="D1058" s="170"/>
    </row>
    <row r="1059" customFormat="false" ht="13.2" hidden="false" customHeight="false" outlineLevel="0" collapsed="false">
      <c r="D1059" s="170"/>
    </row>
    <row r="1060" customFormat="false" ht="13.2" hidden="false" customHeight="false" outlineLevel="0" collapsed="false">
      <c r="D1060" s="170"/>
    </row>
    <row r="1061" customFormat="false" ht="13.2" hidden="false" customHeight="false" outlineLevel="0" collapsed="false">
      <c r="D1061" s="170"/>
    </row>
    <row r="1062" customFormat="false" ht="13.2" hidden="false" customHeight="false" outlineLevel="0" collapsed="false">
      <c r="D1062" s="170"/>
    </row>
    <row r="1063" customFormat="false" ht="13.2" hidden="false" customHeight="false" outlineLevel="0" collapsed="false">
      <c r="D1063" s="170"/>
    </row>
    <row r="1064" customFormat="false" ht="13.2" hidden="false" customHeight="false" outlineLevel="0" collapsed="false">
      <c r="D1064" s="170"/>
    </row>
    <row r="1065" customFormat="false" ht="13.2" hidden="false" customHeight="false" outlineLevel="0" collapsed="false">
      <c r="D1065" s="170"/>
    </row>
    <row r="1066" customFormat="false" ht="13.2" hidden="false" customHeight="false" outlineLevel="0" collapsed="false">
      <c r="D1066" s="170"/>
    </row>
    <row r="1067" customFormat="false" ht="13.2" hidden="false" customHeight="false" outlineLevel="0" collapsed="false">
      <c r="D1067" s="170"/>
    </row>
    <row r="1068" customFormat="false" ht="13.2" hidden="false" customHeight="false" outlineLevel="0" collapsed="false">
      <c r="D1068" s="170"/>
    </row>
    <row r="1069" customFormat="false" ht="13.2" hidden="false" customHeight="false" outlineLevel="0" collapsed="false">
      <c r="D1069" s="170"/>
    </row>
    <row r="1070" customFormat="false" ht="13.2" hidden="false" customHeight="false" outlineLevel="0" collapsed="false">
      <c r="D1070" s="170"/>
    </row>
    <row r="1071" customFormat="false" ht="13.2" hidden="false" customHeight="false" outlineLevel="0" collapsed="false">
      <c r="D1071" s="170"/>
    </row>
    <row r="1072" customFormat="false" ht="13.2" hidden="false" customHeight="false" outlineLevel="0" collapsed="false">
      <c r="D1072" s="170"/>
    </row>
    <row r="1073" customFormat="false" ht="13.2" hidden="false" customHeight="false" outlineLevel="0" collapsed="false">
      <c r="D1073" s="170"/>
    </row>
    <row r="1074" customFormat="false" ht="13.2" hidden="false" customHeight="false" outlineLevel="0" collapsed="false">
      <c r="D1074" s="170"/>
    </row>
    <row r="1075" customFormat="false" ht="13.2" hidden="false" customHeight="false" outlineLevel="0" collapsed="false">
      <c r="D1075" s="170"/>
    </row>
    <row r="1076" customFormat="false" ht="13.2" hidden="false" customHeight="false" outlineLevel="0" collapsed="false">
      <c r="D1076" s="170"/>
    </row>
    <row r="1077" customFormat="false" ht="13.2" hidden="false" customHeight="false" outlineLevel="0" collapsed="false">
      <c r="D1077" s="170"/>
    </row>
    <row r="1078" customFormat="false" ht="13.2" hidden="false" customHeight="false" outlineLevel="0" collapsed="false">
      <c r="D1078" s="170"/>
    </row>
    <row r="1079" customFormat="false" ht="13.2" hidden="false" customHeight="false" outlineLevel="0" collapsed="false">
      <c r="D1079" s="170"/>
    </row>
    <row r="1080" customFormat="false" ht="13.2" hidden="false" customHeight="false" outlineLevel="0" collapsed="false">
      <c r="D1080" s="170"/>
    </row>
    <row r="1081" customFormat="false" ht="13.2" hidden="false" customHeight="false" outlineLevel="0" collapsed="false">
      <c r="D1081" s="170"/>
    </row>
    <row r="1082" customFormat="false" ht="13.2" hidden="false" customHeight="false" outlineLevel="0" collapsed="false">
      <c r="D1082" s="170"/>
    </row>
    <row r="1083" customFormat="false" ht="13.2" hidden="false" customHeight="false" outlineLevel="0" collapsed="false">
      <c r="D1083" s="170"/>
    </row>
    <row r="1084" customFormat="false" ht="13.2" hidden="false" customHeight="false" outlineLevel="0" collapsed="false">
      <c r="D1084" s="170"/>
    </row>
    <row r="1085" customFormat="false" ht="13.2" hidden="false" customHeight="false" outlineLevel="0" collapsed="false">
      <c r="D1085" s="170"/>
    </row>
    <row r="1086" customFormat="false" ht="13.2" hidden="false" customHeight="false" outlineLevel="0" collapsed="false">
      <c r="D1086" s="170"/>
    </row>
    <row r="1087" customFormat="false" ht="13.2" hidden="false" customHeight="false" outlineLevel="0" collapsed="false">
      <c r="D1087" s="170"/>
    </row>
    <row r="1088" customFormat="false" ht="13.2" hidden="false" customHeight="false" outlineLevel="0" collapsed="false">
      <c r="D1088" s="170"/>
    </row>
    <row r="1089" customFormat="false" ht="13.2" hidden="false" customHeight="false" outlineLevel="0" collapsed="false">
      <c r="D1089" s="170"/>
    </row>
    <row r="1090" customFormat="false" ht="13.2" hidden="false" customHeight="false" outlineLevel="0" collapsed="false">
      <c r="D1090" s="170"/>
    </row>
    <row r="1091" customFormat="false" ht="13.2" hidden="false" customHeight="false" outlineLevel="0" collapsed="false">
      <c r="D1091" s="170"/>
    </row>
    <row r="1092" customFormat="false" ht="13.2" hidden="false" customHeight="false" outlineLevel="0" collapsed="false">
      <c r="D1092" s="170"/>
    </row>
    <row r="1093" customFormat="false" ht="13.2" hidden="false" customHeight="false" outlineLevel="0" collapsed="false">
      <c r="D1093" s="170"/>
    </row>
    <row r="1094" customFormat="false" ht="13.2" hidden="false" customHeight="false" outlineLevel="0" collapsed="false">
      <c r="D1094" s="170"/>
    </row>
    <row r="1095" customFormat="false" ht="13.2" hidden="false" customHeight="false" outlineLevel="0" collapsed="false">
      <c r="D1095" s="170"/>
    </row>
    <row r="1096" customFormat="false" ht="13.2" hidden="false" customHeight="false" outlineLevel="0" collapsed="false">
      <c r="D1096" s="170"/>
    </row>
    <row r="1097" customFormat="false" ht="13.2" hidden="false" customHeight="false" outlineLevel="0" collapsed="false">
      <c r="D1097" s="170"/>
    </row>
    <row r="1098" customFormat="false" ht="13.2" hidden="false" customHeight="false" outlineLevel="0" collapsed="false">
      <c r="D1098" s="170"/>
    </row>
    <row r="1099" customFormat="false" ht="13.2" hidden="false" customHeight="false" outlineLevel="0" collapsed="false">
      <c r="D1099" s="170"/>
    </row>
    <row r="1100" customFormat="false" ht="13.2" hidden="false" customHeight="false" outlineLevel="0" collapsed="false">
      <c r="D1100" s="170"/>
    </row>
    <row r="1101" customFormat="false" ht="13.2" hidden="false" customHeight="false" outlineLevel="0" collapsed="false">
      <c r="D1101" s="170"/>
    </row>
    <row r="1102" customFormat="false" ht="13.2" hidden="false" customHeight="false" outlineLevel="0" collapsed="false">
      <c r="D1102" s="170"/>
    </row>
    <row r="1103" customFormat="false" ht="13.2" hidden="false" customHeight="false" outlineLevel="0" collapsed="false">
      <c r="D1103" s="170"/>
    </row>
    <row r="1104" customFormat="false" ht="13.2" hidden="false" customHeight="false" outlineLevel="0" collapsed="false">
      <c r="D1104" s="170"/>
    </row>
    <row r="1105" customFormat="false" ht="13.2" hidden="false" customHeight="false" outlineLevel="0" collapsed="false">
      <c r="D1105" s="170"/>
    </row>
    <row r="1106" customFormat="false" ht="13.2" hidden="false" customHeight="false" outlineLevel="0" collapsed="false">
      <c r="D1106" s="170"/>
    </row>
    <row r="1107" customFormat="false" ht="13.2" hidden="false" customHeight="false" outlineLevel="0" collapsed="false">
      <c r="D1107" s="170"/>
    </row>
    <row r="1108" customFormat="false" ht="13.2" hidden="false" customHeight="false" outlineLevel="0" collapsed="false">
      <c r="D1108" s="170"/>
    </row>
    <row r="1109" customFormat="false" ht="13.2" hidden="false" customHeight="false" outlineLevel="0" collapsed="false">
      <c r="D1109" s="170"/>
    </row>
    <row r="1110" customFormat="false" ht="13.2" hidden="false" customHeight="false" outlineLevel="0" collapsed="false">
      <c r="D1110" s="170"/>
    </row>
    <row r="1111" customFormat="false" ht="13.2" hidden="false" customHeight="false" outlineLevel="0" collapsed="false">
      <c r="D1111" s="170"/>
    </row>
    <row r="1112" customFormat="false" ht="13.2" hidden="false" customHeight="false" outlineLevel="0" collapsed="false">
      <c r="D1112" s="170"/>
    </row>
    <row r="1113" customFormat="false" ht="13.2" hidden="false" customHeight="false" outlineLevel="0" collapsed="false">
      <c r="D1113" s="170"/>
    </row>
    <row r="1114" customFormat="false" ht="13.2" hidden="false" customHeight="false" outlineLevel="0" collapsed="false">
      <c r="D1114" s="170"/>
    </row>
    <row r="1115" customFormat="false" ht="13.2" hidden="false" customHeight="false" outlineLevel="0" collapsed="false">
      <c r="D1115" s="170"/>
    </row>
    <row r="1116" customFormat="false" ht="13.2" hidden="false" customHeight="false" outlineLevel="0" collapsed="false">
      <c r="D1116" s="170"/>
    </row>
    <row r="1117" customFormat="false" ht="13.2" hidden="false" customHeight="false" outlineLevel="0" collapsed="false">
      <c r="D1117" s="170"/>
    </row>
    <row r="1118" customFormat="false" ht="13.2" hidden="false" customHeight="false" outlineLevel="0" collapsed="false">
      <c r="D1118" s="170"/>
    </row>
    <row r="1119" customFormat="false" ht="13.2" hidden="false" customHeight="false" outlineLevel="0" collapsed="false">
      <c r="D1119" s="170"/>
    </row>
    <row r="1120" customFormat="false" ht="13.2" hidden="false" customHeight="false" outlineLevel="0" collapsed="false">
      <c r="D1120" s="170"/>
    </row>
    <row r="1121" customFormat="false" ht="13.2" hidden="false" customHeight="false" outlineLevel="0" collapsed="false">
      <c r="D1121" s="170"/>
    </row>
    <row r="1122" customFormat="false" ht="13.2" hidden="false" customHeight="false" outlineLevel="0" collapsed="false">
      <c r="D1122" s="170"/>
    </row>
    <row r="1123" customFormat="false" ht="13.2" hidden="false" customHeight="false" outlineLevel="0" collapsed="false">
      <c r="D1123" s="170"/>
    </row>
    <row r="1124" customFormat="false" ht="13.2" hidden="false" customHeight="false" outlineLevel="0" collapsed="false">
      <c r="D1124" s="170"/>
    </row>
    <row r="1125" customFormat="false" ht="13.2" hidden="false" customHeight="false" outlineLevel="0" collapsed="false">
      <c r="D1125" s="170"/>
    </row>
    <row r="1126" customFormat="false" ht="13.2" hidden="false" customHeight="false" outlineLevel="0" collapsed="false">
      <c r="D1126" s="170"/>
    </row>
    <row r="1127" customFormat="false" ht="13.2" hidden="false" customHeight="false" outlineLevel="0" collapsed="false">
      <c r="D1127" s="170"/>
    </row>
    <row r="1128" customFormat="false" ht="13.2" hidden="false" customHeight="false" outlineLevel="0" collapsed="false">
      <c r="D1128" s="170"/>
    </row>
    <row r="1129" customFormat="false" ht="13.2" hidden="false" customHeight="false" outlineLevel="0" collapsed="false">
      <c r="D1129" s="170"/>
    </row>
    <row r="1130" customFormat="false" ht="13.2" hidden="false" customHeight="false" outlineLevel="0" collapsed="false">
      <c r="D1130" s="170"/>
    </row>
    <row r="1131" customFormat="false" ht="13.2" hidden="false" customHeight="false" outlineLevel="0" collapsed="false">
      <c r="D1131" s="170"/>
    </row>
    <row r="1132" customFormat="false" ht="13.2" hidden="false" customHeight="false" outlineLevel="0" collapsed="false">
      <c r="D1132" s="170"/>
    </row>
    <row r="1133" customFormat="false" ht="13.2" hidden="false" customHeight="false" outlineLevel="0" collapsed="false">
      <c r="D1133" s="170"/>
    </row>
    <row r="1134" customFormat="false" ht="13.2" hidden="false" customHeight="false" outlineLevel="0" collapsed="false">
      <c r="D1134" s="170"/>
    </row>
    <row r="1135" customFormat="false" ht="13.2" hidden="false" customHeight="false" outlineLevel="0" collapsed="false">
      <c r="D1135" s="170"/>
    </row>
    <row r="1136" customFormat="false" ht="13.2" hidden="false" customHeight="false" outlineLevel="0" collapsed="false">
      <c r="D1136" s="170"/>
    </row>
    <row r="1137" customFormat="false" ht="13.2" hidden="false" customHeight="false" outlineLevel="0" collapsed="false">
      <c r="D1137" s="170"/>
    </row>
    <row r="1138" customFormat="false" ht="13.2" hidden="false" customHeight="false" outlineLevel="0" collapsed="false">
      <c r="D1138" s="170"/>
    </row>
    <row r="1139" customFormat="false" ht="13.2" hidden="false" customHeight="false" outlineLevel="0" collapsed="false">
      <c r="D1139" s="170"/>
    </row>
    <row r="1140" customFormat="false" ht="13.2" hidden="false" customHeight="false" outlineLevel="0" collapsed="false">
      <c r="D1140" s="170"/>
    </row>
    <row r="1141" customFormat="false" ht="13.2" hidden="false" customHeight="false" outlineLevel="0" collapsed="false">
      <c r="D1141" s="170"/>
    </row>
    <row r="1142" customFormat="false" ht="13.2" hidden="false" customHeight="false" outlineLevel="0" collapsed="false">
      <c r="D1142" s="170"/>
    </row>
    <row r="1143" customFormat="false" ht="13.2" hidden="false" customHeight="false" outlineLevel="0" collapsed="false">
      <c r="D1143" s="170"/>
    </row>
    <row r="1144" customFormat="false" ht="13.2" hidden="false" customHeight="false" outlineLevel="0" collapsed="false">
      <c r="D1144" s="170"/>
    </row>
    <row r="1145" customFormat="false" ht="13.2" hidden="false" customHeight="false" outlineLevel="0" collapsed="false">
      <c r="D1145" s="170"/>
    </row>
    <row r="1146" customFormat="false" ht="13.2" hidden="false" customHeight="false" outlineLevel="0" collapsed="false">
      <c r="D1146" s="170"/>
    </row>
    <row r="1147" customFormat="false" ht="13.2" hidden="false" customHeight="false" outlineLevel="0" collapsed="false">
      <c r="D1147" s="170"/>
    </row>
    <row r="1148" customFormat="false" ht="13.2" hidden="false" customHeight="false" outlineLevel="0" collapsed="false">
      <c r="D1148" s="170"/>
    </row>
    <row r="1149" customFormat="false" ht="13.2" hidden="false" customHeight="false" outlineLevel="0" collapsed="false">
      <c r="D1149" s="170"/>
    </row>
    <row r="1150" customFormat="false" ht="13.2" hidden="false" customHeight="false" outlineLevel="0" collapsed="false">
      <c r="D1150" s="170"/>
    </row>
    <row r="1151" customFormat="false" ht="13.2" hidden="false" customHeight="false" outlineLevel="0" collapsed="false">
      <c r="D1151" s="170"/>
    </row>
    <row r="1152" customFormat="false" ht="13.2" hidden="false" customHeight="false" outlineLevel="0" collapsed="false">
      <c r="D1152" s="170"/>
    </row>
    <row r="1153" customFormat="false" ht="13.2" hidden="false" customHeight="false" outlineLevel="0" collapsed="false">
      <c r="D1153" s="170"/>
    </row>
    <row r="1154" customFormat="false" ht="13.2" hidden="false" customHeight="false" outlineLevel="0" collapsed="false">
      <c r="D1154" s="170"/>
    </row>
    <row r="1155" customFormat="false" ht="13.2" hidden="false" customHeight="false" outlineLevel="0" collapsed="false">
      <c r="D1155" s="170"/>
    </row>
    <row r="1156" customFormat="false" ht="13.2" hidden="false" customHeight="false" outlineLevel="0" collapsed="false">
      <c r="D1156" s="170"/>
    </row>
    <row r="1157" customFormat="false" ht="13.2" hidden="false" customHeight="false" outlineLevel="0" collapsed="false">
      <c r="D1157" s="170"/>
    </row>
    <row r="1158" customFormat="false" ht="13.2" hidden="false" customHeight="false" outlineLevel="0" collapsed="false">
      <c r="D1158" s="170"/>
    </row>
    <row r="1159" customFormat="false" ht="13.2" hidden="false" customHeight="false" outlineLevel="0" collapsed="false">
      <c r="D1159" s="170"/>
    </row>
    <row r="1160" customFormat="false" ht="13.2" hidden="false" customHeight="false" outlineLevel="0" collapsed="false">
      <c r="D1160" s="170"/>
    </row>
    <row r="1161" customFormat="false" ht="13.2" hidden="false" customHeight="false" outlineLevel="0" collapsed="false">
      <c r="D1161" s="170"/>
    </row>
    <row r="1162" customFormat="false" ht="13.2" hidden="false" customHeight="false" outlineLevel="0" collapsed="false">
      <c r="D1162" s="170"/>
    </row>
    <row r="1163" customFormat="false" ht="13.2" hidden="false" customHeight="false" outlineLevel="0" collapsed="false">
      <c r="D1163" s="170"/>
    </row>
    <row r="1164" customFormat="false" ht="13.2" hidden="false" customHeight="false" outlineLevel="0" collapsed="false">
      <c r="D1164" s="170"/>
    </row>
    <row r="1165" customFormat="false" ht="13.2" hidden="false" customHeight="false" outlineLevel="0" collapsed="false">
      <c r="D1165" s="170"/>
    </row>
    <row r="1166" customFormat="false" ht="13.2" hidden="false" customHeight="false" outlineLevel="0" collapsed="false">
      <c r="D1166" s="170"/>
    </row>
    <row r="1167" customFormat="false" ht="13.2" hidden="false" customHeight="false" outlineLevel="0" collapsed="false">
      <c r="D1167" s="170"/>
    </row>
    <row r="1168" customFormat="false" ht="13.2" hidden="false" customHeight="false" outlineLevel="0" collapsed="false">
      <c r="D1168" s="170"/>
    </row>
    <row r="1169" customFormat="false" ht="13.2" hidden="false" customHeight="false" outlineLevel="0" collapsed="false">
      <c r="D1169" s="170"/>
    </row>
    <row r="1170" customFormat="false" ht="13.2" hidden="false" customHeight="false" outlineLevel="0" collapsed="false">
      <c r="D1170" s="170"/>
    </row>
    <row r="1171" customFormat="false" ht="13.2" hidden="false" customHeight="false" outlineLevel="0" collapsed="false">
      <c r="D1171" s="170"/>
    </row>
    <row r="1172" customFormat="false" ht="13.2" hidden="false" customHeight="false" outlineLevel="0" collapsed="false">
      <c r="D1172" s="170"/>
    </row>
    <row r="1173" customFormat="false" ht="13.2" hidden="false" customHeight="false" outlineLevel="0" collapsed="false">
      <c r="D1173" s="170"/>
    </row>
    <row r="1174" customFormat="false" ht="13.2" hidden="false" customHeight="false" outlineLevel="0" collapsed="false">
      <c r="D1174" s="170"/>
    </row>
    <row r="1175" customFormat="false" ht="13.2" hidden="false" customHeight="false" outlineLevel="0" collapsed="false">
      <c r="D1175" s="170"/>
    </row>
    <row r="1176" customFormat="false" ht="13.2" hidden="false" customHeight="false" outlineLevel="0" collapsed="false">
      <c r="D1176" s="170"/>
    </row>
    <row r="1177" customFormat="false" ht="13.2" hidden="false" customHeight="false" outlineLevel="0" collapsed="false">
      <c r="D1177" s="170"/>
    </row>
    <row r="1178" customFormat="false" ht="13.2" hidden="false" customHeight="false" outlineLevel="0" collapsed="false">
      <c r="D1178" s="170"/>
    </row>
    <row r="1179" customFormat="false" ht="13.2" hidden="false" customHeight="false" outlineLevel="0" collapsed="false">
      <c r="D1179" s="170"/>
    </row>
    <row r="1180" customFormat="false" ht="13.2" hidden="false" customHeight="false" outlineLevel="0" collapsed="false">
      <c r="D1180" s="170"/>
    </row>
    <row r="1181" customFormat="false" ht="13.2" hidden="false" customHeight="false" outlineLevel="0" collapsed="false">
      <c r="D1181" s="170"/>
    </row>
    <row r="1182" customFormat="false" ht="13.2" hidden="false" customHeight="false" outlineLevel="0" collapsed="false">
      <c r="D1182" s="170"/>
    </row>
    <row r="1183" customFormat="false" ht="13.2" hidden="false" customHeight="false" outlineLevel="0" collapsed="false">
      <c r="D1183" s="170"/>
    </row>
    <row r="1184" customFormat="false" ht="13.2" hidden="false" customHeight="false" outlineLevel="0" collapsed="false">
      <c r="D1184" s="170"/>
    </row>
    <row r="1185" customFormat="false" ht="13.2" hidden="false" customHeight="false" outlineLevel="0" collapsed="false">
      <c r="D1185" s="170"/>
    </row>
    <row r="1186" customFormat="false" ht="13.2" hidden="false" customHeight="false" outlineLevel="0" collapsed="false">
      <c r="D1186" s="170"/>
    </row>
    <row r="1187" customFormat="false" ht="13.2" hidden="false" customHeight="false" outlineLevel="0" collapsed="false">
      <c r="D1187" s="170"/>
    </row>
    <row r="1188" customFormat="false" ht="13.2" hidden="false" customHeight="false" outlineLevel="0" collapsed="false">
      <c r="D1188" s="170"/>
    </row>
    <row r="1189" customFormat="false" ht="13.2" hidden="false" customHeight="false" outlineLevel="0" collapsed="false">
      <c r="D1189" s="170"/>
    </row>
    <row r="1190" customFormat="false" ht="13.2" hidden="false" customHeight="false" outlineLevel="0" collapsed="false">
      <c r="D1190" s="170"/>
    </row>
    <row r="1191" customFormat="false" ht="13.2" hidden="false" customHeight="false" outlineLevel="0" collapsed="false">
      <c r="D1191" s="170"/>
    </row>
    <row r="1192" customFormat="false" ht="13.2" hidden="false" customHeight="false" outlineLevel="0" collapsed="false">
      <c r="D1192" s="170"/>
    </row>
    <row r="1193" customFormat="false" ht="13.2" hidden="false" customHeight="false" outlineLevel="0" collapsed="false">
      <c r="D1193" s="170"/>
    </row>
    <row r="1194" customFormat="false" ht="13.2" hidden="false" customHeight="false" outlineLevel="0" collapsed="false">
      <c r="D1194" s="170"/>
    </row>
    <row r="1195" customFormat="false" ht="13.2" hidden="false" customHeight="false" outlineLevel="0" collapsed="false">
      <c r="D1195" s="170"/>
    </row>
    <row r="1196" customFormat="false" ht="13.2" hidden="false" customHeight="false" outlineLevel="0" collapsed="false">
      <c r="D1196" s="170"/>
    </row>
    <row r="1197" customFormat="false" ht="13.2" hidden="false" customHeight="false" outlineLevel="0" collapsed="false">
      <c r="D1197" s="170"/>
    </row>
    <row r="1198" customFormat="false" ht="13.2" hidden="false" customHeight="false" outlineLevel="0" collapsed="false">
      <c r="D1198" s="170"/>
    </row>
    <row r="1199" customFormat="false" ht="13.2" hidden="false" customHeight="false" outlineLevel="0" collapsed="false">
      <c r="D1199" s="170"/>
    </row>
    <row r="1200" customFormat="false" ht="13.2" hidden="false" customHeight="false" outlineLevel="0" collapsed="false">
      <c r="D1200" s="170"/>
    </row>
    <row r="1201" customFormat="false" ht="13.2" hidden="false" customHeight="false" outlineLevel="0" collapsed="false">
      <c r="D1201" s="170"/>
    </row>
    <row r="1202" customFormat="false" ht="13.2" hidden="false" customHeight="false" outlineLevel="0" collapsed="false">
      <c r="D1202" s="170"/>
    </row>
    <row r="1203" customFormat="false" ht="13.2" hidden="false" customHeight="false" outlineLevel="0" collapsed="false">
      <c r="D1203" s="170"/>
    </row>
    <row r="1204" customFormat="false" ht="13.2" hidden="false" customHeight="false" outlineLevel="0" collapsed="false">
      <c r="D1204" s="170"/>
    </row>
    <row r="1205" customFormat="false" ht="13.2" hidden="false" customHeight="false" outlineLevel="0" collapsed="false">
      <c r="D1205" s="170"/>
    </row>
    <row r="1206" customFormat="false" ht="13.2" hidden="false" customHeight="false" outlineLevel="0" collapsed="false">
      <c r="D1206" s="170"/>
    </row>
    <row r="1207" customFormat="false" ht="13.2" hidden="false" customHeight="false" outlineLevel="0" collapsed="false">
      <c r="D1207" s="170"/>
    </row>
    <row r="1208" customFormat="false" ht="13.2" hidden="false" customHeight="false" outlineLevel="0" collapsed="false">
      <c r="D1208" s="170"/>
    </row>
    <row r="1209" customFormat="false" ht="13.2" hidden="false" customHeight="false" outlineLevel="0" collapsed="false">
      <c r="D1209" s="170"/>
    </row>
    <row r="1210" customFormat="false" ht="13.2" hidden="false" customHeight="false" outlineLevel="0" collapsed="false">
      <c r="D1210" s="170"/>
    </row>
    <row r="1211" customFormat="false" ht="13.2" hidden="false" customHeight="false" outlineLevel="0" collapsed="false">
      <c r="D1211" s="170"/>
    </row>
    <row r="1212" customFormat="false" ht="13.2" hidden="false" customHeight="false" outlineLevel="0" collapsed="false">
      <c r="D1212" s="170"/>
    </row>
    <row r="1213" customFormat="false" ht="13.2" hidden="false" customHeight="false" outlineLevel="0" collapsed="false">
      <c r="D1213" s="170"/>
    </row>
    <row r="1214" customFormat="false" ht="13.2" hidden="false" customHeight="false" outlineLevel="0" collapsed="false">
      <c r="D1214" s="170"/>
    </row>
    <row r="1215" customFormat="false" ht="13.2" hidden="false" customHeight="false" outlineLevel="0" collapsed="false">
      <c r="D1215" s="170"/>
    </row>
    <row r="1216" customFormat="false" ht="13.2" hidden="false" customHeight="false" outlineLevel="0" collapsed="false">
      <c r="D1216" s="170"/>
    </row>
    <row r="1217" customFormat="false" ht="13.2" hidden="false" customHeight="false" outlineLevel="0" collapsed="false">
      <c r="D1217" s="170"/>
    </row>
    <row r="1218" customFormat="false" ht="13.2" hidden="false" customHeight="false" outlineLevel="0" collapsed="false">
      <c r="D1218" s="170"/>
    </row>
    <row r="1219" customFormat="false" ht="13.2" hidden="false" customHeight="false" outlineLevel="0" collapsed="false">
      <c r="D1219" s="170"/>
    </row>
    <row r="1220" customFormat="false" ht="13.2" hidden="false" customHeight="false" outlineLevel="0" collapsed="false">
      <c r="D1220" s="170"/>
    </row>
    <row r="1221" customFormat="false" ht="13.2" hidden="false" customHeight="false" outlineLevel="0" collapsed="false">
      <c r="D1221" s="170"/>
    </row>
    <row r="1222" customFormat="false" ht="13.2" hidden="false" customHeight="false" outlineLevel="0" collapsed="false">
      <c r="D1222" s="170"/>
    </row>
    <row r="1223" customFormat="false" ht="13.2" hidden="false" customHeight="false" outlineLevel="0" collapsed="false">
      <c r="D1223" s="170"/>
    </row>
    <row r="1224" customFormat="false" ht="13.2" hidden="false" customHeight="false" outlineLevel="0" collapsed="false">
      <c r="D1224" s="170"/>
    </row>
    <row r="1225" customFormat="false" ht="13.2" hidden="false" customHeight="false" outlineLevel="0" collapsed="false">
      <c r="D1225" s="170"/>
    </row>
    <row r="1226" customFormat="false" ht="13.2" hidden="false" customHeight="false" outlineLevel="0" collapsed="false">
      <c r="D1226" s="170"/>
    </row>
    <row r="1227" customFormat="false" ht="13.2" hidden="false" customHeight="false" outlineLevel="0" collapsed="false">
      <c r="D1227" s="170"/>
    </row>
    <row r="1228" customFormat="false" ht="13.2" hidden="false" customHeight="false" outlineLevel="0" collapsed="false">
      <c r="D1228" s="170"/>
    </row>
    <row r="1229" customFormat="false" ht="13.2" hidden="false" customHeight="false" outlineLevel="0" collapsed="false">
      <c r="D1229" s="170"/>
    </row>
    <row r="1230" customFormat="false" ht="13.2" hidden="false" customHeight="false" outlineLevel="0" collapsed="false">
      <c r="D1230" s="170"/>
    </row>
    <row r="1231" customFormat="false" ht="13.2" hidden="false" customHeight="false" outlineLevel="0" collapsed="false">
      <c r="D1231" s="170"/>
    </row>
    <row r="1232" customFormat="false" ht="13.2" hidden="false" customHeight="false" outlineLevel="0" collapsed="false">
      <c r="D1232" s="170"/>
    </row>
    <row r="1233" customFormat="false" ht="13.2" hidden="false" customHeight="false" outlineLevel="0" collapsed="false">
      <c r="D1233" s="170"/>
    </row>
    <row r="1234" customFormat="false" ht="13.2" hidden="false" customHeight="false" outlineLevel="0" collapsed="false">
      <c r="D1234" s="170"/>
    </row>
    <row r="1235" customFormat="false" ht="13.2" hidden="false" customHeight="false" outlineLevel="0" collapsed="false">
      <c r="D1235" s="170"/>
    </row>
    <row r="1236" customFormat="false" ht="13.2" hidden="false" customHeight="false" outlineLevel="0" collapsed="false">
      <c r="D1236" s="170"/>
    </row>
    <row r="1237" customFormat="false" ht="13.2" hidden="false" customHeight="false" outlineLevel="0" collapsed="false">
      <c r="D1237" s="170"/>
    </row>
    <row r="1238" customFormat="false" ht="13.2" hidden="false" customHeight="false" outlineLevel="0" collapsed="false">
      <c r="D1238" s="170"/>
    </row>
    <row r="1239" customFormat="false" ht="13.2" hidden="false" customHeight="false" outlineLevel="0" collapsed="false">
      <c r="D1239" s="170"/>
    </row>
    <row r="1240" customFormat="false" ht="13.2" hidden="false" customHeight="false" outlineLevel="0" collapsed="false">
      <c r="D1240" s="170"/>
    </row>
    <row r="1241" customFormat="false" ht="13.2" hidden="false" customHeight="false" outlineLevel="0" collapsed="false">
      <c r="D1241" s="170"/>
    </row>
    <row r="1242" customFormat="false" ht="13.2" hidden="false" customHeight="false" outlineLevel="0" collapsed="false">
      <c r="D1242" s="170"/>
    </row>
    <row r="1243" customFormat="false" ht="13.2" hidden="false" customHeight="false" outlineLevel="0" collapsed="false">
      <c r="D1243" s="170"/>
    </row>
    <row r="1244" customFormat="false" ht="13.2" hidden="false" customHeight="false" outlineLevel="0" collapsed="false">
      <c r="D1244" s="170"/>
    </row>
    <row r="1245" customFormat="false" ht="13.2" hidden="false" customHeight="false" outlineLevel="0" collapsed="false">
      <c r="D1245" s="170"/>
    </row>
    <row r="1246" customFormat="false" ht="13.2" hidden="false" customHeight="false" outlineLevel="0" collapsed="false">
      <c r="D1246" s="170"/>
    </row>
    <row r="1247" customFormat="false" ht="13.2" hidden="false" customHeight="false" outlineLevel="0" collapsed="false">
      <c r="D1247" s="170"/>
    </row>
    <row r="1248" customFormat="false" ht="13.2" hidden="false" customHeight="false" outlineLevel="0" collapsed="false">
      <c r="D1248" s="170"/>
    </row>
    <row r="1249" customFormat="false" ht="13.2" hidden="false" customHeight="false" outlineLevel="0" collapsed="false">
      <c r="D1249" s="170"/>
    </row>
    <row r="1250" customFormat="false" ht="13.2" hidden="false" customHeight="false" outlineLevel="0" collapsed="false">
      <c r="D1250" s="170"/>
    </row>
    <row r="1251" customFormat="false" ht="13.2" hidden="false" customHeight="false" outlineLevel="0" collapsed="false">
      <c r="D1251" s="170"/>
    </row>
    <row r="1252" customFormat="false" ht="13.2" hidden="false" customHeight="false" outlineLevel="0" collapsed="false">
      <c r="D1252" s="170"/>
    </row>
    <row r="1253" customFormat="false" ht="13.2" hidden="false" customHeight="false" outlineLevel="0" collapsed="false">
      <c r="D1253" s="170"/>
    </row>
    <row r="1254" customFormat="false" ht="13.2" hidden="false" customHeight="false" outlineLevel="0" collapsed="false">
      <c r="D1254" s="170"/>
    </row>
    <row r="1255" customFormat="false" ht="13.2" hidden="false" customHeight="false" outlineLevel="0" collapsed="false">
      <c r="D1255" s="170"/>
    </row>
    <row r="1256" customFormat="false" ht="13.2" hidden="false" customHeight="false" outlineLevel="0" collapsed="false">
      <c r="D1256" s="170"/>
    </row>
    <row r="1257" customFormat="false" ht="13.2" hidden="false" customHeight="false" outlineLevel="0" collapsed="false">
      <c r="D1257" s="170"/>
    </row>
    <row r="1258" customFormat="false" ht="13.2" hidden="false" customHeight="false" outlineLevel="0" collapsed="false">
      <c r="D1258" s="170"/>
    </row>
    <row r="1259" customFormat="false" ht="13.2" hidden="false" customHeight="false" outlineLevel="0" collapsed="false">
      <c r="D1259" s="170"/>
    </row>
    <row r="1260" customFormat="false" ht="13.2" hidden="false" customHeight="false" outlineLevel="0" collapsed="false">
      <c r="D1260" s="170"/>
    </row>
    <row r="1261" customFormat="false" ht="13.2" hidden="false" customHeight="false" outlineLevel="0" collapsed="false">
      <c r="D1261" s="170"/>
    </row>
    <row r="1262" customFormat="false" ht="13.2" hidden="false" customHeight="false" outlineLevel="0" collapsed="false">
      <c r="D1262" s="170"/>
    </row>
    <row r="1263" customFormat="false" ht="13.2" hidden="false" customHeight="false" outlineLevel="0" collapsed="false">
      <c r="D1263" s="170"/>
    </row>
    <row r="1264" customFormat="false" ht="13.2" hidden="false" customHeight="false" outlineLevel="0" collapsed="false">
      <c r="D1264" s="170"/>
    </row>
    <row r="1265" customFormat="false" ht="13.2" hidden="false" customHeight="false" outlineLevel="0" collapsed="false">
      <c r="D1265" s="170"/>
    </row>
    <row r="1266" customFormat="false" ht="13.2" hidden="false" customHeight="false" outlineLevel="0" collapsed="false">
      <c r="D1266" s="170"/>
    </row>
    <row r="1267" customFormat="false" ht="13.2" hidden="false" customHeight="false" outlineLevel="0" collapsed="false">
      <c r="D1267" s="170"/>
    </row>
    <row r="1268" customFormat="false" ht="13.2" hidden="false" customHeight="false" outlineLevel="0" collapsed="false">
      <c r="D1268" s="170"/>
    </row>
    <row r="1269" customFormat="false" ht="13.2" hidden="false" customHeight="false" outlineLevel="0" collapsed="false">
      <c r="D1269" s="170"/>
    </row>
    <row r="1270" customFormat="false" ht="13.2" hidden="false" customHeight="false" outlineLevel="0" collapsed="false">
      <c r="D1270" s="170"/>
    </row>
    <row r="1271" customFormat="false" ht="13.2" hidden="false" customHeight="false" outlineLevel="0" collapsed="false">
      <c r="D1271" s="170"/>
    </row>
    <row r="1272" customFormat="false" ht="13.2" hidden="false" customHeight="false" outlineLevel="0" collapsed="false">
      <c r="D1272" s="170"/>
    </row>
    <row r="1273" customFormat="false" ht="13.2" hidden="false" customHeight="false" outlineLevel="0" collapsed="false">
      <c r="D1273" s="170"/>
    </row>
    <row r="1274" customFormat="false" ht="13.2" hidden="false" customHeight="false" outlineLevel="0" collapsed="false">
      <c r="D1274" s="170"/>
    </row>
    <row r="1275" customFormat="false" ht="13.2" hidden="false" customHeight="false" outlineLevel="0" collapsed="false">
      <c r="D1275" s="170"/>
    </row>
    <row r="1276" customFormat="false" ht="13.2" hidden="false" customHeight="false" outlineLevel="0" collapsed="false">
      <c r="D1276" s="170"/>
    </row>
    <row r="1277" customFormat="false" ht="13.2" hidden="false" customHeight="false" outlineLevel="0" collapsed="false">
      <c r="D1277" s="170"/>
    </row>
    <row r="1278" customFormat="false" ht="13.2" hidden="false" customHeight="false" outlineLevel="0" collapsed="false">
      <c r="D1278" s="170"/>
    </row>
    <row r="1279" customFormat="false" ht="13.2" hidden="false" customHeight="false" outlineLevel="0" collapsed="false">
      <c r="D1279" s="170"/>
    </row>
    <row r="1280" customFormat="false" ht="13.2" hidden="false" customHeight="false" outlineLevel="0" collapsed="false">
      <c r="D1280" s="170"/>
    </row>
    <row r="1281" customFormat="false" ht="13.2" hidden="false" customHeight="false" outlineLevel="0" collapsed="false">
      <c r="D1281" s="170"/>
    </row>
    <row r="1282" customFormat="false" ht="13.2" hidden="false" customHeight="false" outlineLevel="0" collapsed="false">
      <c r="D1282" s="170"/>
    </row>
    <row r="1283" customFormat="false" ht="13.2" hidden="false" customHeight="false" outlineLevel="0" collapsed="false">
      <c r="D1283" s="170"/>
    </row>
    <row r="1284" customFormat="false" ht="13.2" hidden="false" customHeight="false" outlineLevel="0" collapsed="false">
      <c r="D1284" s="170"/>
    </row>
    <row r="1285" customFormat="false" ht="13.2" hidden="false" customHeight="false" outlineLevel="0" collapsed="false">
      <c r="D1285" s="170"/>
    </row>
    <row r="1286" customFormat="false" ht="13.2" hidden="false" customHeight="false" outlineLevel="0" collapsed="false">
      <c r="D1286" s="170"/>
    </row>
    <row r="1287" customFormat="false" ht="13.2" hidden="false" customHeight="false" outlineLevel="0" collapsed="false">
      <c r="D1287" s="170"/>
    </row>
    <row r="1288" customFormat="false" ht="13.2" hidden="false" customHeight="false" outlineLevel="0" collapsed="false">
      <c r="D1288" s="170"/>
    </row>
    <row r="1289" customFormat="false" ht="13.2" hidden="false" customHeight="false" outlineLevel="0" collapsed="false">
      <c r="D1289" s="170"/>
    </row>
    <row r="1290" customFormat="false" ht="13.2" hidden="false" customHeight="false" outlineLevel="0" collapsed="false">
      <c r="D1290" s="170"/>
    </row>
    <row r="1291" customFormat="false" ht="13.2" hidden="false" customHeight="false" outlineLevel="0" collapsed="false">
      <c r="D1291" s="170"/>
    </row>
    <row r="1292" customFormat="false" ht="13.2" hidden="false" customHeight="false" outlineLevel="0" collapsed="false">
      <c r="D1292" s="170"/>
    </row>
    <row r="1293" customFormat="false" ht="13.2" hidden="false" customHeight="false" outlineLevel="0" collapsed="false">
      <c r="D1293" s="170"/>
    </row>
    <row r="1294" customFormat="false" ht="13.2" hidden="false" customHeight="false" outlineLevel="0" collapsed="false">
      <c r="D1294" s="170"/>
    </row>
    <row r="1295" customFormat="false" ht="13.2" hidden="false" customHeight="false" outlineLevel="0" collapsed="false">
      <c r="D1295" s="170"/>
    </row>
    <row r="1296" customFormat="false" ht="13.2" hidden="false" customHeight="false" outlineLevel="0" collapsed="false">
      <c r="D1296" s="170"/>
    </row>
    <row r="1297" customFormat="false" ht="13.2" hidden="false" customHeight="false" outlineLevel="0" collapsed="false">
      <c r="D1297" s="170"/>
    </row>
    <row r="1298" customFormat="false" ht="13.2" hidden="false" customHeight="false" outlineLevel="0" collapsed="false">
      <c r="D1298" s="170"/>
    </row>
    <row r="1299" customFormat="false" ht="13.2" hidden="false" customHeight="false" outlineLevel="0" collapsed="false">
      <c r="D1299" s="170"/>
    </row>
    <row r="1300" customFormat="false" ht="13.2" hidden="false" customHeight="false" outlineLevel="0" collapsed="false">
      <c r="D1300" s="170"/>
    </row>
    <row r="1301" customFormat="false" ht="13.2" hidden="false" customHeight="false" outlineLevel="0" collapsed="false">
      <c r="D1301" s="170"/>
    </row>
    <row r="1302" customFormat="false" ht="13.2" hidden="false" customHeight="false" outlineLevel="0" collapsed="false">
      <c r="D1302" s="170"/>
    </row>
    <row r="1303" customFormat="false" ht="13.2" hidden="false" customHeight="false" outlineLevel="0" collapsed="false">
      <c r="D1303" s="170"/>
    </row>
    <row r="1304" customFormat="false" ht="13.2" hidden="false" customHeight="false" outlineLevel="0" collapsed="false">
      <c r="D1304" s="170"/>
    </row>
    <row r="1305" customFormat="false" ht="13.2" hidden="false" customHeight="false" outlineLevel="0" collapsed="false">
      <c r="D1305" s="170"/>
    </row>
    <row r="1306" customFormat="false" ht="13.2" hidden="false" customHeight="false" outlineLevel="0" collapsed="false">
      <c r="D1306" s="170"/>
    </row>
    <row r="1307" customFormat="false" ht="13.2" hidden="false" customHeight="false" outlineLevel="0" collapsed="false">
      <c r="D1307" s="170"/>
    </row>
    <row r="1308" customFormat="false" ht="13.2" hidden="false" customHeight="false" outlineLevel="0" collapsed="false">
      <c r="D1308" s="170"/>
    </row>
    <row r="1309" customFormat="false" ht="13.2" hidden="false" customHeight="false" outlineLevel="0" collapsed="false">
      <c r="D1309" s="170"/>
    </row>
    <row r="1310" customFormat="false" ht="13.2" hidden="false" customHeight="false" outlineLevel="0" collapsed="false">
      <c r="D1310" s="170"/>
    </row>
    <row r="1311" customFormat="false" ht="13.2" hidden="false" customHeight="false" outlineLevel="0" collapsed="false">
      <c r="D1311" s="170"/>
    </row>
    <row r="1312" customFormat="false" ht="13.2" hidden="false" customHeight="false" outlineLevel="0" collapsed="false">
      <c r="D1312" s="170"/>
    </row>
    <row r="1313" customFormat="false" ht="13.2" hidden="false" customHeight="false" outlineLevel="0" collapsed="false">
      <c r="D1313" s="170"/>
    </row>
    <row r="1314" customFormat="false" ht="13.2" hidden="false" customHeight="false" outlineLevel="0" collapsed="false">
      <c r="D1314" s="170"/>
    </row>
    <row r="1315" customFormat="false" ht="13.2" hidden="false" customHeight="false" outlineLevel="0" collapsed="false">
      <c r="D1315" s="170"/>
    </row>
    <row r="1316" customFormat="false" ht="13.2" hidden="false" customHeight="false" outlineLevel="0" collapsed="false">
      <c r="D1316" s="170"/>
    </row>
    <row r="1317" customFormat="false" ht="13.2" hidden="false" customHeight="false" outlineLevel="0" collapsed="false">
      <c r="D1317" s="170"/>
    </row>
    <row r="1318" customFormat="false" ht="13.2" hidden="false" customHeight="false" outlineLevel="0" collapsed="false">
      <c r="D1318" s="170"/>
    </row>
    <row r="1319" customFormat="false" ht="13.2" hidden="false" customHeight="false" outlineLevel="0" collapsed="false">
      <c r="D1319" s="170"/>
    </row>
    <row r="1320" customFormat="false" ht="13.2" hidden="false" customHeight="false" outlineLevel="0" collapsed="false">
      <c r="D1320" s="170"/>
    </row>
    <row r="1321" customFormat="false" ht="13.2" hidden="false" customHeight="false" outlineLevel="0" collapsed="false">
      <c r="D1321" s="170"/>
    </row>
    <row r="1322" customFormat="false" ht="13.2" hidden="false" customHeight="false" outlineLevel="0" collapsed="false">
      <c r="D1322" s="170"/>
    </row>
    <row r="1323" customFormat="false" ht="13.2" hidden="false" customHeight="false" outlineLevel="0" collapsed="false">
      <c r="D1323" s="170"/>
    </row>
    <row r="1324" customFormat="false" ht="13.2" hidden="false" customHeight="false" outlineLevel="0" collapsed="false">
      <c r="D1324" s="170"/>
    </row>
    <row r="1325" customFormat="false" ht="13.2" hidden="false" customHeight="false" outlineLevel="0" collapsed="false">
      <c r="D1325" s="170"/>
    </row>
    <row r="1326" customFormat="false" ht="13.2" hidden="false" customHeight="false" outlineLevel="0" collapsed="false">
      <c r="D1326" s="170"/>
    </row>
    <row r="1327" customFormat="false" ht="13.2" hidden="false" customHeight="false" outlineLevel="0" collapsed="false">
      <c r="D1327" s="170"/>
    </row>
    <row r="1328" customFormat="false" ht="13.2" hidden="false" customHeight="false" outlineLevel="0" collapsed="false">
      <c r="D1328" s="170"/>
    </row>
    <row r="1329" customFormat="false" ht="13.2" hidden="false" customHeight="false" outlineLevel="0" collapsed="false">
      <c r="D1329" s="170"/>
    </row>
    <row r="1330" customFormat="false" ht="13.2" hidden="false" customHeight="false" outlineLevel="0" collapsed="false">
      <c r="D1330" s="170"/>
    </row>
    <row r="1331" customFormat="false" ht="13.2" hidden="false" customHeight="false" outlineLevel="0" collapsed="false">
      <c r="D1331" s="170"/>
    </row>
    <row r="1332" customFormat="false" ht="13.2" hidden="false" customHeight="false" outlineLevel="0" collapsed="false">
      <c r="D1332" s="170"/>
    </row>
    <row r="1333" customFormat="false" ht="13.2" hidden="false" customHeight="false" outlineLevel="0" collapsed="false">
      <c r="D1333" s="170"/>
    </row>
    <row r="1334" customFormat="false" ht="13.2" hidden="false" customHeight="false" outlineLevel="0" collapsed="false">
      <c r="D1334" s="170"/>
    </row>
    <row r="1335" customFormat="false" ht="13.2" hidden="false" customHeight="false" outlineLevel="0" collapsed="false">
      <c r="D1335" s="170"/>
    </row>
    <row r="1336" customFormat="false" ht="13.2" hidden="false" customHeight="false" outlineLevel="0" collapsed="false">
      <c r="D1336" s="170"/>
    </row>
    <row r="1337" customFormat="false" ht="13.2" hidden="false" customHeight="false" outlineLevel="0" collapsed="false">
      <c r="D1337" s="170"/>
    </row>
    <row r="1338" customFormat="false" ht="13.2" hidden="false" customHeight="false" outlineLevel="0" collapsed="false">
      <c r="D1338" s="170"/>
    </row>
    <row r="1339" customFormat="false" ht="13.2" hidden="false" customHeight="false" outlineLevel="0" collapsed="false">
      <c r="D1339" s="170"/>
    </row>
    <row r="1340" customFormat="false" ht="13.2" hidden="false" customHeight="false" outlineLevel="0" collapsed="false">
      <c r="D1340" s="170"/>
    </row>
    <row r="1341" customFormat="false" ht="13.2" hidden="false" customHeight="false" outlineLevel="0" collapsed="false">
      <c r="D1341" s="170"/>
    </row>
    <row r="1342" customFormat="false" ht="13.2" hidden="false" customHeight="false" outlineLevel="0" collapsed="false">
      <c r="D1342" s="170"/>
    </row>
    <row r="1343" customFormat="false" ht="13.2" hidden="false" customHeight="false" outlineLevel="0" collapsed="false">
      <c r="D1343" s="170"/>
    </row>
    <row r="1344" customFormat="false" ht="13.2" hidden="false" customHeight="false" outlineLevel="0" collapsed="false">
      <c r="D1344" s="170"/>
    </row>
    <row r="1345" customFormat="false" ht="13.2" hidden="false" customHeight="false" outlineLevel="0" collapsed="false">
      <c r="D1345" s="170"/>
    </row>
    <row r="1346" customFormat="false" ht="13.2" hidden="false" customHeight="false" outlineLevel="0" collapsed="false">
      <c r="D1346" s="170"/>
    </row>
    <row r="1347" customFormat="false" ht="13.2" hidden="false" customHeight="false" outlineLevel="0" collapsed="false">
      <c r="D1347" s="170"/>
    </row>
    <row r="1348" customFormat="false" ht="13.2" hidden="false" customHeight="false" outlineLevel="0" collapsed="false">
      <c r="D1348" s="170"/>
    </row>
    <row r="1349" customFormat="false" ht="13.2" hidden="false" customHeight="false" outlineLevel="0" collapsed="false">
      <c r="D1349" s="170"/>
    </row>
    <row r="1350" customFormat="false" ht="13.2" hidden="false" customHeight="false" outlineLevel="0" collapsed="false">
      <c r="D1350" s="170"/>
    </row>
  </sheetData>
  <sheetProtection sheet="true" password="dc0d"/>
  <mergeCells count="42">
    <mergeCell ref="A1:G1"/>
    <mergeCell ref="C2:G2"/>
    <mergeCell ref="C3:G3"/>
    <mergeCell ref="C4:G4"/>
    <mergeCell ref="C37:G37"/>
    <mergeCell ref="C42:G42"/>
    <mergeCell ref="C46:G46"/>
    <mergeCell ref="C49:G49"/>
    <mergeCell ref="C56:G56"/>
    <mergeCell ref="C71:G71"/>
    <mergeCell ref="C98:G98"/>
    <mergeCell ref="C101:G101"/>
    <mergeCell ref="C104:G104"/>
    <mergeCell ref="C113:G113"/>
    <mergeCell ref="C133:G133"/>
    <mergeCell ref="C135:G135"/>
    <mergeCell ref="C138:G138"/>
    <mergeCell ref="C143:G143"/>
    <mergeCell ref="C151:G151"/>
    <mergeCell ref="C156:G156"/>
    <mergeCell ref="C175:G175"/>
    <mergeCell ref="C181:G181"/>
    <mergeCell ref="C184:G184"/>
    <mergeCell ref="C197:G197"/>
    <mergeCell ref="C207:G207"/>
    <mergeCell ref="C245:G245"/>
    <mergeCell ref="C247:G247"/>
    <mergeCell ref="C251:G251"/>
    <mergeCell ref="C254:G254"/>
    <mergeCell ref="C257:G257"/>
    <mergeCell ref="C260:G260"/>
    <mergeCell ref="C262:G262"/>
    <mergeCell ref="C264:G264"/>
    <mergeCell ref="C266:G266"/>
    <mergeCell ref="C269:G269"/>
    <mergeCell ref="C271:G271"/>
    <mergeCell ref="C273:G273"/>
    <mergeCell ref="C276:G276"/>
    <mergeCell ref="C312:G312"/>
    <mergeCell ref="C322:G322"/>
    <mergeCell ref="C325:G325"/>
    <mergeCell ref="C340:G340"/>
  </mergeCells>
  <printOptions headings="false" gridLines="false" gridLinesSet="true" horizontalCentered="false" verticalCentered="false"/>
  <pageMargins left="0.590277777777778" right="0.196527777777778" top="0.7875" bottom="0.7875" header="0.511805555555555" footer="0.315277777777778"/>
  <pageSetup paperSize="9" scale="8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&amp;LZpracováno programem BUILDpower S,  © RTS, a.s.&amp;RStránka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H1097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pane xSplit="0" ySplit="7" topLeftCell="A8" activePane="bottomLeft" state="frozen"/>
      <selection pane="topLeft" activeCell="A1" activeCellId="0" sqref="A1"/>
      <selection pane="bottomLeft" activeCell="A1" activeCellId="0" sqref="A1"/>
    </sheetView>
  </sheetViews>
  <sheetFormatPr defaultColWidth="8.5703125" defaultRowHeight="13.2" zeroHeight="false" outlineLevelRow="1" outlineLevelCol="0"/>
  <cols>
    <col collapsed="false" customWidth="true" hidden="false" outlineLevel="0" max="1" min="1" style="0" width="3.45"/>
    <col collapsed="false" customWidth="true" hidden="false" outlineLevel="0" max="2" min="2" style="164" width="12.56"/>
    <col collapsed="false" customWidth="true" hidden="false" outlineLevel="0" max="3" min="3" style="164" width="63.33"/>
    <col collapsed="false" customWidth="true" hidden="false" outlineLevel="0" max="4" min="4" style="0" width="4.89"/>
    <col collapsed="false" customWidth="true" hidden="false" outlineLevel="0" max="5" min="5" style="0" width="10.58"/>
    <col collapsed="false" customWidth="true" hidden="false" outlineLevel="0" max="6" min="6" style="0" width="9.89"/>
    <col collapsed="false" customWidth="true" hidden="false" outlineLevel="0" max="7" min="7" style="0" width="12.66"/>
    <col collapsed="false" customWidth="true" hidden="true" outlineLevel="0" max="13" min="8" style="0" width="11.52"/>
    <col collapsed="false" customWidth="true" hidden="true" outlineLevel="0" max="17" min="16" style="0" width="11.52"/>
    <col collapsed="false" customWidth="true" hidden="false" outlineLevel="0" max="18" min="18" style="0" width="6.88"/>
    <col collapsed="false" customWidth="true" hidden="false" outlineLevel="0" max="20" min="20" style="0" width="8.44"/>
    <col collapsed="false" customWidth="true" hidden="true" outlineLevel="0" max="23" min="21" style="0" width="11.52"/>
    <col collapsed="false" customWidth="true" hidden="true" outlineLevel="0" max="29" min="29" style="0" width="11.52"/>
    <col collapsed="false" customWidth="true" hidden="true" outlineLevel="0" max="41" min="31" style="0" width="11.52"/>
    <col collapsed="false" customWidth="true" hidden="false" outlineLevel="0" max="53" min="53" style="0" width="98.66"/>
  </cols>
  <sheetData>
    <row r="1" customFormat="false" ht="15.75" hidden="false" customHeight="true" outlineLevel="0" collapsed="false">
      <c r="A1" s="165" t="s">
        <v>145</v>
      </c>
      <c r="B1" s="165"/>
      <c r="C1" s="165"/>
      <c r="D1" s="165"/>
      <c r="E1" s="165"/>
      <c r="F1" s="165"/>
      <c r="G1" s="165"/>
      <c r="AG1" s="0" t="s">
        <v>87</v>
      </c>
    </row>
    <row r="2" customFormat="false" ht="24.9" hidden="false" customHeight="true" outlineLevel="0" collapsed="false">
      <c r="A2" s="158" t="s">
        <v>83</v>
      </c>
      <c r="B2" s="159" t="s">
        <v>5</v>
      </c>
      <c r="C2" s="166" t="s">
        <v>6</v>
      </c>
      <c r="D2" s="166"/>
      <c r="E2" s="166"/>
      <c r="F2" s="166"/>
      <c r="G2" s="166"/>
      <c r="AG2" s="0" t="s">
        <v>88</v>
      </c>
    </row>
    <row r="3" customFormat="false" ht="24.9" hidden="false" customHeight="true" outlineLevel="0" collapsed="false">
      <c r="A3" s="158" t="s">
        <v>84</v>
      </c>
      <c r="B3" s="159" t="s">
        <v>49</v>
      </c>
      <c r="C3" s="166" t="s">
        <v>50</v>
      </c>
      <c r="D3" s="166"/>
      <c r="E3" s="166"/>
      <c r="F3" s="166"/>
      <c r="G3" s="166"/>
      <c r="AC3" s="164" t="s">
        <v>88</v>
      </c>
      <c r="AG3" s="0" t="s">
        <v>90</v>
      </c>
    </row>
    <row r="4" customFormat="false" ht="24.9" hidden="false" customHeight="true" outlineLevel="0" collapsed="false">
      <c r="A4" s="167" t="s">
        <v>85</v>
      </c>
      <c r="B4" s="168" t="s">
        <v>51</v>
      </c>
      <c r="C4" s="169" t="s">
        <v>50</v>
      </c>
      <c r="D4" s="169"/>
      <c r="E4" s="169"/>
      <c r="F4" s="169"/>
      <c r="G4" s="169"/>
      <c r="AG4" s="0" t="s">
        <v>91</v>
      </c>
    </row>
    <row r="5" customFormat="false" ht="13.2" hidden="false" customHeight="false" outlineLevel="0" collapsed="false">
      <c r="D5" s="170"/>
    </row>
    <row r="6" customFormat="false" ht="39.6" hidden="false" customHeight="false" outlineLevel="0" collapsed="false">
      <c r="A6" s="171" t="s">
        <v>92</v>
      </c>
      <c r="B6" s="172" t="s">
        <v>93</v>
      </c>
      <c r="C6" s="172" t="s">
        <v>94</v>
      </c>
      <c r="D6" s="173" t="s">
        <v>95</v>
      </c>
      <c r="E6" s="171" t="s">
        <v>96</v>
      </c>
      <c r="F6" s="174" t="s">
        <v>97</v>
      </c>
      <c r="G6" s="171" t="s">
        <v>14</v>
      </c>
      <c r="H6" s="175" t="s">
        <v>98</v>
      </c>
      <c r="I6" s="175" t="s">
        <v>99</v>
      </c>
      <c r="J6" s="175" t="s">
        <v>100</v>
      </c>
      <c r="K6" s="175" t="s">
        <v>101</v>
      </c>
      <c r="L6" s="175" t="s">
        <v>102</v>
      </c>
      <c r="M6" s="175" t="s">
        <v>103</v>
      </c>
      <c r="N6" s="175" t="s">
        <v>104</v>
      </c>
      <c r="O6" s="175" t="s">
        <v>105</v>
      </c>
      <c r="P6" s="175" t="s">
        <v>106</v>
      </c>
      <c r="Q6" s="175" t="s">
        <v>107</v>
      </c>
      <c r="R6" s="175" t="s">
        <v>108</v>
      </c>
      <c r="S6" s="175" t="s">
        <v>109</v>
      </c>
      <c r="T6" s="175" t="s">
        <v>110</v>
      </c>
      <c r="U6" s="175" t="s">
        <v>111</v>
      </c>
      <c r="V6" s="175" t="s">
        <v>112</v>
      </c>
      <c r="W6" s="175" t="s">
        <v>113</v>
      </c>
    </row>
    <row r="7" customFormat="false" ht="13.2" hidden="true" customHeight="false" outlineLevel="0" collapsed="false">
      <c r="A7" s="155"/>
      <c r="B7" s="161"/>
      <c r="C7" s="161"/>
      <c r="D7" s="163"/>
      <c r="E7" s="176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</row>
    <row r="8" customFormat="false" ht="13.2" hidden="false" customHeight="false" outlineLevel="0" collapsed="false">
      <c r="A8" s="178" t="s">
        <v>114</v>
      </c>
      <c r="B8" s="179" t="s">
        <v>45</v>
      </c>
      <c r="C8" s="180" t="s">
        <v>64</v>
      </c>
      <c r="D8" s="181"/>
      <c r="E8" s="182"/>
      <c r="F8" s="183"/>
      <c r="G8" s="183" t="n">
        <f aca="false">SUMIF(AG9:AG64,"&lt;&gt;NOR",G9:G64)</f>
        <v>0</v>
      </c>
      <c r="H8" s="183"/>
      <c r="I8" s="183" t="n">
        <f aca="false">SUM(I9:I64)</f>
        <v>0</v>
      </c>
      <c r="J8" s="183"/>
      <c r="K8" s="183" t="n">
        <f aca="false">SUM(K9:K64)</f>
        <v>0</v>
      </c>
      <c r="L8" s="183"/>
      <c r="M8" s="183" t="n">
        <f aca="false">SUM(M9:M64)</f>
        <v>0</v>
      </c>
      <c r="N8" s="183"/>
      <c r="O8" s="183" t="n">
        <f aca="false">SUM(O9:O64)</f>
        <v>111.14</v>
      </c>
      <c r="P8" s="183"/>
      <c r="Q8" s="183" t="n">
        <f aca="false">SUM(Q9:Q64)</f>
        <v>0</v>
      </c>
      <c r="R8" s="183"/>
      <c r="S8" s="183"/>
      <c r="T8" s="184"/>
      <c r="U8" s="185"/>
      <c r="V8" s="185" t="n">
        <f aca="false">SUM(V9:V64)</f>
        <v>382.15</v>
      </c>
      <c r="W8" s="185"/>
      <c r="AG8" s="0" t="s">
        <v>115</v>
      </c>
    </row>
    <row r="9" customFormat="false" ht="13.2" hidden="false" customHeight="false" outlineLevel="1" collapsed="false">
      <c r="A9" s="186" t="n">
        <v>1</v>
      </c>
      <c r="B9" s="187" t="s">
        <v>191</v>
      </c>
      <c r="C9" s="188" t="s">
        <v>192</v>
      </c>
      <c r="D9" s="189" t="s">
        <v>184</v>
      </c>
      <c r="E9" s="190" t="n">
        <v>4.848</v>
      </c>
      <c r="F9" s="191"/>
      <c r="G9" s="192" t="n">
        <f aca="false">ROUND(E9*F9,2)</f>
        <v>0</v>
      </c>
      <c r="H9" s="191"/>
      <c r="I9" s="192" t="n">
        <f aca="false">ROUND(E9*H9,2)</f>
        <v>0</v>
      </c>
      <c r="J9" s="191"/>
      <c r="K9" s="192" t="n">
        <f aca="false">ROUND(E9*J9,2)</f>
        <v>0</v>
      </c>
      <c r="L9" s="192" t="n">
        <v>21</v>
      </c>
      <c r="M9" s="192" t="n">
        <f aca="false">G9*(1+L9/100)</f>
        <v>0</v>
      </c>
      <c r="N9" s="192" t="n">
        <v>0</v>
      </c>
      <c r="O9" s="192" t="n">
        <f aca="false">ROUND(E9*N9,2)</f>
        <v>0</v>
      </c>
      <c r="P9" s="192" t="n">
        <v>0</v>
      </c>
      <c r="Q9" s="192" t="n">
        <f aca="false">ROUND(E9*P9,2)</f>
        <v>0</v>
      </c>
      <c r="R9" s="192" t="s">
        <v>169</v>
      </c>
      <c r="S9" s="192" t="s">
        <v>150</v>
      </c>
      <c r="T9" s="193" t="s">
        <v>120</v>
      </c>
      <c r="U9" s="194" t="n">
        <v>0.0952</v>
      </c>
      <c r="V9" s="194" t="n">
        <f aca="false">ROUND(E9*U9,2)</f>
        <v>0.46</v>
      </c>
      <c r="W9" s="194"/>
      <c r="X9" s="195"/>
      <c r="Y9" s="195"/>
      <c r="Z9" s="195"/>
      <c r="AA9" s="195"/>
      <c r="AB9" s="195"/>
      <c r="AC9" s="195"/>
      <c r="AD9" s="195"/>
      <c r="AE9" s="195"/>
      <c r="AF9" s="195"/>
      <c r="AG9" s="195" t="s">
        <v>152</v>
      </c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</row>
    <row r="10" customFormat="false" ht="13.2" hidden="false" customHeight="true" outlineLevel="1" collapsed="false">
      <c r="A10" s="196"/>
      <c r="B10" s="197"/>
      <c r="C10" s="212" t="s">
        <v>193</v>
      </c>
      <c r="D10" s="212"/>
      <c r="E10" s="212"/>
      <c r="F10" s="212"/>
      <c r="G10" s="212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5"/>
      <c r="Y10" s="195"/>
      <c r="Z10" s="195"/>
      <c r="AA10" s="195"/>
      <c r="AB10" s="195"/>
      <c r="AC10" s="195"/>
      <c r="AD10" s="195"/>
      <c r="AE10" s="195"/>
      <c r="AF10" s="195"/>
      <c r="AG10" s="195" t="s">
        <v>171</v>
      </c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</row>
    <row r="11" customFormat="false" ht="13.2" hidden="false" customHeight="false" outlineLevel="1" collapsed="false">
      <c r="A11" s="196"/>
      <c r="B11" s="197"/>
      <c r="C11" s="209" t="s">
        <v>481</v>
      </c>
      <c r="D11" s="210"/>
      <c r="E11" s="211" t="n">
        <v>4.848</v>
      </c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5"/>
      <c r="Y11" s="195"/>
      <c r="Z11" s="195"/>
      <c r="AA11" s="195"/>
      <c r="AB11" s="195"/>
      <c r="AC11" s="195"/>
      <c r="AD11" s="195"/>
      <c r="AE11" s="195"/>
      <c r="AF11" s="195"/>
      <c r="AG11" s="195" t="s">
        <v>154</v>
      </c>
      <c r="AH11" s="195" t="n">
        <v>0</v>
      </c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</row>
    <row r="12" customFormat="false" ht="13.2" hidden="false" customHeight="false" outlineLevel="1" collapsed="false">
      <c r="A12" s="186" t="n">
        <v>2</v>
      </c>
      <c r="B12" s="187" t="s">
        <v>482</v>
      </c>
      <c r="C12" s="188" t="s">
        <v>483</v>
      </c>
      <c r="D12" s="189" t="s">
        <v>184</v>
      </c>
      <c r="E12" s="190" t="n">
        <v>24.3369</v>
      </c>
      <c r="F12" s="191"/>
      <c r="G12" s="192" t="n">
        <f aca="false">ROUND(E12*F12,2)</f>
        <v>0</v>
      </c>
      <c r="H12" s="191"/>
      <c r="I12" s="192" t="n">
        <f aca="false">ROUND(E12*H12,2)</f>
        <v>0</v>
      </c>
      <c r="J12" s="191"/>
      <c r="K12" s="192" t="n">
        <f aca="false">ROUND(E12*J12,2)</f>
        <v>0</v>
      </c>
      <c r="L12" s="192" t="n">
        <v>21</v>
      </c>
      <c r="M12" s="192" t="n">
        <f aca="false">G12*(1+L12/100)</f>
        <v>0</v>
      </c>
      <c r="N12" s="192" t="n">
        <v>0</v>
      </c>
      <c r="O12" s="192" t="n">
        <f aca="false">ROUND(E12*N12,2)</f>
        <v>0</v>
      </c>
      <c r="P12" s="192" t="n">
        <v>0</v>
      </c>
      <c r="Q12" s="192" t="n">
        <f aca="false">ROUND(E12*P12,2)</f>
        <v>0</v>
      </c>
      <c r="R12" s="192" t="s">
        <v>169</v>
      </c>
      <c r="S12" s="192" t="s">
        <v>150</v>
      </c>
      <c r="T12" s="193" t="s">
        <v>151</v>
      </c>
      <c r="U12" s="194" t="n">
        <v>1.022</v>
      </c>
      <c r="V12" s="194" t="n">
        <f aca="false">ROUND(E12*U12,2)</f>
        <v>24.87</v>
      </c>
      <c r="W12" s="194"/>
      <c r="X12" s="195"/>
      <c r="Y12" s="195"/>
      <c r="Z12" s="195"/>
      <c r="AA12" s="195"/>
      <c r="AB12" s="195"/>
      <c r="AC12" s="195"/>
      <c r="AD12" s="195"/>
      <c r="AE12" s="195"/>
      <c r="AF12" s="195"/>
      <c r="AG12" s="195" t="s">
        <v>152</v>
      </c>
      <c r="AH12" s="195"/>
      <c r="AI12" s="195"/>
      <c r="AJ12" s="195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</row>
    <row r="13" customFormat="false" ht="21" hidden="false" customHeight="true" outlineLevel="1" collapsed="false">
      <c r="A13" s="196"/>
      <c r="B13" s="197"/>
      <c r="C13" s="212" t="s">
        <v>484</v>
      </c>
      <c r="D13" s="212"/>
      <c r="E13" s="212"/>
      <c r="F13" s="212"/>
      <c r="G13" s="212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5"/>
      <c r="Y13" s="195"/>
      <c r="Z13" s="195"/>
      <c r="AA13" s="195"/>
      <c r="AB13" s="195"/>
      <c r="AC13" s="195"/>
      <c r="AD13" s="195"/>
      <c r="AE13" s="195"/>
      <c r="AF13" s="195"/>
      <c r="AG13" s="195" t="s">
        <v>171</v>
      </c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9" t="str">
        <f aca="false">C13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3" s="195"/>
      <c r="BC13" s="195"/>
      <c r="BD13" s="195"/>
      <c r="BE13" s="195"/>
      <c r="BF13" s="195"/>
      <c r="BG13" s="195"/>
      <c r="BH13" s="195"/>
    </row>
    <row r="14" customFormat="false" ht="13.2" hidden="false" customHeight="false" outlineLevel="1" collapsed="false">
      <c r="A14" s="196"/>
      <c r="B14" s="197"/>
      <c r="C14" s="213" t="s">
        <v>194</v>
      </c>
      <c r="D14" s="214"/>
      <c r="E14" s="215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5"/>
      <c r="Y14" s="195"/>
      <c r="Z14" s="195"/>
      <c r="AA14" s="195"/>
      <c r="AB14" s="195"/>
      <c r="AC14" s="195"/>
      <c r="AD14" s="195"/>
      <c r="AE14" s="195"/>
      <c r="AF14" s="195"/>
      <c r="AG14" s="195" t="s">
        <v>154</v>
      </c>
      <c r="AH14" s="195"/>
      <c r="AI14" s="195"/>
      <c r="AJ14" s="195"/>
      <c r="AK14" s="195"/>
      <c r="AL14" s="195"/>
      <c r="AM14" s="195"/>
      <c r="AN14" s="195"/>
      <c r="AO14" s="195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5"/>
      <c r="BB14" s="195"/>
      <c r="BC14" s="195"/>
      <c r="BD14" s="195"/>
      <c r="BE14" s="195"/>
      <c r="BF14" s="195"/>
      <c r="BG14" s="195"/>
      <c r="BH14" s="195"/>
    </row>
    <row r="15" customFormat="false" ht="13.2" hidden="false" customHeight="false" outlineLevel="1" collapsed="false">
      <c r="A15" s="196"/>
      <c r="B15" s="197"/>
      <c r="C15" s="213" t="s">
        <v>485</v>
      </c>
      <c r="D15" s="214"/>
      <c r="E15" s="215" t="n">
        <v>81.1232</v>
      </c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5"/>
      <c r="Y15" s="195"/>
      <c r="Z15" s="195"/>
      <c r="AA15" s="195"/>
      <c r="AB15" s="195"/>
      <c r="AC15" s="195"/>
      <c r="AD15" s="195"/>
      <c r="AE15" s="195"/>
      <c r="AF15" s="195"/>
      <c r="AG15" s="195" t="s">
        <v>154</v>
      </c>
      <c r="AH15" s="195" t="n">
        <v>2</v>
      </c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</row>
    <row r="16" customFormat="false" ht="13.2" hidden="false" customHeight="false" outlineLevel="1" collapsed="false">
      <c r="A16" s="196"/>
      <c r="B16" s="197"/>
      <c r="C16" s="213" t="s">
        <v>205</v>
      </c>
      <c r="D16" s="214"/>
      <c r="E16" s="215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5"/>
      <c r="Y16" s="195"/>
      <c r="Z16" s="195"/>
      <c r="AA16" s="195"/>
      <c r="AB16" s="195"/>
      <c r="AC16" s="195"/>
      <c r="AD16" s="195"/>
      <c r="AE16" s="195"/>
      <c r="AF16" s="195"/>
      <c r="AG16" s="195" t="s">
        <v>154</v>
      </c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</row>
    <row r="17" customFormat="false" ht="13.2" hidden="false" customHeight="false" outlineLevel="1" collapsed="false">
      <c r="A17" s="196"/>
      <c r="B17" s="197"/>
      <c r="C17" s="209" t="s">
        <v>486</v>
      </c>
      <c r="D17" s="210"/>
      <c r="E17" s="211" t="n">
        <v>24.3369</v>
      </c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5"/>
      <c r="Y17" s="195"/>
      <c r="Z17" s="195"/>
      <c r="AA17" s="195"/>
      <c r="AB17" s="195"/>
      <c r="AC17" s="195"/>
      <c r="AD17" s="195"/>
      <c r="AE17" s="195"/>
      <c r="AF17" s="195"/>
      <c r="AG17" s="195" t="s">
        <v>154</v>
      </c>
      <c r="AH17" s="195" t="n">
        <v>0</v>
      </c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</row>
    <row r="18" customFormat="false" ht="13.2" hidden="false" customHeight="false" outlineLevel="1" collapsed="false">
      <c r="A18" s="186" t="n">
        <v>3</v>
      </c>
      <c r="B18" s="187" t="s">
        <v>487</v>
      </c>
      <c r="C18" s="188" t="s">
        <v>488</v>
      </c>
      <c r="D18" s="189" t="s">
        <v>184</v>
      </c>
      <c r="E18" s="190" t="n">
        <v>28.39305</v>
      </c>
      <c r="F18" s="191"/>
      <c r="G18" s="192" t="n">
        <f aca="false">ROUND(E18*F18,2)</f>
        <v>0</v>
      </c>
      <c r="H18" s="191"/>
      <c r="I18" s="192" t="n">
        <f aca="false">ROUND(E18*H18,2)</f>
        <v>0</v>
      </c>
      <c r="J18" s="191"/>
      <c r="K18" s="192" t="n">
        <f aca="false">ROUND(E18*J18,2)</f>
        <v>0</v>
      </c>
      <c r="L18" s="192" t="n">
        <v>21</v>
      </c>
      <c r="M18" s="192" t="n">
        <f aca="false">G18*(1+L18/100)</f>
        <v>0</v>
      </c>
      <c r="N18" s="192" t="n">
        <v>0</v>
      </c>
      <c r="O18" s="192" t="n">
        <f aca="false">ROUND(E18*N18,2)</f>
        <v>0</v>
      </c>
      <c r="P18" s="192" t="n">
        <v>0</v>
      </c>
      <c r="Q18" s="192" t="n">
        <f aca="false">ROUND(E18*P18,2)</f>
        <v>0</v>
      </c>
      <c r="R18" s="192" t="s">
        <v>169</v>
      </c>
      <c r="S18" s="192" t="s">
        <v>150</v>
      </c>
      <c r="T18" s="193" t="s">
        <v>151</v>
      </c>
      <c r="U18" s="194" t="n">
        <v>2.249</v>
      </c>
      <c r="V18" s="194" t="n">
        <f aca="false">ROUND(E18*U18,2)</f>
        <v>63.86</v>
      </c>
      <c r="W18" s="194"/>
      <c r="X18" s="195"/>
      <c r="Y18" s="195"/>
      <c r="Z18" s="195"/>
      <c r="AA18" s="195"/>
      <c r="AB18" s="195"/>
      <c r="AC18" s="195"/>
      <c r="AD18" s="195"/>
      <c r="AE18" s="195"/>
      <c r="AF18" s="195"/>
      <c r="AG18" s="195" t="s">
        <v>152</v>
      </c>
      <c r="AH18" s="195"/>
      <c r="AI18" s="195"/>
      <c r="AJ18" s="195"/>
      <c r="AK18" s="195"/>
      <c r="AL18" s="195"/>
      <c r="AM18" s="195"/>
      <c r="AN18" s="195"/>
      <c r="AO18" s="195"/>
      <c r="AP18" s="195"/>
      <c r="AQ18" s="195"/>
      <c r="AR18" s="195"/>
      <c r="AS18" s="195"/>
      <c r="AT18" s="195"/>
      <c r="AU18" s="195"/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</row>
    <row r="19" customFormat="false" ht="21" hidden="false" customHeight="true" outlineLevel="1" collapsed="false">
      <c r="A19" s="196"/>
      <c r="B19" s="197"/>
      <c r="C19" s="212" t="s">
        <v>484</v>
      </c>
      <c r="D19" s="212"/>
      <c r="E19" s="212"/>
      <c r="F19" s="212"/>
      <c r="G19" s="212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5"/>
      <c r="Y19" s="195"/>
      <c r="Z19" s="195"/>
      <c r="AA19" s="195"/>
      <c r="AB19" s="195"/>
      <c r="AC19" s="195"/>
      <c r="AD19" s="195"/>
      <c r="AE19" s="195"/>
      <c r="AF19" s="195"/>
      <c r="AG19" s="195" t="s">
        <v>171</v>
      </c>
      <c r="AH19" s="195"/>
      <c r="AI19" s="195"/>
      <c r="AJ19" s="195"/>
      <c r="AK19" s="195"/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9" t="str">
        <f aca="false">C19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9" s="195"/>
      <c r="BC19" s="195"/>
      <c r="BD19" s="195"/>
      <c r="BE19" s="195"/>
      <c r="BF19" s="195"/>
      <c r="BG19" s="195"/>
      <c r="BH19" s="195"/>
    </row>
    <row r="20" customFormat="false" ht="13.2" hidden="false" customHeight="false" outlineLevel="1" collapsed="false">
      <c r="A20" s="196"/>
      <c r="B20" s="197"/>
      <c r="C20" s="213" t="s">
        <v>194</v>
      </c>
      <c r="D20" s="214"/>
      <c r="E20" s="215"/>
      <c r="F20" s="194"/>
      <c r="G20" s="194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5"/>
      <c r="Y20" s="195"/>
      <c r="Z20" s="195"/>
      <c r="AA20" s="195"/>
      <c r="AB20" s="195"/>
      <c r="AC20" s="195"/>
      <c r="AD20" s="195"/>
      <c r="AE20" s="195"/>
      <c r="AF20" s="195"/>
      <c r="AG20" s="195" t="s">
        <v>154</v>
      </c>
      <c r="AH20" s="195"/>
      <c r="AI20" s="195"/>
      <c r="AJ20" s="195"/>
      <c r="AK20" s="195"/>
      <c r="AL20" s="195"/>
      <c r="AM20" s="195"/>
      <c r="AN20" s="195"/>
      <c r="AO20" s="195"/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5"/>
      <c r="BH20" s="195"/>
    </row>
    <row r="21" customFormat="false" ht="13.2" hidden="false" customHeight="false" outlineLevel="1" collapsed="false">
      <c r="A21" s="196"/>
      <c r="B21" s="197"/>
      <c r="C21" s="213" t="s">
        <v>485</v>
      </c>
      <c r="D21" s="214"/>
      <c r="E21" s="215" t="n">
        <v>81.1232</v>
      </c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5"/>
      <c r="Y21" s="195"/>
      <c r="Z21" s="195"/>
      <c r="AA21" s="195"/>
      <c r="AB21" s="195"/>
      <c r="AC21" s="195"/>
      <c r="AD21" s="195"/>
      <c r="AE21" s="195"/>
      <c r="AF21" s="195"/>
      <c r="AG21" s="195" t="s">
        <v>154</v>
      </c>
      <c r="AH21" s="195" t="n">
        <v>2</v>
      </c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</row>
    <row r="22" customFormat="false" ht="13.2" hidden="false" customHeight="false" outlineLevel="1" collapsed="false">
      <c r="A22" s="196"/>
      <c r="B22" s="197"/>
      <c r="C22" s="213" t="s">
        <v>205</v>
      </c>
      <c r="D22" s="214"/>
      <c r="E22" s="215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5"/>
      <c r="Y22" s="195"/>
      <c r="Z22" s="195"/>
      <c r="AA22" s="195"/>
      <c r="AB22" s="195"/>
      <c r="AC22" s="195"/>
      <c r="AD22" s="195"/>
      <c r="AE22" s="195"/>
      <c r="AF22" s="195"/>
      <c r="AG22" s="195" t="s">
        <v>154</v>
      </c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</row>
    <row r="23" customFormat="false" ht="13.2" hidden="false" customHeight="false" outlineLevel="1" collapsed="false">
      <c r="A23" s="196"/>
      <c r="B23" s="197"/>
      <c r="C23" s="209" t="s">
        <v>489</v>
      </c>
      <c r="D23" s="210"/>
      <c r="E23" s="211" t="n">
        <v>28.39305</v>
      </c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5"/>
      <c r="Y23" s="195"/>
      <c r="Z23" s="195"/>
      <c r="AA23" s="195"/>
      <c r="AB23" s="195"/>
      <c r="AC23" s="195"/>
      <c r="AD23" s="195"/>
      <c r="AE23" s="195"/>
      <c r="AF23" s="195"/>
      <c r="AG23" s="195" t="s">
        <v>154</v>
      </c>
      <c r="AH23" s="195" t="n">
        <v>0</v>
      </c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</row>
    <row r="24" customFormat="false" ht="13.2" hidden="false" customHeight="false" outlineLevel="1" collapsed="false">
      <c r="A24" s="186" t="n">
        <v>4</v>
      </c>
      <c r="B24" s="187" t="s">
        <v>490</v>
      </c>
      <c r="C24" s="188" t="s">
        <v>491</v>
      </c>
      <c r="D24" s="189" t="s">
        <v>184</v>
      </c>
      <c r="E24" s="190" t="n">
        <v>28.39305</v>
      </c>
      <c r="F24" s="191"/>
      <c r="G24" s="192" t="n">
        <f aca="false">ROUND(E24*F24,2)</f>
        <v>0</v>
      </c>
      <c r="H24" s="191"/>
      <c r="I24" s="192" t="n">
        <f aca="false">ROUND(E24*H24,2)</f>
        <v>0</v>
      </c>
      <c r="J24" s="191"/>
      <c r="K24" s="192" t="n">
        <f aca="false">ROUND(E24*J24,2)</f>
        <v>0</v>
      </c>
      <c r="L24" s="192" t="n">
        <v>21</v>
      </c>
      <c r="M24" s="192" t="n">
        <f aca="false">G24*(1+L24/100)</f>
        <v>0</v>
      </c>
      <c r="N24" s="192" t="n">
        <v>0</v>
      </c>
      <c r="O24" s="192" t="n">
        <f aca="false">ROUND(E24*N24,2)</f>
        <v>0</v>
      </c>
      <c r="P24" s="192" t="n">
        <v>0</v>
      </c>
      <c r="Q24" s="192" t="n">
        <f aca="false">ROUND(E24*P24,2)</f>
        <v>0</v>
      </c>
      <c r="R24" s="192" t="s">
        <v>169</v>
      </c>
      <c r="S24" s="192" t="s">
        <v>150</v>
      </c>
      <c r="T24" s="193" t="s">
        <v>151</v>
      </c>
      <c r="U24" s="194" t="n">
        <v>2.965</v>
      </c>
      <c r="V24" s="194" t="n">
        <f aca="false">ROUND(E24*U24,2)</f>
        <v>84.19</v>
      </c>
      <c r="W24" s="194"/>
      <c r="X24" s="195"/>
      <c r="Y24" s="195"/>
      <c r="Z24" s="195"/>
      <c r="AA24" s="195"/>
      <c r="AB24" s="195"/>
      <c r="AC24" s="195"/>
      <c r="AD24" s="195"/>
      <c r="AE24" s="195"/>
      <c r="AF24" s="195"/>
      <c r="AG24" s="195" t="s">
        <v>152</v>
      </c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</row>
    <row r="25" customFormat="false" ht="21" hidden="false" customHeight="true" outlineLevel="1" collapsed="false">
      <c r="A25" s="196"/>
      <c r="B25" s="197"/>
      <c r="C25" s="212" t="s">
        <v>484</v>
      </c>
      <c r="D25" s="212"/>
      <c r="E25" s="212"/>
      <c r="F25" s="212"/>
      <c r="G25" s="212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5"/>
      <c r="Y25" s="195"/>
      <c r="Z25" s="195"/>
      <c r="AA25" s="195"/>
      <c r="AB25" s="195"/>
      <c r="AC25" s="195"/>
      <c r="AD25" s="195"/>
      <c r="AE25" s="195"/>
      <c r="AF25" s="195"/>
      <c r="AG25" s="195" t="s">
        <v>171</v>
      </c>
      <c r="AH25" s="195"/>
      <c r="AI25" s="195"/>
      <c r="AJ25" s="195"/>
      <c r="AK25" s="195"/>
      <c r="AL25" s="195"/>
      <c r="AM25" s="195"/>
      <c r="AN25" s="195"/>
      <c r="AO25" s="195"/>
      <c r="AP25" s="195"/>
      <c r="AQ25" s="195"/>
      <c r="AR25" s="195"/>
      <c r="AS25" s="195"/>
      <c r="AT25" s="195"/>
      <c r="AU25" s="195"/>
      <c r="AV25" s="195"/>
      <c r="AW25" s="195"/>
      <c r="AX25" s="195"/>
      <c r="AY25" s="195"/>
      <c r="AZ25" s="195"/>
      <c r="BA25" s="199" t="str">
        <f aca="false">C25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25" s="195"/>
      <c r="BC25" s="195"/>
      <c r="BD25" s="195"/>
      <c r="BE25" s="195"/>
      <c r="BF25" s="195"/>
      <c r="BG25" s="195"/>
      <c r="BH25" s="195"/>
    </row>
    <row r="26" customFormat="false" ht="13.2" hidden="false" customHeight="false" outlineLevel="1" collapsed="false">
      <c r="A26" s="196"/>
      <c r="B26" s="197"/>
      <c r="C26" s="213" t="s">
        <v>194</v>
      </c>
      <c r="D26" s="214"/>
      <c r="E26" s="215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5"/>
      <c r="Y26" s="195"/>
      <c r="Z26" s="195"/>
      <c r="AA26" s="195"/>
      <c r="AB26" s="195"/>
      <c r="AC26" s="195"/>
      <c r="AD26" s="195"/>
      <c r="AE26" s="195"/>
      <c r="AF26" s="195"/>
      <c r="AG26" s="195" t="s">
        <v>154</v>
      </c>
      <c r="AH26" s="195"/>
      <c r="AI26" s="195"/>
      <c r="AJ26" s="195"/>
      <c r="AK26" s="195"/>
      <c r="AL26" s="195"/>
      <c r="AM26" s="195"/>
      <c r="AN26" s="195"/>
      <c r="AO26" s="195"/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5"/>
      <c r="BH26" s="195"/>
    </row>
    <row r="27" customFormat="false" ht="13.2" hidden="false" customHeight="false" outlineLevel="1" collapsed="false">
      <c r="A27" s="196"/>
      <c r="B27" s="197"/>
      <c r="C27" s="213" t="s">
        <v>485</v>
      </c>
      <c r="D27" s="214"/>
      <c r="E27" s="215" t="n">
        <v>81.1232</v>
      </c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5"/>
      <c r="Y27" s="195"/>
      <c r="Z27" s="195"/>
      <c r="AA27" s="195"/>
      <c r="AB27" s="195"/>
      <c r="AC27" s="195"/>
      <c r="AD27" s="195"/>
      <c r="AE27" s="195"/>
      <c r="AF27" s="195"/>
      <c r="AG27" s="195" t="s">
        <v>154</v>
      </c>
      <c r="AH27" s="195" t="n">
        <v>2</v>
      </c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5"/>
      <c r="BH27" s="195"/>
    </row>
    <row r="28" customFormat="false" ht="13.2" hidden="false" customHeight="false" outlineLevel="1" collapsed="false">
      <c r="A28" s="196"/>
      <c r="B28" s="197"/>
      <c r="C28" s="213" t="s">
        <v>205</v>
      </c>
      <c r="D28" s="214"/>
      <c r="E28" s="215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5"/>
      <c r="Y28" s="195"/>
      <c r="Z28" s="195"/>
      <c r="AA28" s="195"/>
      <c r="AB28" s="195"/>
      <c r="AC28" s="195"/>
      <c r="AD28" s="195"/>
      <c r="AE28" s="195"/>
      <c r="AF28" s="195"/>
      <c r="AG28" s="195" t="s">
        <v>154</v>
      </c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</row>
    <row r="29" customFormat="false" ht="13.2" hidden="false" customHeight="false" outlineLevel="1" collapsed="false">
      <c r="A29" s="196"/>
      <c r="B29" s="197"/>
      <c r="C29" s="209" t="s">
        <v>489</v>
      </c>
      <c r="D29" s="210"/>
      <c r="E29" s="211" t="n">
        <v>28.39305</v>
      </c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5"/>
      <c r="Y29" s="195"/>
      <c r="Z29" s="195"/>
      <c r="AA29" s="195"/>
      <c r="AB29" s="195"/>
      <c r="AC29" s="195"/>
      <c r="AD29" s="195"/>
      <c r="AE29" s="195"/>
      <c r="AF29" s="195"/>
      <c r="AG29" s="195" t="s">
        <v>154</v>
      </c>
      <c r="AH29" s="195" t="n">
        <v>0</v>
      </c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</row>
    <row r="30" customFormat="false" ht="13.2" hidden="false" customHeight="false" outlineLevel="1" collapsed="false">
      <c r="A30" s="186" t="n">
        <v>5</v>
      </c>
      <c r="B30" s="187" t="s">
        <v>492</v>
      </c>
      <c r="C30" s="188" t="s">
        <v>493</v>
      </c>
      <c r="D30" s="189" t="s">
        <v>148</v>
      </c>
      <c r="E30" s="190" t="n">
        <v>128.64</v>
      </c>
      <c r="F30" s="191"/>
      <c r="G30" s="192" t="n">
        <f aca="false">ROUND(E30*F30,2)</f>
        <v>0</v>
      </c>
      <c r="H30" s="191"/>
      <c r="I30" s="192" t="n">
        <f aca="false">ROUND(E30*H30,2)</f>
        <v>0</v>
      </c>
      <c r="J30" s="191"/>
      <c r="K30" s="192" t="n">
        <f aca="false">ROUND(E30*J30,2)</f>
        <v>0</v>
      </c>
      <c r="L30" s="192" t="n">
        <v>21</v>
      </c>
      <c r="M30" s="192" t="n">
        <f aca="false">G30*(1+L30/100)</f>
        <v>0</v>
      </c>
      <c r="N30" s="192" t="n">
        <v>0.00117</v>
      </c>
      <c r="O30" s="192" t="n">
        <f aca="false">ROUND(E30*N30,2)</f>
        <v>0.15</v>
      </c>
      <c r="P30" s="192" t="n">
        <v>0</v>
      </c>
      <c r="Q30" s="192" t="n">
        <f aca="false">ROUND(E30*P30,2)</f>
        <v>0</v>
      </c>
      <c r="R30" s="192" t="s">
        <v>169</v>
      </c>
      <c r="S30" s="192" t="s">
        <v>150</v>
      </c>
      <c r="T30" s="193" t="s">
        <v>151</v>
      </c>
      <c r="U30" s="194" t="n">
        <v>0.326</v>
      </c>
      <c r="V30" s="194" t="n">
        <f aca="false">ROUND(E30*U30,2)</f>
        <v>41.94</v>
      </c>
      <c r="W30" s="194"/>
      <c r="X30" s="195"/>
      <c r="Y30" s="195"/>
      <c r="Z30" s="195"/>
      <c r="AA30" s="195"/>
      <c r="AB30" s="195"/>
      <c r="AC30" s="195"/>
      <c r="AD30" s="195"/>
      <c r="AE30" s="195"/>
      <c r="AF30" s="195"/>
      <c r="AG30" s="195" t="s">
        <v>152</v>
      </c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5"/>
      <c r="BH30" s="195"/>
    </row>
    <row r="31" customFormat="false" ht="13.2" hidden="false" customHeight="false" outlineLevel="1" collapsed="false">
      <c r="A31" s="196"/>
      <c r="B31" s="197"/>
      <c r="C31" s="209" t="s">
        <v>494</v>
      </c>
      <c r="D31" s="210"/>
      <c r="E31" s="211" t="n">
        <v>128.64</v>
      </c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5"/>
      <c r="Y31" s="195"/>
      <c r="Z31" s="195"/>
      <c r="AA31" s="195"/>
      <c r="AB31" s="195"/>
      <c r="AC31" s="195"/>
      <c r="AD31" s="195"/>
      <c r="AE31" s="195"/>
      <c r="AF31" s="195"/>
      <c r="AG31" s="195" t="s">
        <v>154</v>
      </c>
      <c r="AH31" s="195" t="n">
        <v>0</v>
      </c>
      <c r="AI31" s="195"/>
      <c r="AJ31" s="195"/>
      <c r="AK31" s="195"/>
      <c r="AL31" s="195"/>
      <c r="AM31" s="195"/>
      <c r="AN31" s="195"/>
      <c r="AO31" s="195"/>
      <c r="AP31" s="195"/>
      <c r="AQ31" s="195"/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</row>
    <row r="32" customFormat="false" ht="13.2" hidden="false" customHeight="false" outlineLevel="1" collapsed="false">
      <c r="A32" s="186" t="n">
        <v>6</v>
      </c>
      <c r="B32" s="187" t="s">
        <v>495</v>
      </c>
      <c r="C32" s="188" t="s">
        <v>496</v>
      </c>
      <c r="D32" s="189" t="s">
        <v>148</v>
      </c>
      <c r="E32" s="190" t="n">
        <v>128.64</v>
      </c>
      <c r="F32" s="191"/>
      <c r="G32" s="192" t="n">
        <f aca="false">ROUND(E32*F32,2)</f>
        <v>0</v>
      </c>
      <c r="H32" s="191"/>
      <c r="I32" s="192" t="n">
        <f aca="false">ROUND(E32*H32,2)</f>
        <v>0</v>
      </c>
      <c r="J32" s="191"/>
      <c r="K32" s="192" t="n">
        <f aca="false">ROUND(E32*J32,2)</f>
        <v>0</v>
      </c>
      <c r="L32" s="192" t="n">
        <v>21</v>
      </c>
      <c r="M32" s="192" t="n">
        <f aca="false">G32*(1+L32/100)</f>
        <v>0</v>
      </c>
      <c r="N32" s="192" t="n">
        <v>0</v>
      </c>
      <c r="O32" s="192" t="n">
        <f aca="false">ROUND(E32*N32,2)</f>
        <v>0</v>
      </c>
      <c r="P32" s="192" t="n">
        <v>0</v>
      </c>
      <c r="Q32" s="192" t="n">
        <f aca="false">ROUND(E32*P32,2)</f>
        <v>0</v>
      </c>
      <c r="R32" s="192" t="s">
        <v>169</v>
      </c>
      <c r="S32" s="192" t="s">
        <v>150</v>
      </c>
      <c r="T32" s="193" t="s">
        <v>151</v>
      </c>
      <c r="U32" s="194" t="n">
        <v>0.194</v>
      </c>
      <c r="V32" s="194" t="n">
        <f aca="false">ROUND(E32*U32,2)</f>
        <v>24.96</v>
      </c>
      <c r="W32" s="194"/>
      <c r="X32" s="195"/>
      <c r="Y32" s="195"/>
      <c r="Z32" s="195"/>
      <c r="AA32" s="195"/>
      <c r="AB32" s="195"/>
      <c r="AC32" s="195"/>
      <c r="AD32" s="195"/>
      <c r="AE32" s="195"/>
      <c r="AF32" s="195"/>
      <c r="AG32" s="195" t="s">
        <v>152</v>
      </c>
      <c r="AH32" s="195"/>
      <c r="AI32" s="195"/>
      <c r="AJ32" s="195"/>
      <c r="AK32" s="195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</row>
    <row r="33" customFormat="false" ht="13.2" hidden="false" customHeight="true" outlineLevel="1" collapsed="false">
      <c r="A33" s="196"/>
      <c r="B33" s="197"/>
      <c r="C33" s="212" t="s">
        <v>258</v>
      </c>
      <c r="D33" s="212"/>
      <c r="E33" s="212"/>
      <c r="F33" s="212"/>
      <c r="G33" s="212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5"/>
      <c r="Y33" s="195"/>
      <c r="Z33" s="195"/>
      <c r="AA33" s="195"/>
      <c r="AB33" s="195"/>
      <c r="AC33" s="195"/>
      <c r="AD33" s="195"/>
      <c r="AE33" s="195"/>
      <c r="AF33" s="195"/>
      <c r="AG33" s="195" t="s">
        <v>171</v>
      </c>
      <c r="AH33" s="195"/>
      <c r="AI33" s="195"/>
      <c r="AJ33" s="195"/>
      <c r="AK33" s="195"/>
      <c r="AL33" s="195"/>
      <c r="AM33" s="195"/>
      <c r="AN33" s="195"/>
      <c r="AO33" s="195"/>
      <c r="AP33" s="195"/>
      <c r="AQ33" s="195"/>
      <c r="AR33" s="195"/>
      <c r="AS33" s="195"/>
      <c r="AT33" s="195"/>
      <c r="AU33" s="195"/>
      <c r="AV33" s="195"/>
      <c r="AW33" s="195"/>
      <c r="AX33" s="195"/>
      <c r="AY33" s="195"/>
      <c r="AZ33" s="195"/>
      <c r="BA33" s="195"/>
      <c r="BB33" s="195"/>
      <c r="BC33" s="195"/>
      <c r="BD33" s="195"/>
      <c r="BE33" s="195"/>
      <c r="BF33" s="195"/>
      <c r="BG33" s="195"/>
      <c r="BH33" s="195"/>
    </row>
    <row r="34" customFormat="false" ht="13.2" hidden="false" customHeight="false" outlineLevel="1" collapsed="false">
      <c r="A34" s="196"/>
      <c r="B34" s="197"/>
      <c r="C34" s="209" t="s">
        <v>494</v>
      </c>
      <c r="D34" s="210"/>
      <c r="E34" s="211" t="n">
        <v>128.64</v>
      </c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5"/>
      <c r="Y34" s="195"/>
      <c r="Z34" s="195"/>
      <c r="AA34" s="195"/>
      <c r="AB34" s="195"/>
      <c r="AC34" s="195"/>
      <c r="AD34" s="195"/>
      <c r="AE34" s="195"/>
      <c r="AF34" s="195"/>
      <c r="AG34" s="195" t="s">
        <v>154</v>
      </c>
      <c r="AH34" s="195" t="n">
        <v>0</v>
      </c>
      <c r="AI34" s="195"/>
      <c r="AJ34" s="195"/>
      <c r="AK34" s="195"/>
      <c r="AL34" s="195"/>
      <c r="AM34" s="195"/>
      <c r="AN34" s="195"/>
      <c r="AO34" s="195"/>
      <c r="AP34" s="195"/>
      <c r="AQ34" s="195"/>
      <c r="AR34" s="195"/>
      <c r="AS34" s="195"/>
      <c r="AT34" s="195"/>
      <c r="AU34" s="195"/>
      <c r="AV34" s="195"/>
      <c r="AW34" s="195"/>
      <c r="AX34" s="195"/>
      <c r="AY34" s="195"/>
      <c r="AZ34" s="195"/>
      <c r="BA34" s="195"/>
      <c r="BB34" s="195"/>
      <c r="BC34" s="195"/>
      <c r="BD34" s="195"/>
      <c r="BE34" s="195"/>
      <c r="BF34" s="195"/>
      <c r="BG34" s="195"/>
      <c r="BH34" s="195"/>
    </row>
    <row r="35" customFormat="false" ht="13.2" hidden="false" customHeight="false" outlineLevel="1" collapsed="false">
      <c r="A35" s="186" t="n">
        <v>7</v>
      </c>
      <c r="B35" s="187" t="s">
        <v>497</v>
      </c>
      <c r="C35" s="188" t="s">
        <v>498</v>
      </c>
      <c r="D35" s="189" t="s">
        <v>184</v>
      </c>
      <c r="E35" s="190" t="n">
        <v>81.1232</v>
      </c>
      <c r="F35" s="191"/>
      <c r="G35" s="192" t="n">
        <f aca="false">ROUND(E35*F35,2)</f>
        <v>0</v>
      </c>
      <c r="H35" s="191"/>
      <c r="I35" s="192" t="n">
        <f aca="false">ROUND(E35*H35,2)</f>
        <v>0</v>
      </c>
      <c r="J35" s="191"/>
      <c r="K35" s="192" t="n">
        <f aca="false">ROUND(E35*J35,2)</f>
        <v>0</v>
      </c>
      <c r="L35" s="192" t="n">
        <v>21</v>
      </c>
      <c r="M35" s="192" t="n">
        <f aca="false">G35*(1+L35/100)</f>
        <v>0</v>
      </c>
      <c r="N35" s="192" t="n">
        <v>0.00139</v>
      </c>
      <c r="O35" s="192" t="n">
        <f aca="false">ROUND(E35*N35,2)</f>
        <v>0.11</v>
      </c>
      <c r="P35" s="192" t="n">
        <v>0</v>
      </c>
      <c r="Q35" s="192" t="n">
        <f aca="false">ROUND(E35*P35,2)</f>
        <v>0</v>
      </c>
      <c r="R35" s="192" t="s">
        <v>169</v>
      </c>
      <c r="S35" s="192" t="s">
        <v>150</v>
      </c>
      <c r="T35" s="193" t="s">
        <v>151</v>
      </c>
      <c r="U35" s="194" t="n">
        <v>0.168</v>
      </c>
      <c r="V35" s="194" t="n">
        <f aca="false">ROUND(E35*U35,2)</f>
        <v>13.63</v>
      </c>
      <c r="W35" s="194"/>
      <c r="X35" s="195"/>
      <c r="Y35" s="195"/>
      <c r="Z35" s="195"/>
      <c r="AA35" s="195"/>
      <c r="AB35" s="195"/>
      <c r="AC35" s="195"/>
      <c r="AD35" s="195"/>
      <c r="AE35" s="195"/>
      <c r="AF35" s="195"/>
      <c r="AG35" s="195" t="s">
        <v>152</v>
      </c>
      <c r="AH35" s="195"/>
      <c r="AI35" s="195"/>
      <c r="AJ35" s="195"/>
      <c r="AK35" s="195"/>
      <c r="AL35" s="195"/>
      <c r="AM35" s="195"/>
      <c r="AN35" s="195"/>
      <c r="AO35" s="195"/>
      <c r="AP35" s="195"/>
      <c r="AQ35" s="195"/>
      <c r="AR35" s="195"/>
      <c r="AS35" s="195"/>
      <c r="AT35" s="195"/>
      <c r="AU35" s="195"/>
      <c r="AV35" s="195"/>
      <c r="AW35" s="195"/>
      <c r="AX35" s="195"/>
      <c r="AY35" s="195"/>
      <c r="AZ35" s="195"/>
      <c r="BA35" s="195"/>
      <c r="BB35" s="195"/>
      <c r="BC35" s="195"/>
      <c r="BD35" s="195"/>
      <c r="BE35" s="195"/>
      <c r="BF35" s="195"/>
      <c r="BG35" s="195"/>
      <c r="BH35" s="195"/>
    </row>
    <row r="36" customFormat="false" ht="13.2" hidden="false" customHeight="true" outlineLevel="1" collapsed="false">
      <c r="A36" s="196"/>
      <c r="B36" s="197"/>
      <c r="C36" s="212" t="s">
        <v>499</v>
      </c>
      <c r="D36" s="212"/>
      <c r="E36" s="212"/>
      <c r="F36" s="212"/>
      <c r="G36" s="212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5"/>
      <c r="Y36" s="195"/>
      <c r="Z36" s="195"/>
      <c r="AA36" s="195"/>
      <c r="AB36" s="195"/>
      <c r="AC36" s="195"/>
      <c r="AD36" s="195"/>
      <c r="AE36" s="195"/>
      <c r="AF36" s="195"/>
      <c r="AG36" s="195" t="s">
        <v>171</v>
      </c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19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</row>
    <row r="37" customFormat="false" ht="13.2" hidden="false" customHeight="false" outlineLevel="1" collapsed="false">
      <c r="A37" s="196"/>
      <c r="B37" s="197"/>
      <c r="C37" s="209" t="s">
        <v>500</v>
      </c>
      <c r="D37" s="210"/>
      <c r="E37" s="211" t="n">
        <v>81.1232</v>
      </c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5"/>
      <c r="Y37" s="195"/>
      <c r="Z37" s="195"/>
      <c r="AA37" s="195"/>
      <c r="AB37" s="195"/>
      <c r="AC37" s="195"/>
      <c r="AD37" s="195"/>
      <c r="AE37" s="195"/>
      <c r="AF37" s="195"/>
      <c r="AG37" s="195" t="s">
        <v>154</v>
      </c>
      <c r="AH37" s="195" t="n">
        <v>0</v>
      </c>
      <c r="AI37" s="195"/>
      <c r="AJ37" s="195"/>
      <c r="AK37" s="195"/>
      <c r="AL37" s="195"/>
      <c r="AM37" s="195"/>
      <c r="AN37" s="195"/>
      <c r="AO37" s="195"/>
      <c r="AP37" s="195"/>
      <c r="AQ37" s="195"/>
      <c r="AR37" s="195"/>
      <c r="AS37" s="195"/>
      <c r="AT37" s="195"/>
      <c r="AU37" s="195"/>
      <c r="AV37" s="195"/>
      <c r="AW37" s="195"/>
      <c r="AX37" s="195"/>
      <c r="AY37" s="195"/>
      <c r="AZ37" s="195"/>
      <c r="BA37" s="195"/>
      <c r="BB37" s="195"/>
      <c r="BC37" s="195"/>
      <c r="BD37" s="195"/>
      <c r="BE37" s="195"/>
      <c r="BF37" s="195"/>
      <c r="BG37" s="195"/>
      <c r="BH37" s="195"/>
    </row>
    <row r="38" customFormat="false" ht="13.2" hidden="false" customHeight="false" outlineLevel="1" collapsed="false">
      <c r="A38" s="186" t="n">
        <v>8</v>
      </c>
      <c r="B38" s="187" t="s">
        <v>501</v>
      </c>
      <c r="C38" s="188" t="s">
        <v>502</v>
      </c>
      <c r="D38" s="189" t="s">
        <v>184</v>
      </c>
      <c r="E38" s="190" t="n">
        <v>81.123</v>
      </c>
      <c r="F38" s="191"/>
      <c r="G38" s="192" t="n">
        <f aca="false">ROUND(E38*F38,2)</f>
        <v>0</v>
      </c>
      <c r="H38" s="191"/>
      <c r="I38" s="192" t="n">
        <f aca="false">ROUND(E38*H38,2)</f>
        <v>0</v>
      </c>
      <c r="J38" s="191"/>
      <c r="K38" s="192" t="n">
        <f aca="false">ROUND(E38*J38,2)</f>
        <v>0</v>
      </c>
      <c r="L38" s="192" t="n">
        <v>21</v>
      </c>
      <c r="M38" s="192" t="n">
        <f aca="false">G38*(1+L38/100)</f>
        <v>0</v>
      </c>
      <c r="N38" s="192" t="n">
        <v>0</v>
      </c>
      <c r="O38" s="192" t="n">
        <f aca="false">ROUND(E38*N38,2)</f>
        <v>0</v>
      </c>
      <c r="P38" s="192" t="n">
        <v>0</v>
      </c>
      <c r="Q38" s="192" t="n">
        <f aca="false">ROUND(E38*P38,2)</f>
        <v>0</v>
      </c>
      <c r="R38" s="192" t="s">
        <v>169</v>
      </c>
      <c r="S38" s="192" t="s">
        <v>150</v>
      </c>
      <c r="T38" s="193" t="s">
        <v>151</v>
      </c>
      <c r="U38" s="194" t="n">
        <v>0.059</v>
      </c>
      <c r="V38" s="194" t="n">
        <f aca="false">ROUND(E38*U38,2)</f>
        <v>4.79</v>
      </c>
      <c r="W38" s="194"/>
      <c r="X38" s="195"/>
      <c r="Y38" s="195"/>
      <c r="Z38" s="195"/>
      <c r="AA38" s="195"/>
      <c r="AB38" s="195"/>
      <c r="AC38" s="195"/>
      <c r="AD38" s="195"/>
      <c r="AE38" s="195"/>
      <c r="AF38" s="195"/>
      <c r="AG38" s="195" t="s">
        <v>152</v>
      </c>
      <c r="AH38" s="195"/>
      <c r="AI38" s="195"/>
      <c r="AJ38" s="195"/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</row>
    <row r="39" customFormat="false" ht="13.2" hidden="false" customHeight="true" outlineLevel="1" collapsed="false">
      <c r="A39" s="196"/>
      <c r="B39" s="197"/>
      <c r="C39" s="212" t="s">
        <v>503</v>
      </c>
      <c r="D39" s="212"/>
      <c r="E39" s="212"/>
      <c r="F39" s="212"/>
      <c r="G39" s="212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5"/>
      <c r="Y39" s="195"/>
      <c r="Z39" s="195"/>
      <c r="AA39" s="195"/>
      <c r="AB39" s="195"/>
      <c r="AC39" s="195"/>
      <c r="AD39" s="195"/>
      <c r="AE39" s="195"/>
      <c r="AF39" s="195"/>
      <c r="AG39" s="195" t="s">
        <v>171</v>
      </c>
      <c r="AH39" s="195"/>
      <c r="AI39" s="195"/>
      <c r="AJ39" s="195"/>
      <c r="AK39" s="195"/>
      <c r="AL39" s="195"/>
      <c r="AM39" s="195"/>
      <c r="AN39" s="195"/>
      <c r="AO39" s="195"/>
      <c r="AP39" s="195"/>
      <c r="AQ39" s="195"/>
      <c r="AR39" s="195"/>
      <c r="AS39" s="195"/>
      <c r="AT39" s="195"/>
      <c r="AU39" s="195"/>
      <c r="AV39" s="195"/>
      <c r="AW39" s="195"/>
      <c r="AX39" s="195"/>
      <c r="AY39" s="195"/>
      <c r="AZ39" s="195"/>
      <c r="BA39" s="195"/>
      <c r="BB39" s="195"/>
      <c r="BC39" s="195"/>
      <c r="BD39" s="195"/>
      <c r="BE39" s="195"/>
      <c r="BF39" s="195"/>
      <c r="BG39" s="195"/>
      <c r="BH39" s="195"/>
    </row>
    <row r="40" customFormat="false" ht="13.2" hidden="false" customHeight="false" outlineLevel="1" collapsed="false">
      <c r="A40" s="186" t="n">
        <v>9</v>
      </c>
      <c r="B40" s="187" t="s">
        <v>504</v>
      </c>
      <c r="C40" s="188" t="s">
        <v>505</v>
      </c>
      <c r="D40" s="189" t="s">
        <v>184</v>
      </c>
      <c r="E40" s="190" t="n">
        <v>81.123</v>
      </c>
      <c r="F40" s="191"/>
      <c r="G40" s="192" t="n">
        <f aca="false">ROUND(E40*F40,2)</f>
        <v>0</v>
      </c>
      <c r="H40" s="191"/>
      <c r="I40" s="192" t="n">
        <f aca="false">ROUND(E40*H40,2)</f>
        <v>0</v>
      </c>
      <c r="J40" s="191"/>
      <c r="K40" s="192" t="n">
        <f aca="false">ROUND(E40*J40,2)</f>
        <v>0</v>
      </c>
      <c r="L40" s="192" t="n">
        <v>21</v>
      </c>
      <c r="M40" s="192" t="n">
        <f aca="false">G40*(1+L40/100)</f>
        <v>0</v>
      </c>
      <c r="N40" s="192" t="n">
        <v>0</v>
      </c>
      <c r="O40" s="192" t="n">
        <f aca="false">ROUND(E40*N40,2)</f>
        <v>0</v>
      </c>
      <c r="P40" s="192" t="n">
        <v>0</v>
      </c>
      <c r="Q40" s="192" t="n">
        <f aca="false">ROUND(E40*P40,2)</f>
        <v>0</v>
      </c>
      <c r="R40" s="192" t="s">
        <v>169</v>
      </c>
      <c r="S40" s="192" t="s">
        <v>150</v>
      </c>
      <c r="T40" s="193" t="s">
        <v>151</v>
      </c>
      <c r="U40" s="194" t="n">
        <v>0.626</v>
      </c>
      <c r="V40" s="194" t="n">
        <f aca="false">ROUND(E40*U40,2)</f>
        <v>50.78</v>
      </c>
      <c r="W40" s="194"/>
      <c r="X40" s="195"/>
      <c r="Y40" s="195"/>
      <c r="Z40" s="195"/>
      <c r="AA40" s="195"/>
      <c r="AB40" s="195"/>
      <c r="AC40" s="195"/>
      <c r="AD40" s="195"/>
      <c r="AE40" s="195"/>
      <c r="AF40" s="195"/>
      <c r="AG40" s="195" t="s">
        <v>152</v>
      </c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195"/>
      <c r="AZ40" s="195"/>
      <c r="BA40" s="195"/>
      <c r="BB40" s="195"/>
      <c r="BC40" s="195"/>
      <c r="BD40" s="195"/>
      <c r="BE40" s="195"/>
      <c r="BF40" s="195"/>
      <c r="BG40" s="195"/>
      <c r="BH40" s="195"/>
    </row>
    <row r="41" customFormat="false" ht="13.2" hidden="false" customHeight="true" outlineLevel="1" collapsed="false">
      <c r="A41" s="196"/>
      <c r="B41" s="197"/>
      <c r="C41" s="212" t="s">
        <v>261</v>
      </c>
      <c r="D41" s="212"/>
      <c r="E41" s="212"/>
      <c r="F41" s="212"/>
      <c r="G41" s="212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5"/>
      <c r="Y41" s="195"/>
      <c r="Z41" s="195"/>
      <c r="AA41" s="195"/>
      <c r="AB41" s="195"/>
      <c r="AC41" s="195"/>
      <c r="AD41" s="195"/>
      <c r="AE41" s="195"/>
      <c r="AF41" s="195"/>
      <c r="AG41" s="195" t="s">
        <v>171</v>
      </c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195"/>
      <c r="AZ41" s="195"/>
      <c r="BA41" s="195"/>
      <c r="BB41" s="195"/>
      <c r="BC41" s="195"/>
      <c r="BD41" s="195"/>
      <c r="BE41" s="195"/>
      <c r="BF41" s="195"/>
      <c r="BG41" s="195"/>
      <c r="BH41" s="195"/>
    </row>
    <row r="42" customFormat="false" ht="13.2" hidden="false" customHeight="false" outlineLevel="1" collapsed="false">
      <c r="A42" s="186" t="n">
        <v>10</v>
      </c>
      <c r="B42" s="187" t="s">
        <v>263</v>
      </c>
      <c r="C42" s="188" t="s">
        <v>264</v>
      </c>
      <c r="D42" s="189" t="s">
        <v>184</v>
      </c>
      <c r="E42" s="190" t="n">
        <v>81.123</v>
      </c>
      <c r="F42" s="191"/>
      <c r="G42" s="192" t="n">
        <f aca="false">ROUND(E42*F42,2)</f>
        <v>0</v>
      </c>
      <c r="H42" s="191"/>
      <c r="I42" s="192" t="n">
        <f aca="false">ROUND(E42*H42,2)</f>
        <v>0</v>
      </c>
      <c r="J42" s="191"/>
      <c r="K42" s="192" t="n">
        <f aca="false">ROUND(E42*J42,2)</f>
        <v>0</v>
      </c>
      <c r="L42" s="192" t="n">
        <v>21</v>
      </c>
      <c r="M42" s="192" t="n">
        <f aca="false">G42*(1+L42/100)</f>
        <v>0</v>
      </c>
      <c r="N42" s="192" t="n">
        <v>0</v>
      </c>
      <c r="O42" s="192" t="n">
        <f aca="false">ROUND(E42*N42,2)</f>
        <v>0</v>
      </c>
      <c r="P42" s="192" t="n">
        <v>0</v>
      </c>
      <c r="Q42" s="192" t="n">
        <f aca="false">ROUND(E42*P42,2)</f>
        <v>0</v>
      </c>
      <c r="R42" s="192" t="s">
        <v>169</v>
      </c>
      <c r="S42" s="192" t="s">
        <v>150</v>
      </c>
      <c r="T42" s="193" t="s">
        <v>120</v>
      </c>
      <c r="U42" s="194" t="n">
        <v>0.011</v>
      </c>
      <c r="V42" s="194" t="n">
        <f aca="false">ROUND(E42*U42,2)</f>
        <v>0.89</v>
      </c>
      <c r="W42" s="194"/>
      <c r="X42" s="195"/>
      <c r="Y42" s="195"/>
      <c r="Z42" s="195"/>
      <c r="AA42" s="195"/>
      <c r="AB42" s="195"/>
      <c r="AC42" s="195"/>
      <c r="AD42" s="195"/>
      <c r="AE42" s="195"/>
      <c r="AF42" s="195"/>
      <c r="AG42" s="195" t="s">
        <v>152</v>
      </c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5"/>
      <c r="BA42" s="195"/>
      <c r="BB42" s="195"/>
      <c r="BC42" s="195"/>
      <c r="BD42" s="195"/>
      <c r="BE42" s="195"/>
      <c r="BF42" s="195"/>
      <c r="BG42" s="195"/>
      <c r="BH42" s="195"/>
    </row>
    <row r="43" customFormat="false" ht="13.2" hidden="false" customHeight="true" outlineLevel="1" collapsed="false">
      <c r="A43" s="196"/>
      <c r="B43" s="197"/>
      <c r="C43" s="212" t="s">
        <v>265</v>
      </c>
      <c r="D43" s="212"/>
      <c r="E43" s="212"/>
      <c r="F43" s="212"/>
      <c r="G43" s="212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5"/>
      <c r="Y43" s="195"/>
      <c r="Z43" s="195"/>
      <c r="AA43" s="195"/>
      <c r="AB43" s="195"/>
      <c r="AC43" s="195"/>
      <c r="AD43" s="195"/>
      <c r="AE43" s="195"/>
      <c r="AF43" s="195"/>
      <c r="AG43" s="195" t="s">
        <v>171</v>
      </c>
      <c r="AH43" s="195"/>
      <c r="AI43" s="195"/>
      <c r="AJ43" s="195"/>
      <c r="AK43" s="195"/>
      <c r="AL43" s="195"/>
      <c r="AM43" s="195"/>
      <c r="AN43" s="195"/>
      <c r="AO43" s="195"/>
      <c r="AP43" s="195"/>
      <c r="AQ43" s="195"/>
      <c r="AR43" s="195"/>
      <c r="AS43" s="195"/>
      <c r="AT43" s="195"/>
      <c r="AU43" s="195"/>
      <c r="AV43" s="195"/>
      <c r="AW43" s="195"/>
      <c r="AX43" s="195"/>
      <c r="AY43" s="195"/>
      <c r="AZ43" s="195"/>
      <c r="BA43" s="195"/>
      <c r="BB43" s="195"/>
      <c r="BC43" s="195"/>
      <c r="BD43" s="195"/>
      <c r="BE43" s="195"/>
      <c r="BF43" s="195"/>
      <c r="BG43" s="195"/>
      <c r="BH43" s="195"/>
    </row>
    <row r="44" customFormat="false" ht="20.4" hidden="false" customHeight="false" outlineLevel="1" collapsed="false">
      <c r="A44" s="216" t="n">
        <v>11</v>
      </c>
      <c r="B44" s="217" t="s">
        <v>506</v>
      </c>
      <c r="C44" s="218" t="s">
        <v>507</v>
      </c>
      <c r="D44" s="219" t="s">
        <v>184</v>
      </c>
      <c r="E44" s="220" t="n">
        <v>81.123</v>
      </c>
      <c r="F44" s="221"/>
      <c r="G44" s="222" t="n">
        <f aca="false">ROUND(E44*F44,2)</f>
        <v>0</v>
      </c>
      <c r="H44" s="221"/>
      <c r="I44" s="222" t="n">
        <f aca="false">ROUND(E44*H44,2)</f>
        <v>0</v>
      </c>
      <c r="J44" s="221"/>
      <c r="K44" s="222" t="n">
        <f aca="false">ROUND(E44*J44,2)</f>
        <v>0</v>
      </c>
      <c r="L44" s="222" t="n">
        <v>21</v>
      </c>
      <c r="M44" s="222" t="n">
        <f aca="false">G44*(1+L44/100)</f>
        <v>0</v>
      </c>
      <c r="N44" s="222" t="n">
        <v>0</v>
      </c>
      <c r="O44" s="222" t="n">
        <f aca="false">ROUND(E44*N44,2)</f>
        <v>0</v>
      </c>
      <c r="P44" s="222" t="n">
        <v>0</v>
      </c>
      <c r="Q44" s="222" t="n">
        <f aca="false">ROUND(E44*P44,2)</f>
        <v>0</v>
      </c>
      <c r="R44" s="222" t="s">
        <v>169</v>
      </c>
      <c r="S44" s="222" t="s">
        <v>150</v>
      </c>
      <c r="T44" s="223" t="s">
        <v>151</v>
      </c>
      <c r="U44" s="194" t="n">
        <v>0.652</v>
      </c>
      <c r="V44" s="194" t="n">
        <f aca="false">ROUND(E44*U44,2)</f>
        <v>52.89</v>
      </c>
      <c r="W44" s="194"/>
      <c r="X44" s="195"/>
      <c r="Y44" s="195"/>
      <c r="Z44" s="195"/>
      <c r="AA44" s="195"/>
      <c r="AB44" s="195"/>
      <c r="AC44" s="195"/>
      <c r="AD44" s="195"/>
      <c r="AE44" s="195"/>
      <c r="AF44" s="195"/>
      <c r="AG44" s="195" t="s">
        <v>152</v>
      </c>
      <c r="AH44" s="195"/>
      <c r="AI44" s="195"/>
      <c r="AJ44" s="195"/>
      <c r="AK44" s="195"/>
      <c r="AL44" s="195"/>
      <c r="AM44" s="195"/>
      <c r="AN44" s="195"/>
      <c r="AO44" s="195"/>
      <c r="AP44" s="195"/>
      <c r="AQ44" s="195"/>
      <c r="AR44" s="195"/>
      <c r="AS44" s="195"/>
      <c r="AT44" s="195"/>
      <c r="AU44" s="195"/>
      <c r="AV44" s="195"/>
      <c r="AW44" s="195"/>
      <c r="AX44" s="195"/>
      <c r="AY44" s="195"/>
      <c r="AZ44" s="195"/>
      <c r="BA44" s="195"/>
      <c r="BB44" s="195"/>
      <c r="BC44" s="195"/>
      <c r="BD44" s="195"/>
      <c r="BE44" s="195"/>
      <c r="BF44" s="195"/>
      <c r="BG44" s="195"/>
      <c r="BH44" s="195"/>
    </row>
    <row r="45" customFormat="false" ht="20.4" hidden="false" customHeight="false" outlineLevel="1" collapsed="false">
      <c r="A45" s="186" t="n">
        <v>12</v>
      </c>
      <c r="B45" s="187" t="s">
        <v>269</v>
      </c>
      <c r="C45" s="188" t="s">
        <v>270</v>
      </c>
      <c r="D45" s="189" t="s">
        <v>184</v>
      </c>
      <c r="E45" s="190" t="n">
        <v>81.123</v>
      </c>
      <c r="F45" s="191"/>
      <c r="G45" s="192" t="n">
        <f aca="false">ROUND(E45*F45,2)</f>
        <v>0</v>
      </c>
      <c r="H45" s="191"/>
      <c r="I45" s="192" t="n">
        <f aca="false">ROUND(E45*H45,2)</f>
        <v>0</v>
      </c>
      <c r="J45" s="191"/>
      <c r="K45" s="192" t="n">
        <f aca="false">ROUND(E45*J45,2)</f>
        <v>0</v>
      </c>
      <c r="L45" s="192" t="n">
        <v>21</v>
      </c>
      <c r="M45" s="192" t="n">
        <f aca="false">G45*(1+L45/100)</f>
        <v>0</v>
      </c>
      <c r="N45" s="192" t="n">
        <v>0</v>
      </c>
      <c r="O45" s="192" t="n">
        <f aca="false">ROUND(E45*N45,2)</f>
        <v>0</v>
      </c>
      <c r="P45" s="192" t="n">
        <v>0</v>
      </c>
      <c r="Q45" s="192" t="n">
        <f aca="false">ROUND(E45*P45,2)</f>
        <v>0</v>
      </c>
      <c r="R45" s="192" t="s">
        <v>169</v>
      </c>
      <c r="S45" s="192" t="s">
        <v>150</v>
      </c>
      <c r="T45" s="193" t="s">
        <v>120</v>
      </c>
      <c r="U45" s="194" t="n">
        <v>0.009</v>
      </c>
      <c r="V45" s="194" t="n">
        <f aca="false">ROUND(E45*U45,2)</f>
        <v>0.73</v>
      </c>
      <c r="W45" s="194"/>
      <c r="X45" s="195"/>
      <c r="Y45" s="195"/>
      <c r="Z45" s="195"/>
      <c r="AA45" s="195"/>
      <c r="AB45" s="195"/>
      <c r="AC45" s="195"/>
      <c r="AD45" s="195"/>
      <c r="AE45" s="195"/>
      <c r="AF45" s="195"/>
      <c r="AG45" s="195" t="s">
        <v>152</v>
      </c>
      <c r="AH45" s="195"/>
      <c r="AI45" s="195"/>
      <c r="AJ45" s="195"/>
      <c r="AK45" s="195"/>
      <c r="AL45" s="195"/>
      <c r="AM45" s="195"/>
      <c r="AN45" s="195"/>
      <c r="AO45" s="195"/>
      <c r="AP45" s="195"/>
      <c r="AQ45" s="195"/>
      <c r="AR45" s="195"/>
      <c r="AS45" s="195"/>
      <c r="AT45" s="195"/>
      <c r="AU45" s="195"/>
      <c r="AV45" s="195"/>
      <c r="AW45" s="195"/>
      <c r="AX45" s="195"/>
      <c r="AY45" s="195"/>
      <c r="AZ45" s="195"/>
      <c r="BA45" s="195"/>
      <c r="BB45" s="195"/>
      <c r="BC45" s="195"/>
      <c r="BD45" s="195"/>
      <c r="BE45" s="195"/>
      <c r="BF45" s="195"/>
      <c r="BG45" s="195"/>
      <c r="BH45" s="195"/>
    </row>
    <row r="46" customFormat="false" ht="13.2" hidden="false" customHeight="false" outlineLevel="1" collapsed="false">
      <c r="A46" s="196"/>
      <c r="B46" s="197"/>
      <c r="C46" s="209" t="s">
        <v>508</v>
      </c>
      <c r="D46" s="210"/>
      <c r="E46" s="211" t="n">
        <v>81.123</v>
      </c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5"/>
      <c r="Y46" s="195"/>
      <c r="Z46" s="195"/>
      <c r="AA46" s="195"/>
      <c r="AB46" s="195"/>
      <c r="AC46" s="195"/>
      <c r="AD46" s="195"/>
      <c r="AE46" s="195"/>
      <c r="AF46" s="195"/>
      <c r="AG46" s="195" t="s">
        <v>154</v>
      </c>
      <c r="AH46" s="195" t="n">
        <v>0</v>
      </c>
      <c r="AI46" s="195"/>
      <c r="AJ46" s="195"/>
      <c r="AK46" s="195"/>
      <c r="AL46" s="195"/>
      <c r="AM46" s="195"/>
      <c r="AN46" s="195"/>
      <c r="AO46" s="195"/>
      <c r="AP46" s="195"/>
      <c r="AQ46" s="195"/>
      <c r="AR46" s="195"/>
      <c r="AS46" s="195"/>
      <c r="AT46" s="195"/>
      <c r="AU46" s="195"/>
      <c r="AV46" s="195"/>
      <c r="AW46" s="195"/>
      <c r="AX46" s="195"/>
      <c r="AY46" s="195"/>
      <c r="AZ46" s="195"/>
      <c r="BA46" s="195"/>
      <c r="BB46" s="195"/>
      <c r="BC46" s="195"/>
      <c r="BD46" s="195"/>
      <c r="BE46" s="195"/>
      <c r="BF46" s="195"/>
      <c r="BG46" s="195"/>
      <c r="BH46" s="195"/>
    </row>
    <row r="47" customFormat="false" ht="13.2" hidden="false" customHeight="false" outlineLevel="1" collapsed="false">
      <c r="A47" s="186" t="n">
        <v>13</v>
      </c>
      <c r="B47" s="187" t="s">
        <v>271</v>
      </c>
      <c r="C47" s="188" t="s">
        <v>272</v>
      </c>
      <c r="D47" s="189" t="s">
        <v>184</v>
      </c>
      <c r="E47" s="190" t="n">
        <v>58.59876</v>
      </c>
      <c r="F47" s="191"/>
      <c r="G47" s="192" t="n">
        <f aca="false">ROUND(E47*F47,2)</f>
        <v>0</v>
      </c>
      <c r="H47" s="191"/>
      <c r="I47" s="192" t="n">
        <f aca="false">ROUND(E47*H47,2)</f>
        <v>0</v>
      </c>
      <c r="J47" s="191"/>
      <c r="K47" s="192" t="n">
        <f aca="false">ROUND(E47*J47,2)</f>
        <v>0</v>
      </c>
      <c r="L47" s="192" t="n">
        <v>21</v>
      </c>
      <c r="M47" s="192" t="n">
        <f aca="false">G47*(1+L47/100)</f>
        <v>0</v>
      </c>
      <c r="N47" s="192" t="n">
        <v>0</v>
      </c>
      <c r="O47" s="192" t="n">
        <f aca="false">ROUND(E47*N47,2)</f>
        <v>0</v>
      </c>
      <c r="P47" s="192" t="n">
        <v>0</v>
      </c>
      <c r="Q47" s="192" t="n">
        <f aca="false">ROUND(E47*P47,2)</f>
        <v>0</v>
      </c>
      <c r="R47" s="192" t="s">
        <v>169</v>
      </c>
      <c r="S47" s="192" t="s">
        <v>150</v>
      </c>
      <c r="T47" s="193" t="s">
        <v>120</v>
      </c>
      <c r="U47" s="194" t="n">
        <v>0.202</v>
      </c>
      <c r="V47" s="194" t="n">
        <f aca="false">ROUND(E47*U47,2)</f>
        <v>11.84</v>
      </c>
      <c r="W47" s="194"/>
      <c r="X47" s="195"/>
      <c r="Y47" s="195"/>
      <c r="Z47" s="195"/>
      <c r="AA47" s="195"/>
      <c r="AB47" s="195"/>
      <c r="AC47" s="195"/>
      <c r="AD47" s="195"/>
      <c r="AE47" s="195"/>
      <c r="AF47" s="195"/>
      <c r="AG47" s="195" t="s">
        <v>152</v>
      </c>
      <c r="AH47" s="195"/>
      <c r="AI47" s="195"/>
      <c r="AJ47" s="195"/>
      <c r="AK47" s="195"/>
      <c r="AL47" s="195"/>
      <c r="AM47" s="195"/>
      <c r="AN47" s="195"/>
      <c r="AO47" s="195"/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195"/>
      <c r="BD47" s="195"/>
      <c r="BE47" s="195"/>
      <c r="BF47" s="195"/>
      <c r="BG47" s="195"/>
      <c r="BH47" s="195"/>
    </row>
    <row r="48" customFormat="false" ht="13.2" hidden="false" customHeight="true" outlineLevel="1" collapsed="false">
      <c r="A48" s="196"/>
      <c r="B48" s="197"/>
      <c r="C48" s="212" t="s">
        <v>273</v>
      </c>
      <c r="D48" s="212"/>
      <c r="E48" s="212"/>
      <c r="F48" s="212"/>
      <c r="G48" s="212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5"/>
      <c r="Y48" s="195"/>
      <c r="Z48" s="195"/>
      <c r="AA48" s="195"/>
      <c r="AB48" s="195"/>
      <c r="AC48" s="195"/>
      <c r="AD48" s="195"/>
      <c r="AE48" s="195"/>
      <c r="AF48" s="195"/>
      <c r="AG48" s="195" t="s">
        <v>171</v>
      </c>
      <c r="AH48" s="195"/>
      <c r="AI48" s="195"/>
      <c r="AJ48" s="195"/>
      <c r="AK48" s="195"/>
      <c r="AL48" s="195"/>
      <c r="AM48" s="195"/>
      <c r="AN48" s="195"/>
      <c r="AO48" s="195"/>
      <c r="AP48" s="195"/>
      <c r="AQ48" s="195"/>
      <c r="AR48" s="195"/>
      <c r="AS48" s="195"/>
      <c r="AT48" s="195"/>
      <c r="AU48" s="195"/>
      <c r="AV48" s="195"/>
      <c r="AW48" s="195"/>
      <c r="AX48" s="195"/>
      <c r="AY48" s="195"/>
      <c r="AZ48" s="195"/>
      <c r="BA48" s="195"/>
      <c r="BB48" s="195"/>
      <c r="BC48" s="195"/>
      <c r="BD48" s="195"/>
      <c r="BE48" s="195"/>
      <c r="BF48" s="195"/>
      <c r="BG48" s="195"/>
      <c r="BH48" s="195"/>
    </row>
    <row r="49" customFormat="false" ht="13.2" hidden="false" customHeight="false" outlineLevel="1" collapsed="false">
      <c r="A49" s="196"/>
      <c r="B49" s="197"/>
      <c r="C49" s="209" t="s">
        <v>509</v>
      </c>
      <c r="D49" s="210"/>
      <c r="E49" s="211" t="n">
        <v>81.123</v>
      </c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5"/>
      <c r="Y49" s="195"/>
      <c r="Z49" s="195"/>
      <c r="AA49" s="195"/>
      <c r="AB49" s="195"/>
      <c r="AC49" s="195"/>
      <c r="AD49" s="195"/>
      <c r="AE49" s="195"/>
      <c r="AF49" s="195"/>
      <c r="AG49" s="195" t="s">
        <v>154</v>
      </c>
      <c r="AH49" s="195" t="n">
        <v>0</v>
      </c>
      <c r="AI49" s="195"/>
      <c r="AJ49" s="195"/>
      <c r="AK49" s="195"/>
      <c r="AL49" s="195"/>
      <c r="AM49" s="195"/>
      <c r="AN49" s="195"/>
      <c r="AO49" s="195"/>
      <c r="AP49" s="195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195"/>
      <c r="BD49" s="195"/>
      <c r="BE49" s="195"/>
      <c r="BF49" s="195"/>
      <c r="BG49" s="195"/>
      <c r="BH49" s="195"/>
    </row>
    <row r="50" customFormat="false" ht="13.2" hidden="false" customHeight="false" outlineLevel="1" collapsed="false">
      <c r="A50" s="196"/>
      <c r="B50" s="197"/>
      <c r="C50" s="209" t="s">
        <v>510</v>
      </c>
      <c r="D50" s="210"/>
      <c r="E50" s="211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5"/>
      <c r="Y50" s="195"/>
      <c r="Z50" s="195"/>
      <c r="AA50" s="195"/>
      <c r="AB50" s="195"/>
      <c r="AC50" s="195"/>
      <c r="AD50" s="195"/>
      <c r="AE50" s="195"/>
      <c r="AF50" s="195"/>
      <c r="AG50" s="195" t="s">
        <v>154</v>
      </c>
      <c r="AH50" s="195" t="n">
        <v>0</v>
      </c>
      <c r="AI50" s="195"/>
      <c r="AJ50" s="195"/>
      <c r="AK50" s="195"/>
      <c r="AL50" s="195"/>
      <c r="AM50" s="195"/>
      <c r="AN50" s="195"/>
      <c r="AO50" s="195"/>
      <c r="AP50" s="195"/>
      <c r="AQ50" s="195"/>
      <c r="AR50" s="195"/>
      <c r="AS50" s="195"/>
      <c r="AT50" s="195"/>
      <c r="AU50" s="195"/>
      <c r="AV50" s="195"/>
      <c r="AW50" s="195"/>
      <c r="AX50" s="195"/>
      <c r="AY50" s="195"/>
      <c r="AZ50" s="195"/>
      <c r="BA50" s="195"/>
      <c r="BB50" s="195"/>
      <c r="BC50" s="195"/>
      <c r="BD50" s="195"/>
      <c r="BE50" s="195"/>
      <c r="BF50" s="195"/>
      <c r="BG50" s="195"/>
      <c r="BH50" s="195"/>
    </row>
    <row r="51" customFormat="false" ht="13.2" hidden="false" customHeight="false" outlineLevel="1" collapsed="false">
      <c r="A51" s="196"/>
      <c r="B51" s="197"/>
      <c r="C51" s="209" t="s">
        <v>511</v>
      </c>
      <c r="D51" s="210"/>
      <c r="E51" s="211" t="n">
        <v>-1.57464</v>
      </c>
      <c r="F51" s="194"/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5"/>
      <c r="Y51" s="195"/>
      <c r="Z51" s="195"/>
      <c r="AA51" s="195"/>
      <c r="AB51" s="195"/>
      <c r="AC51" s="195"/>
      <c r="AD51" s="195"/>
      <c r="AE51" s="195"/>
      <c r="AF51" s="195"/>
      <c r="AG51" s="195" t="s">
        <v>154</v>
      </c>
      <c r="AH51" s="195" t="n">
        <v>0</v>
      </c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</row>
    <row r="52" customFormat="false" ht="13.2" hidden="false" customHeight="false" outlineLevel="1" collapsed="false">
      <c r="A52" s="196"/>
      <c r="B52" s="197"/>
      <c r="C52" s="209" t="s">
        <v>512</v>
      </c>
      <c r="D52" s="210"/>
      <c r="E52" s="211" t="n">
        <v>-1.176</v>
      </c>
      <c r="F52" s="194"/>
      <c r="G52" s="194"/>
      <c r="H52" s="194"/>
      <c r="I52" s="194"/>
      <c r="J52" s="194"/>
      <c r="K52" s="194"/>
      <c r="L52" s="194"/>
      <c r="M52" s="194"/>
      <c r="N52" s="194"/>
      <c r="O52" s="194"/>
      <c r="P52" s="194"/>
      <c r="Q52" s="194"/>
      <c r="R52" s="194"/>
      <c r="S52" s="194"/>
      <c r="T52" s="194"/>
      <c r="U52" s="194"/>
      <c r="V52" s="194"/>
      <c r="W52" s="194"/>
      <c r="X52" s="195"/>
      <c r="Y52" s="195"/>
      <c r="Z52" s="195"/>
      <c r="AA52" s="195"/>
      <c r="AB52" s="195"/>
      <c r="AC52" s="195"/>
      <c r="AD52" s="195"/>
      <c r="AE52" s="195"/>
      <c r="AF52" s="195"/>
      <c r="AG52" s="195" t="s">
        <v>154</v>
      </c>
      <c r="AH52" s="195" t="n">
        <v>0</v>
      </c>
      <c r="AI52" s="195"/>
      <c r="AJ52" s="195"/>
      <c r="AK52" s="195"/>
      <c r="AL52" s="195"/>
      <c r="AM52" s="195"/>
      <c r="AN52" s="195"/>
      <c r="AO52" s="195"/>
      <c r="AP52" s="195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195"/>
      <c r="BE52" s="195"/>
      <c r="BF52" s="195"/>
      <c r="BG52" s="195"/>
      <c r="BH52" s="195"/>
    </row>
    <row r="53" customFormat="false" ht="13.2" hidden="false" customHeight="false" outlineLevel="1" collapsed="false">
      <c r="A53" s="196"/>
      <c r="B53" s="197"/>
      <c r="C53" s="209" t="s">
        <v>513</v>
      </c>
      <c r="D53" s="210"/>
      <c r="E53" s="211" t="n">
        <v>-0.79599</v>
      </c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5"/>
      <c r="Y53" s="195"/>
      <c r="Z53" s="195"/>
      <c r="AA53" s="195"/>
      <c r="AB53" s="195"/>
      <c r="AC53" s="195"/>
      <c r="AD53" s="195"/>
      <c r="AE53" s="195"/>
      <c r="AF53" s="195"/>
      <c r="AG53" s="195" t="s">
        <v>154</v>
      </c>
      <c r="AH53" s="195" t="n">
        <v>0</v>
      </c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5"/>
    </row>
    <row r="54" customFormat="false" ht="13.2" hidden="false" customHeight="false" outlineLevel="1" collapsed="false">
      <c r="A54" s="196"/>
      <c r="B54" s="197"/>
      <c r="C54" s="209" t="s">
        <v>514</v>
      </c>
      <c r="D54" s="210"/>
      <c r="E54" s="211" t="n">
        <v>-18.97761</v>
      </c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5"/>
      <c r="Y54" s="195"/>
      <c r="Z54" s="195"/>
      <c r="AA54" s="195"/>
      <c r="AB54" s="195"/>
      <c r="AC54" s="195"/>
      <c r="AD54" s="195"/>
      <c r="AE54" s="195"/>
      <c r="AF54" s="195"/>
      <c r="AG54" s="195" t="s">
        <v>154</v>
      </c>
      <c r="AH54" s="195" t="n">
        <v>0</v>
      </c>
      <c r="AI54" s="195"/>
      <c r="AJ54" s="195"/>
      <c r="AK54" s="195"/>
      <c r="AL54" s="195"/>
      <c r="AM54" s="195"/>
      <c r="AN54" s="195"/>
      <c r="AO54" s="195"/>
      <c r="AP54" s="195"/>
      <c r="AQ54" s="195"/>
      <c r="AR54" s="195"/>
      <c r="AS54" s="195"/>
      <c r="AT54" s="195"/>
      <c r="AU54" s="195"/>
      <c r="AV54" s="195"/>
      <c r="AW54" s="195"/>
      <c r="AX54" s="195"/>
      <c r="AY54" s="195"/>
      <c r="AZ54" s="195"/>
      <c r="BA54" s="195"/>
      <c r="BB54" s="195"/>
      <c r="BC54" s="195"/>
      <c r="BD54" s="195"/>
      <c r="BE54" s="195"/>
      <c r="BF54" s="195"/>
      <c r="BG54" s="195"/>
      <c r="BH54" s="195"/>
    </row>
    <row r="55" customFormat="false" ht="20.4" hidden="false" customHeight="false" outlineLevel="1" collapsed="false">
      <c r="A55" s="186" t="n">
        <v>14</v>
      </c>
      <c r="B55" s="187" t="s">
        <v>286</v>
      </c>
      <c r="C55" s="188" t="s">
        <v>287</v>
      </c>
      <c r="D55" s="189" t="s">
        <v>148</v>
      </c>
      <c r="E55" s="190" t="n">
        <v>14.47</v>
      </c>
      <c r="F55" s="191"/>
      <c r="G55" s="192" t="n">
        <f aca="false">ROUND(E55*F55,2)</f>
        <v>0</v>
      </c>
      <c r="H55" s="191"/>
      <c r="I55" s="192" t="n">
        <f aca="false">ROUND(E55*H55,2)</f>
        <v>0</v>
      </c>
      <c r="J55" s="191"/>
      <c r="K55" s="192" t="n">
        <f aca="false">ROUND(E55*J55,2)</f>
        <v>0</v>
      </c>
      <c r="L55" s="192" t="n">
        <v>21</v>
      </c>
      <c r="M55" s="192" t="n">
        <f aca="false">G55*(1+L55/100)</f>
        <v>0</v>
      </c>
      <c r="N55" s="192" t="n">
        <v>0</v>
      </c>
      <c r="O55" s="192" t="n">
        <f aca="false">ROUND(E55*N55,2)</f>
        <v>0</v>
      </c>
      <c r="P55" s="192" t="n">
        <v>0</v>
      </c>
      <c r="Q55" s="192" t="n">
        <f aca="false">ROUND(E55*P55,2)</f>
        <v>0</v>
      </c>
      <c r="R55" s="192" t="s">
        <v>169</v>
      </c>
      <c r="S55" s="192" t="s">
        <v>150</v>
      </c>
      <c r="T55" s="193" t="s">
        <v>120</v>
      </c>
      <c r="U55" s="194" t="n">
        <v>0.416</v>
      </c>
      <c r="V55" s="194" t="n">
        <f aca="false">ROUND(E55*U55,2)</f>
        <v>6.02</v>
      </c>
      <c r="W55" s="194"/>
      <c r="X55" s="195"/>
      <c r="Y55" s="195"/>
      <c r="Z55" s="195"/>
      <c r="AA55" s="195"/>
      <c r="AB55" s="195"/>
      <c r="AC55" s="195"/>
      <c r="AD55" s="195"/>
      <c r="AE55" s="195"/>
      <c r="AF55" s="195"/>
      <c r="AG55" s="195" t="s">
        <v>152</v>
      </c>
      <c r="AH55" s="195"/>
      <c r="AI55" s="195"/>
      <c r="AJ55" s="195"/>
      <c r="AK55" s="195"/>
      <c r="AL55" s="195"/>
      <c r="AM55" s="195"/>
      <c r="AN55" s="195"/>
      <c r="AO55" s="195"/>
      <c r="AP55" s="195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</row>
    <row r="56" customFormat="false" ht="13.2" hidden="false" customHeight="true" outlineLevel="1" collapsed="false">
      <c r="A56" s="196"/>
      <c r="B56" s="197"/>
      <c r="C56" s="212" t="s">
        <v>288</v>
      </c>
      <c r="D56" s="212"/>
      <c r="E56" s="212"/>
      <c r="F56" s="212"/>
      <c r="G56" s="212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5"/>
      <c r="Y56" s="195"/>
      <c r="Z56" s="195"/>
      <c r="AA56" s="195"/>
      <c r="AB56" s="195"/>
      <c r="AC56" s="195"/>
      <c r="AD56" s="195"/>
      <c r="AE56" s="195"/>
      <c r="AF56" s="195"/>
      <c r="AG56" s="195" t="s">
        <v>171</v>
      </c>
      <c r="AH56" s="195"/>
      <c r="AI56" s="195"/>
      <c r="AJ56" s="195"/>
      <c r="AK56" s="195"/>
      <c r="AL56" s="195"/>
      <c r="AM56" s="195"/>
      <c r="AN56" s="195"/>
      <c r="AO56" s="195"/>
      <c r="AP56" s="195"/>
      <c r="AQ56" s="195"/>
      <c r="AR56" s="195"/>
      <c r="AS56" s="195"/>
      <c r="AT56" s="195"/>
      <c r="AU56" s="195"/>
      <c r="AV56" s="195"/>
      <c r="AW56" s="195"/>
      <c r="AX56" s="195"/>
      <c r="AY56" s="195"/>
      <c r="AZ56" s="195"/>
      <c r="BA56" s="195"/>
      <c r="BB56" s="195"/>
      <c r="BC56" s="195"/>
      <c r="BD56" s="195"/>
      <c r="BE56" s="195"/>
      <c r="BF56" s="195"/>
      <c r="BG56" s="195"/>
      <c r="BH56" s="195"/>
    </row>
    <row r="57" customFormat="false" ht="13.2" hidden="false" customHeight="false" outlineLevel="1" collapsed="false">
      <c r="A57" s="196"/>
      <c r="B57" s="197"/>
      <c r="C57" s="209" t="s">
        <v>515</v>
      </c>
      <c r="D57" s="210"/>
      <c r="E57" s="211" t="n">
        <v>14.47</v>
      </c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5"/>
      <c r="Y57" s="195"/>
      <c r="Z57" s="195"/>
      <c r="AA57" s="195"/>
      <c r="AB57" s="195"/>
      <c r="AC57" s="195"/>
      <c r="AD57" s="195"/>
      <c r="AE57" s="195"/>
      <c r="AF57" s="195"/>
      <c r="AG57" s="195" t="s">
        <v>154</v>
      </c>
      <c r="AH57" s="195" t="n">
        <v>0</v>
      </c>
      <c r="AI57" s="195"/>
      <c r="AJ57" s="195"/>
      <c r="AK57" s="195"/>
      <c r="AL57" s="195"/>
      <c r="AM57" s="195"/>
      <c r="AN57" s="195"/>
      <c r="AO57" s="195"/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195"/>
      <c r="BA57" s="195"/>
      <c r="BB57" s="195"/>
      <c r="BC57" s="195"/>
      <c r="BD57" s="195"/>
      <c r="BE57" s="195"/>
      <c r="BF57" s="195"/>
      <c r="BG57" s="195"/>
      <c r="BH57" s="195"/>
    </row>
    <row r="58" customFormat="false" ht="13.2" hidden="false" customHeight="false" outlineLevel="1" collapsed="false">
      <c r="A58" s="186" t="n">
        <v>15</v>
      </c>
      <c r="B58" s="187" t="s">
        <v>295</v>
      </c>
      <c r="C58" s="188" t="s">
        <v>296</v>
      </c>
      <c r="D58" s="189" t="s">
        <v>297</v>
      </c>
      <c r="E58" s="190" t="n">
        <v>146.0214</v>
      </c>
      <c r="F58" s="191"/>
      <c r="G58" s="192" t="n">
        <f aca="false">ROUND(E58*F58,2)</f>
        <v>0</v>
      </c>
      <c r="H58" s="191"/>
      <c r="I58" s="192" t="n">
        <f aca="false">ROUND(E58*H58,2)</f>
        <v>0</v>
      </c>
      <c r="J58" s="191"/>
      <c r="K58" s="192" t="n">
        <f aca="false">ROUND(E58*J58,2)</f>
        <v>0</v>
      </c>
      <c r="L58" s="192" t="n">
        <v>21</v>
      </c>
      <c r="M58" s="192" t="n">
        <f aca="false">G58*(1+L58/100)</f>
        <v>0</v>
      </c>
      <c r="N58" s="192" t="n">
        <v>0</v>
      </c>
      <c r="O58" s="192" t="n">
        <f aca="false">ROUND(E58*N58,2)</f>
        <v>0</v>
      </c>
      <c r="P58" s="192" t="n">
        <v>0</v>
      </c>
      <c r="Q58" s="192" t="n">
        <f aca="false">ROUND(E58*P58,2)</f>
        <v>0</v>
      </c>
      <c r="R58" s="192" t="s">
        <v>169</v>
      </c>
      <c r="S58" s="192" t="s">
        <v>150</v>
      </c>
      <c r="T58" s="193" t="s">
        <v>120</v>
      </c>
      <c r="U58" s="194" t="n">
        <v>0</v>
      </c>
      <c r="V58" s="194" t="n">
        <f aca="false">ROUND(E58*U58,2)</f>
        <v>0</v>
      </c>
      <c r="W58" s="194"/>
      <c r="X58" s="195"/>
      <c r="Y58" s="195"/>
      <c r="Z58" s="195"/>
      <c r="AA58" s="195"/>
      <c r="AB58" s="195"/>
      <c r="AC58" s="195"/>
      <c r="AD58" s="195"/>
      <c r="AE58" s="195"/>
      <c r="AF58" s="195"/>
      <c r="AG58" s="195" t="s">
        <v>152</v>
      </c>
      <c r="AH58" s="195"/>
      <c r="AI58" s="195"/>
      <c r="AJ58" s="195"/>
      <c r="AK58" s="195"/>
      <c r="AL58" s="195"/>
      <c r="AM58" s="195"/>
      <c r="AN58" s="195"/>
      <c r="AO58" s="195"/>
      <c r="AP58" s="195"/>
      <c r="AQ58" s="195"/>
      <c r="AR58" s="195"/>
      <c r="AS58" s="195"/>
      <c r="AT58" s="195"/>
      <c r="AU58" s="195"/>
      <c r="AV58" s="195"/>
      <c r="AW58" s="195"/>
      <c r="AX58" s="195"/>
      <c r="AY58" s="195"/>
      <c r="AZ58" s="195"/>
      <c r="BA58" s="195"/>
      <c r="BB58" s="195"/>
      <c r="BC58" s="195"/>
      <c r="BD58" s="195"/>
      <c r="BE58" s="195"/>
      <c r="BF58" s="195"/>
      <c r="BG58" s="195"/>
      <c r="BH58" s="195"/>
    </row>
    <row r="59" customFormat="false" ht="13.2" hidden="false" customHeight="false" outlineLevel="1" collapsed="false">
      <c r="A59" s="196"/>
      <c r="B59" s="197"/>
      <c r="C59" s="209" t="s">
        <v>516</v>
      </c>
      <c r="D59" s="210"/>
      <c r="E59" s="211" t="n">
        <v>146.0214</v>
      </c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5"/>
      <c r="Y59" s="195"/>
      <c r="Z59" s="195"/>
      <c r="AA59" s="195"/>
      <c r="AB59" s="195"/>
      <c r="AC59" s="195"/>
      <c r="AD59" s="195"/>
      <c r="AE59" s="195"/>
      <c r="AF59" s="195"/>
      <c r="AG59" s="195" t="s">
        <v>154</v>
      </c>
      <c r="AH59" s="195" t="n">
        <v>0</v>
      </c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  <c r="BD59" s="195"/>
      <c r="BE59" s="195"/>
      <c r="BF59" s="195"/>
      <c r="BG59" s="195"/>
      <c r="BH59" s="195"/>
    </row>
    <row r="60" customFormat="false" ht="13.2" hidden="false" customHeight="false" outlineLevel="1" collapsed="false">
      <c r="A60" s="216" t="n">
        <v>16</v>
      </c>
      <c r="B60" s="217" t="s">
        <v>299</v>
      </c>
      <c r="C60" s="218" t="s">
        <v>300</v>
      </c>
      <c r="D60" s="219" t="s">
        <v>301</v>
      </c>
      <c r="E60" s="220" t="n">
        <v>1</v>
      </c>
      <c r="F60" s="221"/>
      <c r="G60" s="222" t="n">
        <f aca="false">ROUND(E60*F60,2)</f>
        <v>0</v>
      </c>
      <c r="H60" s="221"/>
      <c r="I60" s="222" t="n">
        <f aca="false">ROUND(E60*H60,2)</f>
        <v>0</v>
      </c>
      <c r="J60" s="221"/>
      <c r="K60" s="222" t="n">
        <f aca="false">ROUND(E60*J60,2)</f>
        <v>0</v>
      </c>
      <c r="L60" s="222" t="n">
        <v>21</v>
      </c>
      <c r="M60" s="222" t="n">
        <f aca="false">G60*(1+L60/100)</f>
        <v>0</v>
      </c>
      <c r="N60" s="222" t="n">
        <v>4E-005</v>
      </c>
      <c r="O60" s="222" t="n">
        <f aca="false">ROUND(E60*N60,2)</f>
        <v>0</v>
      </c>
      <c r="P60" s="222" t="n">
        <v>0</v>
      </c>
      <c r="Q60" s="222" t="n">
        <f aca="false">ROUND(E60*P60,2)</f>
        <v>0</v>
      </c>
      <c r="R60" s="222"/>
      <c r="S60" s="222" t="s">
        <v>119</v>
      </c>
      <c r="T60" s="223" t="s">
        <v>120</v>
      </c>
      <c r="U60" s="194" t="n">
        <v>0.303</v>
      </c>
      <c r="V60" s="194" t="n">
        <f aca="false">ROUND(E60*U60,2)</f>
        <v>0.3</v>
      </c>
      <c r="W60" s="194"/>
      <c r="X60" s="195"/>
      <c r="Y60" s="195"/>
      <c r="Z60" s="195"/>
      <c r="AA60" s="195"/>
      <c r="AB60" s="195"/>
      <c r="AC60" s="195"/>
      <c r="AD60" s="195"/>
      <c r="AE60" s="195"/>
      <c r="AF60" s="195"/>
      <c r="AG60" s="195" t="s">
        <v>152</v>
      </c>
      <c r="AH60" s="195"/>
      <c r="AI60" s="195"/>
      <c r="AJ60" s="195"/>
      <c r="AK60" s="195"/>
      <c r="AL60" s="195"/>
      <c r="AM60" s="195"/>
      <c r="AN60" s="195"/>
      <c r="AO60" s="195"/>
      <c r="AP60" s="195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/>
      <c r="BA60" s="195"/>
      <c r="BB60" s="195"/>
      <c r="BC60" s="195"/>
      <c r="BD60" s="195"/>
      <c r="BE60" s="195"/>
      <c r="BF60" s="195"/>
      <c r="BG60" s="195"/>
      <c r="BH60" s="195"/>
    </row>
    <row r="61" customFormat="false" ht="13.2" hidden="false" customHeight="false" outlineLevel="1" collapsed="false">
      <c r="A61" s="186" t="n">
        <v>17</v>
      </c>
      <c r="B61" s="187" t="s">
        <v>302</v>
      </c>
      <c r="C61" s="188" t="s">
        <v>303</v>
      </c>
      <c r="D61" s="189" t="s">
        <v>148</v>
      </c>
      <c r="E61" s="190" t="n">
        <v>14.47</v>
      </c>
      <c r="F61" s="191"/>
      <c r="G61" s="192" t="n">
        <f aca="false">ROUND(E61*F61,2)</f>
        <v>0</v>
      </c>
      <c r="H61" s="191"/>
      <c r="I61" s="192" t="n">
        <f aca="false">ROUND(E61*H61,2)</f>
        <v>0</v>
      </c>
      <c r="J61" s="191"/>
      <c r="K61" s="192" t="n">
        <f aca="false">ROUND(E61*J61,2)</f>
        <v>0</v>
      </c>
      <c r="L61" s="192" t="n">
        <v>21</v>
      </c>
      <c r="M61" s="192" t="n">
        <f aca="false">G61*(1+L61/100)</f>
        <v>0</v>
      </c>
      <c r="N61" s="192" t="n">
        <v>3E-005</v>
      </c>
      <c r="O61" s="192" t="n">
        <f aca="false">ROUND(E61*N61,2)</f>
        <v>0</v>
      </c>
      <c r="P61" s="192" t="n">
        <v>0</v>
      </c>
      <c r="Q61" s="192" t="n">
        <f aca="false">ROUND(E61*P61,2)</f>
        <v>0</v>
      </c>
      <c r="R61" s="192" t="s">
        <v>304</v>
      </c>
      <c r="S61" s="192" t="s">
        <v>150</v>
      </c>
      <c r="T61" s="193" t="s">
        <v>305</v>
      </c>
      <c r="U61" s="194" t="n">
        <v>0</v>
      </c>
      <c r="V61" s="194" t="n">
        <f aca="false">ROUND(E61*U61,2)</f>
        <v>0</v>
      </c>
      <c r="W61" s="194"/>
      <c r="X61" s="195"/>
      <c r="Y61" s="195"/>
      <c r="Z61" s="195"/>
      <c r="AA61" s="195"/>
      <c r="AB61" s="195"/>
      <c r="AC61" s="195"/>
      <c r="AD61" s="195"/>
      <c r="AE61" s="195"/>
      <c r="AF61" s="195"/>
      <c r="AG61" s="195" t="s">
        <v>306</v>
      </c>
      <c r="AH61" s="195"/>
      <c r="AI61" s="195"/>
      <c r="AJ61" s="195"/>
      <c r="AK61" s="195"/>
      <c r="AL61" s="195"/>
      <c r="AM61" s="195"/>
      <c r="AN61" s="195"/>
      <c r="AO61" s="195"/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</row>
    <row r="62" customFormat="false" ht="13.2" hidden="false" customHeight="false" outlineLevel="1" collapsed="false">
      <c r="A62" s="196"/>
      <c r="B62" s="197"/>
      <c r="C62" s="209" t="s">
        <v>515</v>
      </c>
      <c r="D62" s="210"/>
      <c r="E62" s="211" t="n">
        <v>14.47</v>
      </c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5"/>
      <c r="Y62" s="195"/>
      <c r="Z62" s="195"/>
      <c r="AA62" s="195"/>
      <c r="AB62" s="195"/>
      <c r="AC62" s="195"/>
      <c r="AD62" s="195"/>
      <c r="AE62" s="195"/>
      <c r="AF62" s="195"/>
      <c r="AG62" s="195" t="s">
        <v>154</v>
      </c>
      <c r="AH62" s="195" t="n">
        <v>0</v>
      </c>
      <c r="AI62" s="195"/>
      <c r="AJ62" s="195"/>
      <c r="AK62" s="195"/>
      <c r="AL62" s="195"/>
      <c r="AM62" s="195"/>
      <c r="AN62" s="195"/>
      <c r="AO62" s="195"/>
      <c r="AP62" s="195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195"/>
      <c r="BD62" s="195"/>
      <c r="BE62" s="195"/>
      <c r="BF62" s="195"/>
      <c r="BG62" s="195"/>
      <c r="BH62" s="195"/>
    </row>
    <row r="63" customFormat="false" ht="13.2" hidden="false" customHeight="false" outlineLevel="1" collapsed="false">
      <c r="A63" s="186" t="n">
        <v>18</v>
      </c>
      <c r="B63" s="187" t="s">
        <v>307</v>
      </c>
      <c r="C63" s="188" t="s">
        <v>308</v>
      </c>
      <c r="D63" s="189" t="s">
        <v>184</v>
      </c>
      <c r="E63" s="190" t="n">
        <v>66.3938</v>
      </c>
      <c r="F63" s="191"/>
      <c r="G63" s="192" t="n">
        <f aca="false">ROUND(E63*F63,2)</f>
        <v>0</v>
      </c>
      <c r="H63" s="191"/>
      <c r="I63" s="192" t="n">
        <f aca="false">ROUND(E63*H63,2)</f>
        <v>0</v>
      </c>
      <c r="J63" s="191"/>
      <c r="K63" s="192" t="n">
        <f aca="false">ROUND(E63*J63,2)</f>
        <v>0</v>
      </c>
      <c r="L63" s="192" t="n">
        <v>21</v>
      </c>
      <c r="M63" s="192" t="n">
        <f aca="false">G63*(1+L63/100)</f>
        <v>0</v>
      </c>
      <c r="N63" s="192" t="n">
        <v>1.67</v>
      </c>
      <c r="O63" s="192" t="n">
        <f aca="false">ROUND(E63*N63,2)</f>
        <v>110.88</v>
      </c>
      <c r="P63" s="192" t="n">
        <v>0</v>
      </c>
      <c r="Q63" s="192" t="n">
        <f aca="false">ROUND(E63*P63,2)</f>
        <v>0</v>
      </c>
      <c r="R63" s="192" t="s">
        <v>309</v>
      </c>
      <c r="S63" s="192" t="s">
        <v>150</v>
      </c>
      <c r="T63" s="193" t="s">
        <v>150</v>
      </c>
      <c r="U63" s="194" t="n">
        <v>0</v>
      </c>
      <c r="V63" s="194" t="n">
        <f aca="false">ROUND(E63*U63,2)</f>
        <v>0</v>
      </c>
      <c r="W63" s="194"/>
      <c r="X63" s="195"/>
      <c r="Y63" s="195"/>
      <c r="Z63" s="195"/>
      <c r="AA63" s="195"/>
      <c r="AB63" s="195"/>
      <c r="AC63" s="195"/>
      <c r="AD63" s="195"/>
      <c r="AE63" s="195"/>
      <c r="AF63" s="195"/>
      <c r="AG63" s="195" t="s">
        <v>310</v>
      </c>
      <c r="AH63" s="195"/>
      <c r="AI63" s="195"/>
      <c r="AJ63" s="195"/>
      <c r="AK63" s="195"/>
      <c r="AL63" s="195"/>
      <c r="AM63" s="195"/>
      <c r="AN63" s="195"/>
      <c r="AO63" s="195"/>
      <c r="AP63" s="195"/>
      <c r="AQ63" s="195"/>
      <c r="AR63" s="195"/>
      <c r="AS63" s="195"/>
      <c r="AT63" s="195"/>
      <c r="AU63" s="195"/>
      <c r="AV63" s="195"/>
      <c r="AW63" s="195"/>
      <c r="AX63" s="195"/>
      <c r="AY63" s="195"/>
      <c r="AZ63" s="195"/>
      <c r="BA63" s="195"/>
      <c r="BB63" s="195"/>
      <c r="BC63" s="195"/>
      <c r="BD63" s="195"/>
      <c r="BE63" s="195"/>
      <c r="BF63" s="195"/>
      <c r="BG63" s="195"/>
      <c r="BH63" s="195"/>
    </row>
    <row r="64" customFormat="false" ht="13.2" hidden="false" customHeight="false" outlineLevel="1" collapsed="false">
      <c r="A64" s="196"/>
      <c r="B64" s="197"/>
      <c r="C64" s="209" t="s">
        <v>517</v>
      </c>
      <c r="D64" s="210"/>
      <c r="E64" s="211" t="n">
        <v>66.3938</v>
      </c>
      <c r="F64" s="194"/>
      <c r="G64" s="194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5"/>
      <c r="Y64" s="195"/>
      <c r="Z64" s="195"/>
      <c r="AA64" s="195"/>
      <c r="AB64" s="195"/>
      <c r="AC64" s="195"/>
      <c r="AD64" s="195"/>
      <c r="AE64" s="195"/>
      <c r="AF64" s="195"/>
      <c r="AG64" s="195" t="s">
        <v>154</v>
      </c>
      <c r="AH64" s="195" t="n">
        <v>0</v>
      </c>
      <c r="AI64" s="195"/>
      <c r="AJ64" s="195"/>
      <c r="AK64" s="195"/>
      <c r="AL64" s="195"/>
      <c r="AM64" s="195"/>
      <c r="AN64" s="195"/>
      <c r="AO64" s="195"/>
      <c r="AP64" s="195"/>
      <c r="AQ64" s="195"/>
      <c r="AR64" s="195"/>
      <c r="AS64" s="195"/>
      <c r="AT64" s="195"/>
      <c r="AU64" s="195"/>
      <c r="AV64" s="195"/>
      <c r="AW64" s="195"/>
      <c r="AX64" s="195"/>
      <c r="AY64" s="195"/>
      <c r="AZ64" s="195"/>
      <c r="BA64" s="195"/>
      <c r="BB64" s="195"/>
      <c r="BC64" s="195"/>
      <c r="BD64" s="195"/>
      <c r="BE64" s="195"/>
      <c r="BF64" s="195"/>
      <c r="BG64" s="195"/>
      <c r="BH64" s="195"/>
    </row>
    <row r="65" customFormat="false" ht="13.2" hidden="false" customHeight="false" outlineLevel="0" collapsed="false">
      <c r="A65" s="178" t="s">
        <v>114</v>
      </c>
      <c r="B65" s="179" t="s">
        <v>65</v>
      </c>
      <c r="C65" s="180" t="s">
        <v>66</v>
      </c>
      <c r="D65" s="181"/>
      <c r="E65" s="182"/>
      <c r="F65" s="183"/>
      <c r="G65" s="183" t="n">
        <f aca="false">SUMIF(AG66:AG77,"&lt;&gt;NOR",G66:G77)</f>
        <v>0</v>
      </c>
      <c r="H65" s="183"/>
      <c r="I65" s="183" t="n">
        <f aca="false">SUM(I66:I77)</f>
        <v>0</v>
      </c>
      <c r="J65" s="183"/>
      <c r="K65" s="183" t="n">
        <f aca="false">SUM(K66:K77)</f>
        <v>0</v>
      </c>
      <c r="L65" s="183"/>
      <c r="M65" s="183" t="n">
        <f aca="false">SUM(M66:M77)</f>
        <v>0</v>
      </c>
      <c r="N65" s="183"/>
      <c r="O65" s="183" t="n">
        <f aca="false">SUM(O66:O77)</f>
        <v>5.98</v>
      </c>
      <c r="P65" s="183"/>
      <c r="Q65" s="183" t="n">
        <f aca="false">SUM(Q66:Q77)</f>
        <v>0</v>
      </c>
      <c r="R65" s="183"/>
      <c r="S65" s="183"/>
      <c r="T65" s="184"/>
      <c r="U65" s="185"/>
      <c r="V65" s="185" t="n">
        <f aca="false">SUM(V66:V77)</f>
        <v>5.81</v>
      </c>
      <c r="W65" s="185"/>
      <c r="AG65" s="0" t="s">
        <v>115</v>
      </c>
    </row>
    <row r="66" customFormat="false" ht="13.2" hidden="false" customHeight="false" outlineLevel="1" collapsed="false">
      <c r="A66" s="186" t="n">
        <v>19</v>
      </c>
      <c r="B66" s="187" t="s">
        <v>518</v>
      </c>
      <c r="C66" s="188" t="s">
        <v>519</v>
      </c>
      <c r="D66" s="189" t="s">
        <v>297</v>
      </c>
      <c r="E66" s="190" t="n">
        <v>0.04312</v>
      </c>
      <c r="F66" s="191"/>
      <c r="G66" s="192" t="n">
        <f aca="false">ROUND(E66*F66,2)</f>
        <v>0</v>
      </c>
      <c r="H66" s="191"/>
      <c r="I66" s="192" t="n">
        <f aca="false">ROUND(E66*H66,2)</f>
        <v>0</v>
      </c>
      <c r="J66" s="191"/>
      <c r="K66" s="192" t="n">
        <f aca="false">ROUND(E66*J66,2)</f>
        <v>0</v>
      </c>
      <c r="L66" s="192" t="n">
        <v>21</v>
      </c>
      <c r="M66" s="192" t="n">
        <f aca="false">G66*(1+L66/100)</f>
        <v>0</v>
      </c>
      <c r="N66" s="192" t="n">
        <v>1.04548</v>
      </c>
      <c r="O66" s="192" t="n">
        <f aca="false">ROUND(E66*N66,2)</f>
        <v>0.05</v>
      </c>
      <c r="P66" s="192" t="n">
        <v>0</v>
      </c>
      <c r="Q66" s="192" t="n">
        <f aca="false">ROUND(E66*P66,2)</f>
        <v>0</v>
      </c>
      <c r="R66" s="192" t="s">
        <v>520</v>
      </c>
      <c r="S66" s="192" t="s">
        <v>150</v>
      </c>
      <c r="T66" s="193" t="s">
        <v>151</v>
      </c>
      <c r="U66" s="194" t="n">
        <v>15.231</v>
      </c>
      <c r="V66" s="194" t="n">
        <f aca="false">ROUND(E66*U66,2)</f>
        <v>0.66</v>
      </c>
      <c r="W66" s="194"/>
      <c r="X66" s="195"/>
      <c r="Y66" s="195"/>
      <c r="Z66" s="195"/>
      <c r="AA66" s="195"/>
      <c r="AB66" s="195"/>
      <c r="AC66" s="195"/>
      <c r="AD66" s="195"/>
      <c r="AE66" s="195"/>
      <c r="AF66" s="195"/>
      <c r="AG66" s="195" t="s">
        <v>152</v>
      </c>
      <c r="AH66" s="195"/>
      <c r="AI66" s="195"/>
      <c r="AJ66" s="195"/>
      <c r="AK66" s="195"/>
      <c r="AL66" s="195"/>
      <c r="AM66" s="195"/>
      <c r="AN66" s="195"/>
      <c r="AO66" s="195"/>
      <c r="AP66" s="195"/>
      <c r="AQ66" s="195"/>
      <c r="AR66" s="195"/>
      <c r="AS66" s="195"/>
      <c r="AT66" s="195"/>
      <c r="AU66" s="195"/>
      <c r="AV66" s="195"/>
      <c r="AW66" s="195"/>
      <c r="AX66" s="195"/>
      <c r="AY66" s="195"/>
      <c r="AZ66" s="195"/>
      <c r="BA66" s="195"/>
      <c r="BB66" s="195"/>
      <c r="BC66" s="195"/>
      <c r="BD66" s="195"/>
      <c r="BE66" s="195"/>
      <c r="BF66" s="195"/>
      <c r="BG66" s="195"/>
      <c r="BH66" s="195"/>
    </row>
    <row r="67" customFormat="false" ht="13.2" hidden="false" customHeight="true" outlineLevel="1" collapsed="false">
      <c r="A67" s="196"/>
      <c r="B67" s="197"/>
      <c r="C67" s="212" t="s">
        <v>521</v>
      </c>
      <c r="D67" s="212"/>
      <c r="E67" s="212"/>
      <c r="F67" s="212"/>
      <c r="G67" s="212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5"/>
      <c r="Y67" s="195"/>
      <c r="Z67" s="195"/>
      <c r="AA67" s="195"/>
      <c r="AB67" s="195"/>
      <c r="AC67" s="195"/>
      <c r="AD67" s="195"/>
      <c r="AE67" s="195"/>
      <c r="AF67" s="195"/>
      <c r="AG67" s="195" t="s">
        <v>171</v>
      </c>
      <c r="AH67" s="195"/>
      <c r="AI67" s="195"/>
      <c r="AJ67" s="195"/>
      <c r="AK67" s="195"/>
      <c r="AL67" s="195"/>
      <c r="AM67" s="195"/>
      <c r="AN67" s="195"/>
      <c r="AO67" s="195"/>
      <c r="AP67" s="195"/>
      <c r="AQ67" s="195"/>
      <c r="AR67" s="195"/>
      <c r="AS67" s="195"/>
      <c r="AT67" s="195"/>
      <c r="AU67" s="195"/>
      <c r="AV67" s="195"/>
      <c r="AW67" s="195"/>
      <c r="AX67" s="195"/>
      <c r="AY67" s="195"/>
      <c r="AZ67" s="195"/>
      <c r="BA67" s="195"/>
      <c r="BB67" s="195"/>
      <c r="BC67" s="195"/>
      <c r="BD67" s="195"/>
      <c r="BE67" s="195"/>
      <c r="BF67" s="195"/>
      <c r="BG67" s="195"/>
      <c r="BH67" s="195"/>
    </row>
    <row r="68" customFormat="false" ht="13.2" hidden="false" customHeight="false" outlineLevel="1" collapsed="false">
      <c r="A68" s="196"/>
      <c r="B68" s="197"/>
      <c r="C68" s="209" t="s">
        <v>522</v>
      </c>
      <c r="D68" s="210"/>
      <c r="E68" s="211" t="n">
        <v>0.04312</v>
      </c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5"/>
      <c r="Y68" s="195"/>
      <c r="Z68" s="195"/>
      <c r="AA68" s="195"/>
      <c r="AB68" s="195"/>
      <c r="AC68" s="195"/>
      <c r="AD68" s="195"/>
      <c r="AE68" s="195"/>
      <c r="AF68" s="195"/>
      <c r="AG68" s="195" t="s">
        <v>154</v>
      </c>
      <c r="AH68" s="195" t="n">
        <v>0</v>
      </c>
      <c r="AI68" s="195"/>
      <c r="AJ68" s="195"/>
      <c r="AK68" s="195"/>
      <c r="AL68" s="195"/>
      <c r="AM68" s="195"/>
      <c r="AN68" s="195"/>
      <c r="AO68" s="195"/>
      <c r="AP68" s="195"/>
      <c r="AQ68" s="195"/>
      <c r="AR68" s="195"/>
      <c r="AS68" s="195"/>
      <c r="AT68" s="195"/>
      <c r="AU68" s="195"/>
      <c r="AV68" s="195"/>
      <c r="AW68" s="195"/>
      <c r="AX68" s="195"/>
      <c r="AY68" s="195"/>
      <c r="AZ68" s="195"/>
      <c r="BA68" s="195"/>
      <c r="BB68" s="195"/>
      <c r="BC68" s="195"/>
      <c r="BD68" s="195"/>
      <c r="BE68" s="195"/>
      <c r="BF68" s="195"/>
      <c r="BG68" s="195"/>
      <c r="BH68" s="195"/>
    </row>
    <row r="69" customFormat="false" ht="13.2" hidden="false" customHeight="false" outlineLevel="1" collapsed="false">
      <c r="A69" s="186" t="n">
        <v>20</v>
      </c>
      <c r="B69" s="187" t="s">
        <v>523</v>
      </c>
      <c r="C69" s="188" t="s">
        <v>524</v>
      </c>
      <c r="D69" s="189" t="s">
        <v>184</v>
      </c>
      <c r="E69" s="190" t="n">
        <v>1.57464</v>
      </c>
      <c r="F69" s="191"/>
      <c r="G69" s="192" t="n">
        <f aca="false">ROUND(E69*F69,2)</f>
        <v>0</v>
      </c>
      <c r="H69" s="191"/>
      <c r="I69" s="192" t="n">
        <f aca="false">ROUND(E69*H69,2)</f>
        <v>0</v>
      </c>
      <c r="J69" s="191"/>
      <c r="K69" s="192" t="n">
        <f aca="false">ROUND(E69*J69,2)</f>
        <v>0</v>
      </c>
      <c r="L69" s="192" t="n">
        <v>21</v>
      </c>
      <c r="M69" s="192" t="n">
        <f aca="false">G69*(1+L69/100)</f>
        <v>0</v>
      </c>
      <c r="N69" s="192" t="n">
        <v>1.89077</v>
      </c>
      <c r="O69" s="192" t="n">
        <f aca="false">ROUND(E69*N69,2)</f>
        <v>2.98</v>
      </c>
      <c r="P69" s="192" t="n">
        <v>0</v>
      </c>
      <c r="Q69" s="192" t="n">
        <f aca="false">ROUND(E69*P69,2)</f>
        <v>0</v>
      </c>
      <c r="R69" s="192" t="s">
        <v>314</v>
      </c>
      <c r="S69" s="192" t="s">
        <v>150</v>
      </c>
      <c r="T69" s="193" t="s">
        <v>151</v>
      </c>
      <c r="U69" s="194" t="n">
        <v>1.317</v>
      </c>
      <c r="V69" s="194" t="n">
        <f aca="false">ROUND(E69*U69,2)</f>
        <v>2.07</v>
      </c>
      <c r="W69" s="194"/>
      <c r="X69" s="195"/>
      <c r="Y69" s="195"/>
      <c r="Z69" s="195"/>
      <c r="AA69" s="195"/>
      <c r="AB69" s="195"/>
      <c r="AC69" s="195"/>
      <c r="AD69" s="195"/>
      <c r="AE69" s="195"/>
      <c r="AF69" s="195"/>
      <c r="AG69" s="195" t="s">
        <v>152</v>
      </c>
      <c r="AH69" s="195"/>
      <c r="AI69" s="195"/>
      <c r="AJ69" s="195"/>
      <c r="AK69" s="195"/>
      <c r="AL69" s="195"/>
      <c r="AM69" s="195"/>
      <c r="AN69" s="195"/>
      <c r="AO69" s="195"/>
      <c r="AP69" s="195"/>
      <c r="AQ69" s="195"/>
      <c r="AR69" s="195"/>
      <c r="AS69" s="195"/>
      <c r="AT69" s="195"/>
      <c r="AU69" s="195"/>
      <c r="AV69" s="195"/>
      <c r="AW69" s="195"/>
      <c r="AX69" s="195"/>
      <c r="AY69" s="195"/>
      <c r="AZ69" s="195"/>
      <c r="BA69" s="195"/>
      <c r="BB69" s="195"/>
      <c r="BC69" s="195"/>
      <c r="BD69" s="195"/>
      <c r="BE69" s="195"/>
      <c r="BF69" s="195"/>
      <c r="BG69" s="195"/>
      <c r="BH69" s="195"/>
    </row>
    <row r="70" customFormat="false" ht="13.2" hidden="false" customHeight="true" outlineLevel="1" collapsed="false">
      <c r="A70" s="196"/>
      <c r="B70" s="197"/>
      <c r="C70" s="212" t="s">
        <v>315</v>
      </c>
      <c r="D70" s="212"/>
      <c r="E70" s="212"/>
      <c r="F70" s="212"/>
      <c r="G70" s="212"/>
      <c r="H70" s="194"/>
      <c r="I70" s="194"/>
      <c r="J70" s="194"/>
      <c r="K70" s="194"/>
      <c r="L70" s="194"/>
      <c r="M70" s="194"/>
      <c r="N70" s="194"/>
      <c r="O70" s="194"/>
      <c r="P70" s="194"/>
      <c r="Q70" s="194"/>
      <c r="R70" s="194"/>
      <c r="S70" s="194"/>
      <c r="T70" s="194"/>
      <c r="U70" s="194"/>
      <c r="V70" s="194"/>
      <c r="W70" s="194"/>
      <c r="X70" s="195"/>
      <c r="Y70" s="195"/>
      <c r="Z70" s="195"/>
      <c r="AA70" s="195"/>
      <c r="AB70" s="195"/>
      <c r="AC70" s="195"/>
      <c r="AD70" s="195"/>
      <c r="AE70" s="195"/>
      <c r="AF70" s="195"/>
      <c r="AG70" s="195" t="s">
        <v>171</v>
      </c>
      <c r="AH70" s="195"/>
      <c r="AI70" s="195"/>
      <c r="AJ70" s="195"/>
      <c r="AK70" s="195"/>
      <c r="AL70" s="195"/>
      <c r="AM70" s="195"/>
      <c r="AN70" s="195"/>
      <c r="AO70" s="195"/>
      <c r="AP70" s="195"/>
      <c r="AQ70" s="195"/>
      <c r="AR70" s="195"/>
      <c r="AS70" s="195"/>
      <c r="AT70" s="195"/>
      <c r="AU70" s="195"/>
      <c r="AV70" s="195"/>
      <c r="AW70" s="195"/>
      <c r="AX70" s="195"/>
      <c r="AY70" s="195"/>
      <c r="AZ70" s="195"/>
      <c r="BA70" s="195"/>
      <c r="BB70" s="195"/>
      <c r="BC70" s="195"/>
      <c r="BD70" s="195"/>
      <c r="BE70" s="195"/>
      <c r="BF70" s="195"/>
      <c r="BG70" s="195"/>
      <c r="BH70" s="195"/>
    </row>
    <row r="71" customFormat="false" ht="13.2" hidden="false" customHeight="false" outlineLevel="1" collapsed="false">
      <c r="A71" s="196"/>
      <c r="B71" s="197"/>
      <c r="C71" s="209" t="s">
        <v>525</v>
      </c>
      <c r="D71" s="210"/>
      <c r="E71" s="211" t="n">
        <v>1.57464</v>
      </c>
      <c r="F71" s="194"/>
      <c r="G71" s="194"/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5"/>
      <c r="Y71" s="195"/>
      <c r="Z71" s="195"/>
      <c r="AA71" s="195"/>
      <c r="AB71" s="195"/>
      <c r="AC71" s="195"/>
      <c r="AD71" s="195"/>
      <c r="AE71" s="195"/>
      <c r="AF71" s="195"/>
      <c r="AG71" s="195" t="s">
        <v>154</v>
      </c>
      <c r="AH71" s="195" t="n">
        <v>0</v>
      </c>
      <c r="AI71" s="195"/>
      <c r="AJ71" s="195"/>
      <c r="AK71" s="195"/>
      <c r="AL71" s="195"/>
      <c r="AM71" s="195"/>
      <c r="AN71" s="195"/>
      <c r="AO71" s="195"/>
      <c r="AP71" s="195"/>
      <c r="AQ71" s="195"/>
      <c r="AR71" s="195"/>
      <c r="AS71" s="195"/>
      <c r="AT71" s="195"/>
      <c r="AU71" s="195"/>
      <c r="AV71" s="195"/>
      <c r="AW71" s="195"/>
      <c r="AX71" s="195"/>
      <c r="AY71" s="195"/>
      <c r="AZ71" s="195"/>
      <c r="BA71" s="195"/>
      <c r="BB71" s="195"/>
      <c r="BC71" s="195"/>
      <c r="BD71" s="195"/>
      <c r="BE71" s="195"/>
      <c r="BF71" s="195"/>
      <c r="BG71" s="195"/>
      <c r="BH71" s="195"/>
    </row>
    <row r="72" customFormat="false" ht="20.4" hidden="false" customHeight="false" outlineLevel="1" collapsed="false">
      <c r="A72" s="186" t="n">
        <v>21</v>
      </c>
      <c r="B72" s="187" t="s">
        <v>526</v>
      </c>
      <c r="C72" s="188" t="s">
        <v>527</v>
      </c>
      <c r="D72" s="189" t="s">
        <v>184</v>
      </c>
      <c r="E72" s="190" t="n">
        <v>1.176</v>
      </c>
      <c r="F72" s="191"/>
      <c r="G72" s="192" t="n">
        <f aca="false">ROUND(E72*F72,2)</f>
        <v>0</v>
      </c>
      <c r="H72" s="191"/>
      <c r="I72" s="192" t="n">
        <f aca="false">ROUND(E72*H72,2)</f>
        <v>0</v>
      </c>
      <c r="J72" s="191"/>
      <c r="K72" s="192" t="n">
        <f aca="false">ROUND(E72*J72,2)</f>
        <v>0</v>
      </c>
      <c r="L72" s="192" t="n">
        <v>21</v>
      </c>
      <c r="M72" s="192" t="n">
        <f aca="false">G72*(1+L72/100)</f>
        <v>0</v>
      </c>
      <c r="N72" s="192" t="n">
        <v>2.5</v>
      </c>
      <c r="O72" s="192" t="n">
        <f aca="false">ROUND(E72*N72,2)</f>
        <v>2.94</v>
      </c>
      <c r="P72" s="192" t="n">
        <v>0</v>
      </c>
      <c r="Q72" s="192" t="n">
        <f aca="false">ROUND(E72*P72,2)</f>
        <v>0</v>
      </c>
      <c r="R72" s="192" t="s">
        <v>314</v>
      </c>
      <c r="S72" s="192" t="s">
        <v>150</v>
      </c>
      <c r="T72" s="193" t="s">
        <v>151</v>
      </c>
      <c r="U72" s="194" t="n">
        <v>1.449</v>
      </c>
      <c r="V72" s="194" t="n">
        <f aca="false">ROUND(E72*U72,2)</f>
        <v>1.7</v>
      </c>
      <c r="W72" s="194"/>
      <c r="X72" s="195"/>
      <c r="Y72" s="195"/>
      <c r="Z72" s="195"/>
      <c r="AA72" s="195"/>
      <c r="AB72" s="195"/>
      <c r="AC72" s="195"/>
      <c r="AD72" s="195"/>
      <c r="AE72" s="195"/>
      <c r="AF72" s="195"/>
      <c r="AG72" s="195" t="s">
        <v>152</v>
      </c>
      <c r="AH72" s="195"/>
      <c r="AI72" s="195"/>
      <c r="AJ72" s="195"/>
      <c r="AK72" s="195"/>
      <c r="AL72" s="195"/>
      <c r="AM72" s="195"/>
      <c r="AN72" s="195"/>
      <c r="AO72" s="195"/>
      <c r="AP72" s="195"/>
      <c r="AQ72" s="195"/>
      <c r="AR72" s="195"/>
      <c r="AS72" s="195"/>
      <c r="AT72" s="195"/>
      <c r="AU72" s="195"/>
      <c r="AV72" s="195"/>
      <c r="AW72" s="195"/>
      <c r="AX72" s="195"/>
      <c r="AY72" s="195"/>
      <c r="AZ72" s="195"/>
      <c r="BA72" s="195"/>
      <c r="BB72" s="195"/>
      <c r="BC72" s="195"/>
      <c r="BD72" s="195"/>
      <c r="BE72" s="195"/>
      <c r="BF72" s="195"/>
      <c r="BG72" s="195"/>
      <c r="BH72" s="195"/>
    </row>
    <row r="73" customFormat="false" ht="13.2" hidden="false" customHeight="true" outlineLevel="1" collapsed="false">
      <c r="A73" s="196"/>
      <c r="B73" s="197"/>
      <c r="C73" s="212" t="s">
        <v>322</v>
      </c>
      <c r="D73" s="212"/>
      <c r="E73" s="212"/>
      <c r="F73" s="212"/>
      <c r="G73" s="212"/>
      <c r="H73" s="194"/>
      <c r="I73" s="194"/>
      <c r="J73" s="194"/>
      <c r="K73" s="194"/>
      <c r="L73" s="194"/>
      <c r="M73" s="194"/>
      <c r="N73" s="194"/>
      <c r="O73" s="194"/>
      <c r="P73" s="194"/>
      <c r="Q73" s="194"/>
      <c r="R73" s="194"/>
      <c r="S73" s="194"/>
      <c r="T73" s="194"/>
      <c r="U73" s="194"/>
      <c r="V73" s="194"/>
      <c r="W73" s="194"/>
      <c r="X73" s="195"/>
      <c r="Y73" s="195"/>
      <c r="Z73" s="195"/>
      <c r="AA73" s="195"/>
      <c r="AB73" s="195"/>
      <c r="AC73" s="195"/>
      <c r="AD73" s="195"/>
      <c r="AE73" s="195"/>
      <c r="AF73" s="195"/>
      <c r="AG73" s="195" t="s">
        <v>171</v>
      </c>
      <c r="AH73" s="195"/>
      <c r="AI73" s="195"/>
      <c r="AJ73" s="195"/>
      <c r="AK73" s="195"/>
      <c r="AL73" s="195"/>
      <c r="AM73" s="195"/>
      <c r="AN73" s="195"/>
      <c r="AO73" s="195"/>
      <c r="AP73" s="195"/>
      <c r="AQ73" s="195"/>
      <c r="AR73" s="195"/>
      <c r="AS73" s="195"/>
      <c r="AT73" s="195"/>
      <c r="AU73" s="195"/>
      <c r="AV73" s="195"/>
      <c r="AW73" s="195"/>
      <c r="AX73" s="195"/>
      <c r="AY73" s="195"/>
      <c r="AZ73" s="195"/>
      <c r="BA73" s="195"/>
      <c r="BB73" s="195"/>
      <c r="BC73" s="195"/>
      <c r="BD73" s="195"/>
      <c r="BE73" s="195"/>
      <c r="BF73" s="195"/>
      <c r="BG73" s="195"/>
      <c r="BH73" s="195"/>
    </row>
    <row r="74" customFormat="false" ht="13.2" hidden="false" customHeight="false" outlineLevel="1" collapsed="false">
      <c r="A74" s="196"/>
      <c r="B74" s="197"/>
      <c r="C74" s="209" t="s">
        <v>528</v>
      </c>
      <c r="D74" s="210"/>
      <c r="E74" s="211" t="n">
        <v>1.176</v>
      </c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5"/>
      <c r="Y74" s="195"/>
      <c r="Z74" s="195"/>
      <c r="AA74" s="195"/>
      <c r="AB74" s="195"/>
      <c r="AC74" s="195"/>
      <c r="AD74" s="195"/>
      <c r="AE74" s="195"/>
      <c r="AF74" s="195"/>
      <c r="AG74" s="195" t="s">
        <v>154</v>
      </c>
      <c r="AH74" s="195" t="n">
        <v>0</v>
      </c>
      <c r="AI74" s="195"/>
      <c r="AJ74" s="195"/>
      <c r="AK74" s="195"/>
      <c r="AL74" s="195"/>
      <c r="AM74" s="195"/>
      <c r="AN74" s="195"/>
      <c r="AO74" s="195"/>
      <c r="AP74" s="195"/>
      <c r="AQ74" s="195"/>
      <c r="AR74" s="195"/>
      <c r="AS74" s="195"/>
      <c r="AT74" s="195"/>
      <c r="AU74" s="195"/>
      <c r="AV74" s="195"/>
      <c r="AW74" s="195"/>
      <c r="AX74" s="195"/>
      <c r="AY74" s="195"/>
      <c r="AZ74" s="195"/>
      <c r="BA74" s="195"/>
      <c r="BB74" s="195"/>
      <c r="BC74" s="195"/>
      <c r="BD74" s="195"/>
      <c r="BE74" s="195"/>
      <c r="BF74" s="195"/>
      <c r="BG74" s="195"/>
      <c r="BH74" s="195"/>
    </row>
    <row r="75" customFormat="false" ht="20.4" hidden="false" customHeight="false" outlineLevel="1" collapsed="false">
      <c r="A75" s="186" t="n">
        <v>22</v>
      </c>
      <c r="B75" s="187" t="s">
        <v>324</v>
      </c>
      <c r="C75" s="188" t="s">
        <v>325</v>
      </c>
      <c r="D75" s="189" t="s">
        <v>148</v>
      </c>
      <c r="E75" s="190" t="n">
        <v>1.68</v>
      </c>
      <c r="F75" s="191"/>
      <c r="G75" s="192" t="n">
        <f aca="false">ROUND(E75*F75,2)</f>
        <v>0</v>
      </c>
      <c r="H75" s="191"/>
      <c r="I75" s="192" t="n">
        <f aca="false">ROUND(E75*H75,2)</f>
        <v>0</v>
      </c>
      <c r="J75" s="191"/>
      <c r="K75" s="192" t="n">
        <f aca="false">ROUND(E75*J75,2)</f>
        <v>0</v>
      </c>
      <c r="L75" s="192" t="n">
        <v>21</v>
      </c>
      <c r="M75" s="192" t="n">
        <f aca="false">G75*(1+L75/100)</f>
        <v>0</v>
      </c>
      <c r="N75" s="192" t="n">
        <v>0.00441</v>
      </c>
      <c r="O75" s="192" t="n">
        <f aca="false">ROUND(E75*N75,2)</f>
        <v>0.01</v>
      </c>
      <c r="P75" s="192" t="n">
        <v>0</v>
      </c>
      <c r="Q75" s="192" t="n">
        <f aca="false">ROUND(E75*P75,2)</f>
        <v>0</v>
      </c>
      <c r="R75" s="192" t="s">
        <v>314</v>
      </c>
      <c r="S75" s="192" t="s">
        <v>150</v>
      </c>
      <c r="T75" s="193" t="s">
        <v>120</v>
      </c>
      <c r="U75" s="194" t="n">
        <v>0.821</v>
      </c>
      <c r="V75" s="194" t="n">
        <f aca="false">ROUND(E75*U75,2)</f>
        <v>1.38</v>
      </c>
      <c r="W75" s="194"/>
      <c r="X75" s="195"/>
      <c r="Y75" s="195"/>
      <c r="Z75" s="195"/>
      <c r="AA75" s="195"/>
      <c r="AB75" s="195"/>
      <c r="AC75" s="195"/>
      <c r="AD75" s="195"/>
      <c r="AE75" s="195"/>
      <c r="AF75" s="195"/>
      <c r="AG75" s="195" t="s">
        <v>152</v>
      </c>
      <c r="AH75" s="195"/>
      <c r="AI75" s="195"/>
      <c r="AJ75" s="195"/>
      <c r="AK75" s="195"/>
      <c r="AL75" s="195"/>
      <c r="AM75" s="195"/>
      <c r="AN75" s="195"/>
      <c r="AO75" s="195"/>
      <c r="AP75" s="195"/>
      <c r="AQ75" s="195"/>
      <c r="AR75" s="195"/>
      <c r="AS75" s="195"/>
      <c r="AT75" s="195"/>
      <c r="AU75" s="195"/>
      <c r="AV75" s="195"/>
      <c r="AW75" s="195"/>
      <c r="AX75" s="195"/>
      <c r="AY75" s="195"/>
      <c r="AZ75" s="195"/>
      <c r="BA75" s="195"/>
      <c r="BB75" s="195"/>
      <c r="BC75" s="195"/>
      <c r="BD75" s="195"/>
      <c r="BE75" s="195"/>
      <c r="BF75" s="195"/>
      <c r="BG75" s="195"/>
      <c r="BH75" s="195"/>
    </row>
    <row r="76" customFormat="false" ht="13.2" hidden="false" customHeight="true" outlineLevel="1" collapsed="false">
      <c r="A76" s="196"/>
      <c r="B76" s="197"/>
      <c r="C76" s="212" t="s">
        <v>315</v>
      </c>
      <c r="D76" s="212"/>
      <c r="E76" s="212"/>
      <c r="F76" s="212"/>
      <c r="G76" s="212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5"/>
      <c r="Y76" s="195"/>
      <c r="Z76" s="195"/>
      <c r="AA76" s="195"/>
      <c r="AB76" s="195"/>
      <c r="AC76" s="195"/>
      <c r="AD76" s="195"/>
      <c r="AE76" s="195"/>
      <c r="AF76" s="195"/>
      <c r="AG76" s="195" t="s">
        <v>171</v>
      </c>
      <c r="AH76" s="195"/>
      <c r="AI76" s="195"/>
      <c r="AJ76" s="195"/>
      <c r="AK76" s="195"/>
      <c r="AL76" s="195"/>
      <c r="AM76" s="195"/>
      <c r="AN76" s="195"/>
      <c r="AO76" s="195"/>
      <c r="AP76" s="195"/>
      <c r="AQ76" s="195"/>
      <c r="AR76" s="195"/>
      <c r="AS76" s="195"/>
      <c r="AT76" s="195"/>
      <c r="AU76" s="195"/>
      <c r="AV76" s="195"/>
      <c r="AW76" s="195"/>
      <c r="AX76" s="195"/>
      <c r="AY76" s="195"/>
      <c r="AZ76" s="195"/>
      <c r="BA76" s="195"/>
      <c r="BB76" s="195"/>
      <c r="BC76" s="195"/>
      <c r="BD76" s="195"/>
      <c r="BE76" s="195"/>
      <c r="BF76" s="195"/>
      <c r="BG76" s="195"/>
      <c r="BH76" s="195"/>
    </row>
    <row r="77" customFormat="false" ht="13.2" hidden="false" customHeight="false" outlineLevel="1" collapsed="false">
      <c r="A77" s="196"/>
      <c r="B77" s="197"/>
      <c r="C77" s="209" t="s">
        <v>529</v>
      </c>
      <c r="D77" s="210"/>
      <c r="E77" s="211" t="n">
        <v>1.68</v>
      </c>
      <c r="F77" s="194"/>
      <c r="G77" s="194"/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5"/>
      <c r="Y77" s="195"/>
      <c r="Z77" s="195"/>
      <c r="AA77" s="195"/>
      <c r="AB77" s="195"/>
      <c r="AC77" s="195"/>
      <c r="AD77" s="195"/>
      <c r="AE77" s="195"/>
      <c r="AF77" s="195"/>
      <c r="AG77" s="195" t="s">
        <v>154</v>
      </c>
      <c r="AH77" s="195" t="n">
        <v>0</v>
      </c>
      <c r="AI77" s="195"/>
      <c r="AJ77" s="195"/>
      <c r="AK77" s="195"/>
      <c r="AL77" s="195"/>
      <c r="AM77" s="195"/>
      <c r="AN77" s="195"/>
      <c r="AO77" s="195"/>
      <c r="AP77" s="195"/>
      <c r="AQ77" s="195"/>
      <c r="AR77" s="195"/>
      <c r="AS77" s="195"/>
      <c r="AT77" s="195"/>
      <c r="AU77" s="195"/>
      <c r="AV77" s="195"/>
      <c r="AW77" s="195"/>
      <c r="AX77" s="195"/>
      <c r="AY77" s="195"/>
      <c r="AZ77" s="195"/>
      <c r="BA77" s="195"/>
      <c r="BB77" s="195"/>
      <c r="BC77" s="195"/>
      <c r="BD77" s="195"/>
      <c r="BE77" s="195"/>
      <c r="BF77" s="195"/>
      <c r="BG77" s="195"/>
      <c r="BH77" s="195"/>
    </row>
    <row r="78" customFormat="false" ht="13.2" hidden="false" customHeight="false" outlineLevel="0" collapsed="false">
      <c r="A78" s="178" t="s">
        <v>114</v>
      </c>
      <c r="B78" s="179" t="s">
        <v>69</v>
      </c>
      <c r="C78" s="180" t="s">
        <v>70</v>
      </c>
      <c r="D78" s="181"/>
      <c r="E78" s="182"/>
      <c r="F78" s="183"/>
      <c r="G78" s="183" t="n">
        <f aca="false">SUMIF(AG79:AG88,"&lt;&gt;NOR",G79:G88)</f>
        <v>0</v>
      </c>
      <c r="H78" s="183"/>
      <c r="I78" s="183" t="n">
        <f aca="false">SUM(I79:I88)</f>
        <v>0</v>
      </c>
      <c r="J78" s="183"/>
      <c r="K78" s="183" t="n">
        <f aca="false">SUM(K79:K88)</f>
        <v>0</v>
      </c>
      <c r="L78" s="183"/>
      <c r="M78" s="183" t="n">
        <f aca="false">SUM(M79:M88)</f>
        <v>0</v>
      </c>
      <c r="N78" s="183"/>
      <c r="O78" s="183" t="n">
        <f aca="false">SUM(O79:O88)</f>
        <v>3.04</v>
      </c>
      <c r="P78" s="183"/>
      <c r="Q78" s="183" t="n">
        <f aca="false">SUM(Q79:Q88)</f>
        <v>0</v>
      </c>
      <c r="R78" s="183"/>
      <c r="S78" s="183"/>
      <c r="T78" s="184"/>
      <c r="U78" s="185"/>
      <c r="V78" s="185" t="n">
        <f aca="false">SUM(V79:V88)</f>
        <v>5.61</v>
      </c>
      <c r="W78" s="185"/>
      <c r="AG78" s="0" t="s">
        <v>115</v>
      </c>
    </row>
    <row r="79" customFormat="false" ht="20.4" hidden="false" customHeight="false" outlineLevel="1" collapsed="false">
      <c r="A79" s="186" t="n">
        <v>23</v>
      </c>
      <c r="B79" s="187" t="s">
        <v>530</v>
      </c>
      <c r="C79" s="188" t="s">
        <v>531</v>
      </c>
      <c r="D79" s="189" t="s">
        <v>184</v>
      </c>
      <c r="E79" s="190" t="n">
        <v>0.86546</v>
      </c>
      <c r="F79" s="191"/>
      <c r="G79" s="192" t="n">
        <f aca="false">ROUND(E79*F79,2)</f>
        <v>0</v>
      </c>
      <c r="H79" s="191"/>
      <c r="I79" s="192" t="n">
        <f aca="false">ROUND(E79*H79,2)</f>
        <v>0</v>
      </c>
      <c r="J79" s="191"/>
      <c r="K79" s="192" t="n">
        <f aca="false">ROUND(E79*J79,2)</f>
        <v>0</v>
      </c>
      <c r="L79" s="192" t="n">
        <v>21</v>
      </c>
      <c r="M79" s="192" t="n">
        <f aca="false">G79*(1+L79/100)</f>
        <v>0</v>
      </c>
      <c r="N79" s="192" t="n">
        <v>2.55</v>
      </c>
      <c r="O79" s="192" t="n">
        <f aca="false">ROUND(E79*N79,2)</f>
        <v>2.21</v>
      </c>
      <c r="P79" s="192" t="n">
        <v>0</v>
      </c>
      <c r="Q79" s="192" t="n">
        <f aca="false">ROUND(E79*P79,2)</f>
        <v>0</v>
      </c>
      <c r="R79" s="192" t="s">
        <v>314</v>
      </c>
      <c r="S79" s="192" t="s">
        <v>150</v>
      </c>
      <c r="T79" s="193" t="s">
        <v>151</v>
      </c>
      <c r="U79" s="194" t="n">
        <v>2.919</v>
      </c>
      <c r="V79" s="194" t="n">
        <f aca="false">ROUND(E79*U79,2)</f>
        <v>2.53</v>
      </c>
      <c r="W79" s="194"/>
      <c r="X79" s="195"/>
      <c r="Y79" s="195"/>
      <c r="Z79" s="195"/>
      <c r="AA79" s="195"/>
      <c r="AB79" s="195"/>
      <c r="AC79" s="195"/>
      <c r="AD79" s="195"/>
      <c r="AE79" s="195"/>
      <c r="AF79" s="195"/>
      <c r="AG79" s="195" t="s">
        <v>152</v>
      </c>
      <c r="AH79" s="195"/>
      <c r="AI79" s="195"/>
      <c r="AJ79" s="195"/>
      <c r="AK79" s="195"/>
      <c r="AL79" s="195"/>
      <c r="AM79" s="195"/>
      <c r="AN79" s="195"/>
      <c r="AO79" s="195"/>
      <c r="AP79" s="195"/>
      <c r="AQ79" s="195"/>
      <c r="AR79" s="195"/>
      <c r="AS79" s="195"/>
      <c r="AT79" s="195"/>
      <c r="AU79" s="195"/>
      <c r="AV79" s="195"/>
      <c r="AW79" s="195"/>
      <c r="AX79" s="195"/>
      <c r="AY79" s="195"/>
      <c r="AZ79" s="195"/>
      <c r="BA79" s="195"/>
      <c r="BB79" s="195"/>
      <c r="BC79" s="195"/>
      <c r="BD79" s="195"/>
      <c r="BE79" s="195"/>
      <c r="BF79" s="195"/>
      <c r="BG79" s="195"/>
      <c r="BH79" s="195"/>
    </row>
    <row r="80" customFormat="false" ht="13.2" hidden="false" customHeight="true" outlineLevel="1" collapsed="false">
      <c r="A80" s="196"/>
      <c r="B80" s="197"/>
      <c r="C80" s="212" t="s">
        <v>532</v>
      </c>
      <c r="D80" s="212"/>
      <c r="E80" s="212"/>
      <c r="F80" s="212"/>
      <c r="G80" s="212"/>
      <c r="H80" s="194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5"/>
      <c r="Y80" s="195"/>
      <c r="Z80" s="195"/>
      <c r="AA80" s="195"/>
      <c r="AB80" s="195"/>
      <c r="AC80" s="195"/>
      <c r="AD80" s="195"/>
      <c r="AE80" s="195"/>
      <c r="AF80" s="195"/>
      <c r="AG80" s="195" t="s">
        <v>171</v>
      </c>
      <c r="AH80" s="195"/>
      <c r="AI80" s="195"/>
      <c r="AJ80" s="195"/>
      <c r="AK80" s="195"/>
      <c r="AL80" s="195"/>
      <c r="AM80" s="195"/>
      <c r="AN80" s="195"/>
      <c r="AO80" s="195"/>
      <c r="AP80" s="195"/>
      <c r="AQ80" s="195"/>
      <c r="AR80" s="195"/>
      <c r="AS80" s="195"/>
      <c r="AT80" s="195"/>
      <c r="AU80" s="195"/>
      <c r="AV80" s="195"/>
      <c r="AW80" s="195"/>
      <c r="AX80" s="195"/>
      <c r="AY80" s="195"/>
      <c r="AZ80" s="195"/>
      <c r="BA80" s="195"/>
      <c r="BB80" s="195"/>
      <c r="BC80" s="195"/>
      <c r="BD80" s="195"/>
      <c r="BE80" s="195"/>
      <c r="BF80" s="195"/>
      <c r="BG80" s="195"/>
      <c r="BH80" s="195"/>
    </row>
    <row r="81" customFormat="false" ht="13.2" hidden="false" customHeight="false" outlineLevel="1" collapsed="false">
      <c r="A81" s="196"/>
      <c r="B81" s="197"/>
      <c r="C81" s="209" t="s">
        <v>533</v>
      </c>
      <c r="D81" s="210"/>
      <c r="E81" s="211" t="n">
        <v>0.86546</v>
      </c>
      <c r="F81" s="194"/>
      <c r="G81" s="194"/>
      <c r="H81" s="194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5"/>
      <c r="Y81" s="195"/>
      <c r="Z81" s="195"/>
      <c r="AA81" s="195"/>
      <c r="AB81" s="195"/>
      <c r="AC81" s="195"/>
      <c r="AD81" s="195"/>
      <c r="AE81" s="195"/>
      <c r="AF81" s="195"/>
      <c r="AG81" s="195" t="s">
        <v>154</v>
      </c>
      <c r="AH81" s="195" t="n">
        <v>0</v>
      </c>
      <c r="AI81" s="195"/>
      <c r="AJ81" s="195"/>
      <c r="AK81" s="195"/>
      <c r="AL81" s="195"/>
      <c r="AM81" s="195"/>
      <c r="AN81" s="195"/>
      <c r="AO81" s="195"/>
      <c r="AP81" s="195"/>
      <c r="AQ81" s="195"/>
      <c r="AR81" s="195"/>
      <c r="AS81" s="195"/>
      <c r="AT81" s="195"/>
      <c r="AU81" s="195"/>
      <c r="AV81" s="195"/>
      <c r="AW81" s="195"/>
      <c r="AX81" s="195"/>
      <c r="AY81" s="195"/>
      <c r="AZ81" s="195"/>
      <c r="BA81" s="195"/>
      <c r="BB81" s="195"/>
      <c r="BC81" s="195"/>
      <c r="BD81" s="195"/>
      <c r="BE81" s="195"/>
      <c r="BF81" s="195"/>
      <c r="BG81" s="195"/>
      <c r="BH81" s="195"/>
    </row>
    <row r="82" customFormat="false" ht="20.4" hidden="false" customHeight="false" outlineLevel="1" collapsed="false">
      <c r="A82" s="186" t="n">
        <v>24</v>
      </c>
      <c r="B82" s="187" t="s">
        <v>534</v>
      </c>
      <c r="C82" s="188" t="s">
        <v>535</v>
      </c>
      <c r="D82" s="189" t="s">
        <v>184</v>
      </c>
      <c r="E82" s="190" t="n">
        <v>0.315</v>
      </c>
      <c r="F82" s="191"/>
      <c r="G82" s="192" t="n">
        <f aca="false">ROUND(E82*F82,2)</f>
        <v>0</v>
      </c>
      <c r="H82" s="191"/>
      <c r="I82" s="192" t="n">
        <f aca="false">ROUND(E82*H82,2)</f>
        <v>0</v>
      </c>
      <c r="J82" s="191"/>
      <c r="K82" s="192" t="n">
        <f aca="false">ROUND(E82*J82,2)</f>
        <v>0</v>
      </c>
      <c r="L82" s="192" t="n">
        <v>21</v>
      </c>
      <c r="M82" s="192" t="n">
        <f aca="false">G82*(1+L82/100)</f>
        <v>0</v>
      </c>
      <c r="N82" s="192" t="n">
        <v>2.5511</v>
      </c>
      <c r="O82" s="192" t="n">
        <f aca="false">ROUND(E82*N82,2)</f>
        <v>0.8</v>
      </c>
      <c r="P82" s="192" t="n">
        <v>0</v>
      </c>
      <c r="Q82" s="192" t="n">
        <f aca="false">ROUND(E82*P82,2)</f>
        <v>0</v>
      </c>
      <c r="R82" s="192" t="s">
        <v>314</v>
      </c>
      <c r="S82" s="192" t="s">
        <v>150</v>
      </c>
      <c r="T82" s="193" t="s">
        <v>151</v>
      </c>
      <c r="U82" s="194" t="n">
        <v>2.559</v>
      </c>
      <c r="V82" s="194" t="n">
        <f aca="false">ROUND(E82*U82,2)</f>
        <v>0.81</v>
      </c>
      <c r="W82" s="194"/>
      <c r="X82" s="195"/>
      <c r="Y82" s="195"/>
      <c r="Z82" s="195"/>
      <c r="AA82" s="195"/>
      <c r="AB82" s="195"/>
      <c r="AC82" s="195"/>
      <c r="AD82" s="195"/>
      <c r="AE82" s="195"/>
      <c r="AF82" s="195"/>
      <c r="AG82" s="195" t="s">
        <v>152</v>
      </c>
      <c r="AH82" s="195"/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  <c r="BD82" s="195"/>
      <c r="BE82" s="195"/>
      <c r="BF82" s="195"/>
      <c r="BG82" s="195"/>
      <c r="BH82" s="195"/>
    </row>
    <row r="83" customFormat="false" ht="13.2" hidden="false" customHeight="true" outlineLevel="1" collapsed="false">
      <c r="A83" s="196"/>
      <c r="B83" s="197"/>
      <c r="C83" s="212" t="s">
        <v>532</v>
      </c>
      <c r="D83" s="212"/>
      <c r="E83" s="212"/>
      <c r="F83" s="212"/>
      <c r="G83" s="212"/>
      <c r="H83" s="194"/>
      <c r="I83" s="194"/>
      <c r="J83" s="194"/>
      <c r="K83" s="194"/>
      <c r="L83" s="194"/>
      <c r="M83" s="194"/>
      <c r="N83" s="194"/>
      <c r="O83" s="194"/>
      <c r="P83" s="194"/>
      <c r="Q83" s="194"/>
      <c r="R83" s="194"/>
      <c r="S83" s="194"/>
      <c r="T83" s="194"/>
      <c r="U83" s="194"/>
      <c r="V83" s="194"/>
      <c r="W83" s="194"/>
      <c r="X83" s="195"/>
      <c r="Y83" s="195"/>
      <c r="Z83" s="195"/>
      <c r="AA83" s="195"/>
      <c r="AB83" s="195"/>
      <c r="AC83" s="195"/>
      <c r="AD83" s="195"/>
      <c r="AE83" s="195"/>
      <c r="AF83" s="195"/>
      <c r="AG83" s="195" t="s">
        <v>171</v>
      </c>
      <c r="AH83" s="195"/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5"/>
      <c r="AT83" s="195"/>
      <c r="AU83" s="195"/>
      <c r="AV83" s="195"/>
      <c r="AW83" s="195"/>
      <c r="AX83" s="195"/>
      <c r="AY83" s="195"/>
      <c r="AZ83" s="195"/>
      <c r="BA83" s="195"/>
      <c r="BB83" s="195"/>
      <c r="BC83" s="195"/>
      <c r="BD83" s="195"/>
      <c r="BE83" s="195"/>
      <c r="BF83" s="195"/>
      <c r="BG83" s="195"/>
      <c r="BH83" s="195"/>
    </row>
    <row r="84" customFormat="false" ht="13.2" hidden="false" customHeight="false" outlineLevel="1" collapsed="false">
      <c r="A84" s="196"/>
      <c r="B84" s="197"/>
      <c r="C84" s="209" t="s">
        <v>536</v>
      </c>
      <c r="D84" s="210"/>
      <c r="E84" s="211" t="n">
        <v>0.315</v>
      </c>
      <c r="F84" s="194"/>
      <c r="G84" s="194"/>
      <c r="H84" s="194"/>
      <c r="I84" s="194"/>
      <c r="J84" s="194"/>
      <c r="K84" s="194"/>
      <c r="L84" s="194"/>
      <c r="M84" s="194"/>
      <c r="N84" s="194"/>
      <c r="O84" s="194"/>
      <c r="P84" s="194"/>
      <c r="Q84" s="194"/>
      <c r="R84" s="194"/>
      <c r="S84" s="194"/>
      <c r="T84" s="194"/>
      <c r="U84" s="194"/>
      <c r="V84" s="194"/>
      <c r="W84" s="194"/>
      <c r="X84" s="195"/>
      <c r="Y84" s="195"/>
      <c r="Z84" s="195"/>
      <c r="AA84" s="195"/>
      <c r="AB84" s="195"/>
      <c r="AC84" s="195"/>
      <c r="AD84" s="195"/>
      <c r="AE84" s="195"/>
      <c r="AF84" s="195"/>
      <c r="AG84" s="195" t="s">
        <v>154</v>
      </c>
      <c r="AH84" s="195" t="n">
        <v>0</v>
      </c>
      <c r="AI84" s="195"/>
      <c r="AJ84" s="195"/>
      <c r="AK84" s="195"/>
      <c r="AL84" s="195"/>
      <c r="AM84" s="195"/>
      <c r="AN84" s="195"/>
      <c r="AO84" s="195"/>
      <c r="AP84" s="195"/>
      <c r="AQ84" s="195"/>
      <c r="AR84" s="195"/>
      <c r="AS84" s="195"/>
      <c r="AT84" s="195"/>
      <c r="AU84" s="195"/>
      <c r="AV84" s="195"/>
      <c r="AW84" s="195"/>
      <c r="AX84" s="195"/>
      <c r="AY84" s="195"/>
      <c r="AZ84" s="195"/>
      <c r="BA84" s="195"/>
      <c r="BB84" s="195"/>
      <c r="BC84" s="195"/>
      <c r="BD84" s="195"/>
      <c r="BE84" s="195"/>
      <c r="BF84" s="195"/>
      <c r="BG84" s="195"/>
      <c r="BH84" s="195"/>
    </row>
    <row r="85" customFormat="false" ht="20.4" hidden="false" customHeight="false" outlineLevel="1" collapsed="false">
      <c r="A85" s="186" t="n">
        <v>25</v>
      </c>
      <c r="B85" s="187" t="s">
        <v>537</v>
      </c>
      <c r="C85" s="188" t="s">
        <v>538</v>
      </c>
      <c r="D85" s="189" t="s">
        <v>148</v>
      </c>
      <c r="E85" s="190" t="n">
        <v>2.52</v>
      </c>
      <c r="F85" s="191"/>
      <c r="G85" s="192" t="n">
        <f aca="false">ROUND(E85*F85,2)</f>
        <v>0</v>
      </c>
      <c r="H85" s="191"/>
      <c r="I85" s="192" t="n">
        <f aca="false">ROUND(E85*H85,2)</f>
        <v>0</v>
      </c>
      <c r="J85" s="191"/>
      <c r="K85" s="192" t="n">
        <f aca="false">ROUND(E85*J85,2)</f>
        <v>0</v>
      </c>
      <c r="L85" s="192" t="n">
        <v>21</v>
      </c>
      <c r="M85" s="192" t="n">
        <f aca="false">G85*(1+L85/100)</f>
        <v>0</v>
      </c>
      <c r="N85" s="192" t="n">
        <v>0.01296</v>
      </c>
      <c r="O85" s="192" t="n">
        <f aca="false">ROUND(E85*N85,2)</f>
        <v>0.03</v>
      </c>
      <c r="P85" s="192" t="n">
        <v>0</v>
      </c>
      <c r="Q85" s="192" t="n">
        <f aca="false">ROUND(E85*P85,2)</f>
        <v>0</v>
      </c>
      <c r="R85" s="192" t="s">
        <v>314</v>
      </c>
      <c r="S85" s="192" t="s">
        <v>150</v>
      </c>
      <c r="T85" s="193" t="s">
        <v>151</v>
      </c>
      <c r="U85" s="194" t="n">
        <v>0.9</v>
      </c>
      <c r="V85" s="194" t="n">
        <f aca="false">ROUND(E85*U85,2)</f>
        <v>2.27</v>
      </c>
      <c r="W85" s="194"/>
      <c r="X85" s="195"/>
      <c r="Y85" s="195"/>
      <c r="Z85" s="195"/>
      <c r="AA85" s="195"/>
      <c r="AB85" s="195"/>
      <c r="AC85" s="195"/>
      <c r="AD85" s="195"/>
      <c r="AE85" s="195"/>
      <c r="AF85" s="195"/>
      <c r="AG85" s="195" t="s">
        <v>152</v>
      </c>
      <c r="AH85" s="195"/>
      <c r="AI85" s="195"/>
      <c r="AJ85" s="195"/>
      <c r="AK85" s="195"/>
      <c r="AL85" s="195"/>
      <c r="AM85" s="195"/>
      <c r="AN85" s="195"/>
      <c r="AO85" s="195"/>
      <c r="AP85" s="195"/>
      <c r="AQ85" s="195"/>
      <c r="AR85" s="195"/>
      <c r="AS85" s="195"/>
      <c r="AT85" s="195"/>
      <c r="AU85" s="195"/>
      <c r="AV85" s="195"/>
      <c r="AW85" s="195"/>
      <c r="AX85" s="195"/>
      <c r="AY85" s="195"/>
      <c r="AZ85" s="195"/>
      <c r="BA85" s="195"/>
      <c r="BB85" s="195"/>
      <c r="BC85" s="195"/>
      <c r="BD85" s="195"/>
      <c r="BE85" s="195"/>
      <c r="BF85" s="195"/>
      <c r="BG85" s="195"/>
      <c r="BH85" s="195"/>
    </row>
    <row r="86" customFormat="false" ht="13.2" hidden="false" customHeight="false" outlineLevel="1" collapsed="false">
      <c r="A86" s="196"/>
      <c r="B86" s="197"/>
      <c r="C86" s="209" t="s">
        <v>539</v>
      </c>
      <c r="D86" s="210"/>
      <c r="E86" s="211" t="n">
        <v>1.56</v>
      </c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5"/>
      <c r="Y86" s="195"/>
      <c r="Z86" s="195"/>
      <c r="AA86" s="195"/>
      <c r="AB86" s="195"/>
      <c r="AC86" s="195"/>
      <c r="AD86" s="195"/>
      <c r="AE86" s="195"/>
      <c r="AF86" s="195"/>
      <c r="AG86" s="195" t="s">
        <v>154</v>
      </c>
      <c r="AH86" s="195" t="n">
        <v>0</v>
      </c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</row>
    <row r="87" customFormat="false" ht="13.2" hidden="false" customHeight="false" outlineLevel="1" collapsed="false">
      <c r="A87" s="196"/>
      <c r="B87" s="197"/>
      <c r="C87" s="209" t="s">
        <v>540</v>
      </c>
      <c r="D87" s="210"/>
      <c r="E87" s="211" t="n">
        <v>0.96</v>
      </c>
      <c r="F87" s="194"/>
      <c r="G87" s="194"/>
      <c r="H87" s="194"/>
      <c r="I87" s="194"/>
      <c r="J87" s="194"/>
      <c r="K87" s="194"/>
      <c r="L87" s="194"/>
      <c r="M87" s="194"/>
      <c r="N87" s="194"/>
      <c r="O87" s="194"/>
      <c r="P87" s="194"/>
      <c r="Q87" s="194"/>
      <c r="R87" s="194"/>
      <c r="S87" s="194"/>
      <c r="T87" s="194"/>
      <c r="U87" s="194"/>
      <c r="V87" s="194"/>
      <c r="W87" s="194"/>
      <c r="X87" s="195"/>
      <c r="Y87" s="195"/>
      <c r="Z87" s="195"/>
      <c r="AA87" s="195"/>
      <c r="AB87" s="195"/>
      <c r="AC87" s="195"/>
      <c r="AD87" s="195"/>
      <c r="AE87" s="195"/>
      <c r="AF87" s="195"/>
      <c r="AG87" s="195" t="s">
        <v>154</v>
      </c>
      <c r="AH87" s="195" t="n">
        <v>0</v>
      </c>
      <c r="AI87" s="195"/>
      <c r="AJ87" s="195"/>
      <c r="AK87" s="195"/>
      <c r="AL87" s="195"/>
      <c r="AM87" s="195"/>
      <c r="AN87" s="195"/>
      <c r="AO87" s="195"/>
      <c r="AP87" s="195"/>
      <c r="AQ87" s="195"/>
      <c r="AR87" s="195"/>
      <c r="AS87" s="195"/>
      <c r="AT87" s="195"/>
      <c r="AU87" s="195"/>
      <c r="AV87" s="195"/>
      <c r="AW87" s="195"/>
      <c r="AX87" s="195"/>
      <c r="AY87" s="195"/>
      <c r="AZ87" s="195"/>
      <c r="BA87" s="195"/>
      <c r="BB87" s="195"/>
      <c r="BC87" s="195"/>
      <c r="BD87" s="195"/>
      <c r="BE87" s="195"/>
      <c r="BF87" s="195"/>
      <c r="BG87" s="195"/>
      <c r="BH87" s="195"/>
    </row>
    <row r="88" customFormat="false" ht="20.4" hidden="false" customHeight="false" outlineLevel="1" collapsed="false">
      <c r="A88" s="216" t="n">
        <v>26</v>
      </c>
      <c r="B88" s="217" t="s">
        <v>387</v>
      </c>
      <c r="C88" s="218" t="s">
        <v>541</v>
      </c>
      <c r="D88" s="219" t="s">
        <v>301</v>
      </c>
      <c r="E88" s="220" t="n">
        <v>1</v>
      </c>
      <c r="F88" s="221"/>
      <c r="G88" s="222" t="n">
        <f aca="false">ROUND(E88*F88,2)</f>
        <v>0</v>
      </c>
      <c r="H88" s="221"/>
      <c r="I88" s="222" t="n">
        <f aca="false">ROUND(E88*H88,2)</f>
        <v>0</v>
      </c>
      <c r="J88" s="221"/>
      <c r="K88" s="222" t="n">
        <f aca="false">ROUND(E88*J88,2)</f>
        <v>0</v>
      </c>
      <c r="L88" s="222" t="n">
        <v>21</v>
      </c>
      <c r="M88" s="222" t="n">
        <f aca="false">G88*(1+L88/100)</f>
        <v>0</v>
      </c>
      <c r="N88" s="222" t="n">
        <v>0</v>
      </c>
      <c r="O88" s="222" t="n">
        <f aca="false">ROUND(E88*N88,2)</f>
        <v>0</v>
      </c>
      <c r="P88" s="222" t="n">
        <v>0</v>
      </c>
      <c r="Q88" s="222" t="n">
        <f aca="false">ROUND(E88*P88,2)</f>
        <v>0</v>
      </c>
      <c r="R88" s="222"/>
      <c r="S88" s="222" t="s">
        <v>119</v>
      </c>
      <c r="T88" s="223" t="s">
        <v>120</v>
      </c>
      <c r="U88" s="194" t="n">
        <v>0</v>
      </c>
      <c r="V88" s="194" t="n">
        <f aca="false">ROUND(E88*U88,2)</f>
        <v>0</v>
      </c>
      <c r="W88" s="194"/>
      <c r="X88" s="195"/>
      <c r="Y88" s="195"/>
      <c r="Z88" s="195"/>
      <c r="AA88" s="195"/>
      <c r="AB88" s="195"/>
      <c r="AC88" s="195"/>
      <c r="AD88" s="195"/>
      <c r="AE88" s="195"/>
      <c r="AF88" s="195"/>
      <c r="AG88" s="195" t="s">
        <v>152</v>
      </c>
      <c r="AH88" s="195"/>
      <c r="AI88" s="195"/>
      <c r="AJ88" s="195"/>
      <c r="AK88" s="195"/>
      <c r="AL88" s="195"/>
      <c r="AM88" s="195"/>
      <c r="AN88" s="195"/>
      <c r="AO88" s="195"/>
      <c r="AP88" s="195"/>
      <c r="AQ88" s="195"/>
      <c r="AR88" s="195"/>
      <c r="AS88" s="195"/>
      <c r="AT88" s="195"/>
      <c r="AU88" s="195"/>
      <c r="AV88" s="195"/>
      <c r="AW88" s="195"/>
      <c r="AX88" s="195"/>
      <c r="AY88" s="195"/>
      <c r="AZ88" s="195"/>
      <c r="BA88" s="195"/>
      <c r="BB88" s="195"/>
      <c r="BC88" s="195"/>
      <c r="BD88" s="195"/>
      <c r="BE88" s="195"/>
      <c r="BF88" s="195"/>
      <c r="BG88" s="195"/>
      <c r="BH88" s="195"/>
    </row>
    <row r="89" customFormat="false" ht="13.2" hidden="false" customHeight="false" outlineLevel="0" collapsed="false">
      <c r="A89" s="178" t="s">
        <v>114</v>
      </c>
      <c r="B89" s="179" t="s">
        <v>73</v>
      </c>
      <c r="C89" s="180" t="s">
        <v>74</v>
      </c>
      <c r="D89" s="181"/>
      <c r="E89" s="182"/>
      <c r="F89" s="183"/>
      <c r="G89" s="183" t="n">
        <f aca="false">SUMIF(AG90:AG94,"&lt;&gt;NOR",G90:G94)</f>
        <v>0</v>
      </c>
      <c r="H89" s="183"/>
      <c r="I89" s="183" t="n">
        <f aca="false">SUM(I90:I94)</f>
        <v>0</v>
      </c>
      <c r="J89" s="183"/>
      <c r="K89" s="183" t="n">
        <f aca="false">SUM(K90:K94)</f>
        <v>0</v>
      </c>
      <c r="L89" s="183"/>
      <c r="M89" s="183" t="n">
        <f aca="false">SUM(M90:M94)</f>
        <v>0</v>
      </c>
      <c r="N89" s="183"/>
      <c r="O89" s="183" t="n">
        <f aca="false">SUM(O90:O94)</f>
        <v>0</v>
      </c>
      <c r="P89" s="183"/>
      <c r="Q89" s="183" t="n">
        <f aca="false">SUM(Q90:Q94)</f>
        <v>0</v>
      </c>
      <c r="R89" s="183"/>
      <c r="S89" s="183"/>
      <c r="T89" s="184"/>
      <c r="U89" s="185"/>
      <c r="V89" s="185" t="n">
        <f aca="false">SUM(V90:V94)</f>
        <v>25.41</v>
      </c>
      <c r="W89" s="185"/>
      <c r="AG89" s="0" t="s">
        <v>115</v>
      </c>
    </row>
    <row r="90" customFormat="false" ht="13.2" hidden="false" customHeight="false" outlineLevel="1" collapsed="false">
      <c r="A90" s="186" t="n">
        <v>27</v>
      </c>
      <c r="B90" s="187" t="s">
        <v>457</v>
      </c>
      <c r="C90" s="188" t="s">
        <v>458</v>
      </c>
      <c r="D90" s="189" t="s">
        <v>297</v>
      </c>
      <c r="E90" s="190" t="n">
        <v>120.15391</v>
      </c>
      <c r="F90" s="191"/>
      <c r="G90" s="192" t="n">
        <f aca="false">ROUND(E90*F90,2)</f>
        <v>0</v>
      </c>
      <c r="H90" s="191"/>
      <c r="I90" s="192" t="n">
        <f aca="false">ROUND(E90*H90,2)</f>
        <v>0</v>
      </c>
      <c r="J90" s="191"/>
      <c r="K90" s="192" t="n">
        <f aca="false">ROUND(E90*J90,2)</f>
        <v>0</v>
      </c>
      <c r="L90" s="192" t="n">
        <v>21</v>
      </c>
      <c r="M90" s="192" t="n">
        <f aca="false">G90*(1+L90/100)</f>
        <v>0</v>
      </c>
      <c r="N90" s="192" t="n">
        <v>0</v>
      </c>
      <c r="O90" s="192" t="n">
        <f aca="false">ROUND(E90*N90,2)</f>
        <v>0</v>
      </c>
      <c r="P90" s="192" t="n">
        <v>0</v>
      </c>
      <c r="Q90" s="192" t="n">
        <f aca="false">ROUND(E90*P90,2)</f>
        <v>0</v>
      </c>
      <c r="R90" s="192" t="s">
        <v>314</v>
      </c>
      <c r="S90" s="192" t="s">
        <v>150</v>
      </c>
      <c r="T90" s="193" t="s">
        <v>120</v>
      </c>
      <c r="U90" s="194" t="n">
        <v>0.2115</v>
      </c>
      <c r="V90" s="194" t="n">
        <f aca="false">ROUND(E90*U90,2)</f>
        <v>25.41</v>
      </c>
      <c r="W90" s="194"/>
      <c r="X90" s="195"/>
      <c r="Y90" s="195"/>
      <c r="Z90" s="195"/>
      <c r="AA90" s="195"/>
      <c r="AB90" s="195"/>
      <c r="AC90" s="195"/>
      <c r="AD90" s="195"/>
      <c r="AE90" s="195"/>
      <c r="AF90" s="195"/>
      <c r="AG90" s="195" t="s">
        <v>459</v>
      </c>
      <c r="AH90" s="195"/>
      <c r="AI90" s="195"/>
      <c r="AJ90" s="195"/>
      <c r="AK90" s="195"/>
      <c r="AL90" s="195"/>
      <c r="AM90" s="195"/>
      <c r="AN90" s="195"/>
      <c r="AO90" s="195"/>
      <c r="AP90" s="195"/>
      <c r="AQ90" s="195"/>
      <c r="AR90" s="195"/>
      <c r="AS90" s="195"/>
      <c r="AT90" s="195"/>
      <c r="AU90" s="195"/>
      <c r="AV90" s="195"/>
      <c r="AW90" s="195"/>
      <c r="AX90" s="195"/>
      <c r="AY90" s="195"/>
      <c r="AZ90" s="195"/>
      <c r="BA90" s="195"/>
      <c r="BB90" s="195"/>
      <c r="BC90" s="195"/>
      <c r="BD90" s="195"/>
      <c r="BE90" s="195"/>
      <c r="BF90" s="195"/>
      <c r="BG90" s="195"/>
      <c r="BH90" s="195"/>
    </row>
    <row r="91" customFormat="false" ht="13.2" hidden="false" customHeight="true" outlineLevel="1" collapsed="false">
      <c r="A91" s="196"/>
      <c r="B91" s="197"/>
      <c r="C91" s="212" t="s">
        <v>460</v>
      </c>
      <c r="D91" s="212"/>
      <c r="E91" s="212"/>
      <c r="F91" s="212"/>
      <c r="G91" s="212"/>
      <c r="H91" s="194"/>
      <c r="I91" s="194"/>
      <c r="J91" s="194"/>
      <c r="K91" s="194"/>
      <c r="L91" s="194"/>
      <c r="M91" s="194"/>
      <c r="N91" s="194"/>
      <c r="O91" s="194"/>
      <c r="P91" s="194"/>
      <c r="Q91" s="194"/>
      <c r="R91" s="194"/>
      <c r="S91" s="194"/>
      <c r="T91" s="194"/>
      <c r="U91" s="194"/>
      <c r="V91" s="194"/>
      <c r="W91" s="194"/>
      <c r="X91" s="195"/>
      <c r="Y91" s="195"/>
      <c r="Z91" s="195"/>
      <c r="AA91" s="195"/>
      <c r="AB91" s="195"/>
      <c r="AC91" s="195"/>
      <c r="AD91" s="195"/>
      <c r="AE91" s="195"/>
      <c r="AF91" s="195"/>
      <c r="AG91" s="195" t="s">
        <v>171</v>
      </c>
      <c r="AH91" s="195"/>
      <c r="AI91" s="195"/>
      <c r="AJ91" s="195"/>
      <c r="AK91" s="195"/>
      <c r="AL91" s="195"/>
      <c r="AM91" s="195"/>
      <c r="AN91" s="195"/>
      <c r="AO91" s="195"/>
      <c r="AP91" s="195"/>
      <c r="AQ91" s="195"/>
      <c r="AR91" s="195"/>
      <c r="AS91" s="195"/>
      <c r="AT91" s="195"/>
      <c r="AU91" s="195"/>
      <c r="AV91" s="195"/>
      <c r="AW91" s="195"/>
      <c r="AX91" s="195"/>
      <c r="AY91" s="195"/>
      <c r="AZ91" s="195"/>
      <c r="BA91" s="195"/>
      <c r="BB91" s="195"/>
      <c r="BC91" s="195"/>
      <c r="BD91" s="195"/>
      <c r="BE91" s="195"/>
      <c r="BF91" s="195"/>
      <c r="BG91" s="195"/>
      <c r="BH91" s="195"/>
    </row>
    <row r="92" customFormat="false" ht="13.2" hidden="false" customHeight="false" outlineLevel="1" collapsed="false">
      <c r="A92" s="196"/>
      <c r="B92" s="197"/>
      <c r="C92" s="209" t="s">
        <v>461</v>
      </c>
      <c r="D92" s="210"/>
      <c r="E92" s="211"/>
      <c r="F92" s="194"/>
      <c r="G92" s="194"/>
      <c r="H92" s="194"/>
      <c r="I92" s="194"/>
      <c r="J92" s="194"/>
      <c r="K92" s="194"/>
      <c r="L92" s="194"/>
      <c r="M92" s="194"/>
      <c r="N92" s="194"/>
      <c r="O92" s="194"/>
      <c r="P92" s="194"/>
      <c r="Q92" s="194"/>
      <c r="R92" s="194"/>
      <c r="S92" s="194"/>
      <c r="T92" s="194"/>
      <c r="U92" s="194"/>
      <c r="V92" s="194"/>
      <c r="W92" s="194"/>
      <c r="X92" s="195"/>
      <c r="Y92" s="195"/>
      <c r="Z92" s="195"/>
      <c r="AA92" s="195"/>
      <c r="AB92" s="195"/>
      <c r="AC92" s="195"/>
      <c r="AD92" s="195"/>
      <c r="AE92" s="195"/>
      <c r="AF92" s="195"/>
      <c r="AG92" s="195" t="s">
        <v>154</v>
      </c>
      <c r="AH92" s="195" t="n">
        <v>0</v>
      </c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5"/>
      <c r="BA92" s="195"/>
      <c r="BB92" s="195"/>
      <c r="BC92" s="195"/>
      <c r="BD92" s="195"/>
      <c r="BE92" s="195"/>
      <c r="BF92" s="195"/>
      <c r="BG92" s="195"/>
      <c r="BH92" s="195"/>
    </row>
    <row r="93" customFormat="false" ht="13.2" hidden="false" customHeight="false" outlineLevel="1" collapsed="false">
      <c r="A93" s="196"/>
      <c r="B93" s="197"/>
      <c r="C93" s="209" t="s">
        <v>542</v>
      </c>
      <c r="D93" s="210"/>
      <c r="E93" s="211"/>
      <c r="F93" s="194"/>
      <c r="G93" s="194"/>
      <c r="H93" s="194"/>
      <c r="I93" s="194"/>
      <c r="J93" s="194"/>
      <c r="K93" s="194"/>
      <c r="L93" s="194"/>
      <c r="M93" s="194"/>
      <c r="N93" s="194"/>
      <c r="O93" s="194"/>
      <c r="P93" s="194"/>
      <c r="Q93" s="194"/>
      <c r="R93" s="194"/>
      <c r="S93" s="194"/>
      <c r="T93" s="194"/>
      <c r="U93" s="194"/>
      <c r="V93" s="194"/>
      <c r="W93" s="194"/>
      <c r="X93" s="195"/>
      <c r="Y93" s="195"/>
      <c r="Z93" s="195"/>
      <c r="AA93" s="195"/>
      <c r="AB93" s="195"/>
      <c r="AC93" s="195"/>
      <c r="AD93" s="195"/>
      <c r="AE93" s="195"/>
      <c r="AF93" s="195"/>
      <c r="AG93" s="195" t="s">
        <v>154</v>
      </c>
      <c r="AH93" s="195" t="n">
        <v>0</v>
      </c>
      <c r="AI93" s="195"/>
      <c r="AJ93" s="195"/>
      <c r="AK93" s="195"/>
      <c r="AL93" s="195"/>
      <c r="AM93" s="195"/>
      <c r="AN93" s="195"/>
      <c r="AO93" s="195"/>
      <c r="AP93" s="195"/>
      <c r="AQ93" s="195"/>
      <c r="AR93" s="195"/>
      <c r="AS93" s="195"/>
      <c r="AT93" s="195"/>
      <c r="AU93" s="195"/>
      <c r="AV93" s="195"/>
      <c r="AW93" s="195"/>
      <c r="AX93" s="195"/>
      <c r="AY93" s="195"/>
      <c r="AZ93" s="195"/>
      <c r="BA93" s="195"/>
      <c r="BB93" s="195"/>
      <c r="BC93" s="195"/>
      <c r="BD93" s="195"/>
      <c r="BE93" s="195"/>
      <c r="BF93" s="195"/>
      <c r="BG93" s="195"/>
      <c r="BH93" s="195"/>
    </row>
    <row r="94" customFormat="false" ht="13.2" hidden="false" customHeight="false" outlineLevel="1" collapsed="false">
      <c r="A94" s="196"/>
      <c r="B94" s="197"/>
      <c r="C94" s="209" t="s">
        <v>543</v>
      </c>
      <c r="D94" s="210"/>
      <c r="E94" s="211" t="n">
        <v>120.15391</v>
      </c>
      <c r="F94" s="194"/>
      <c r="G94" s="194"/>
      <c r="H94" s="194"/>
      <c r="I94" s="194"/>
      <c r="J94" s="194"/>
      <c r="K94" s="194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5"/>
      <c r="Y94" s="195"/>
      <c r="Z94" s="195"/>
      <c r="AA94" s="195"/>
      <c r="AB94" s="195"/>
      <c r="AC94" s="195"/>
      <c r="AD94" s="195"/>
      <c r="AE94" s="195"/>
      <c r="AF94" s="195"/>
      <c r="AG94" s="195" t="s">
        <v>154</v>
      </c>
      <c r="AH94" s="195" t="n">
        <v>0</v>
      </c>
      <c r="AI94" s="195"/>
      <c r="AJ94" s="195"/>
      <c r="AK94" s="195"/>
      <c r="AL94" s="195"/>
      <c r="AM94" s="195"/>
      <c r="AN94" s="195"/>
      <c r="AO94" s="195"/>
      <c r="AP94" s="195"/>
      <c r="AQ94" s="195"/>
      <c r="AR94" s="195"/>
      <c r="AS94" s="195"/>
      <c r="AT94" s="195"/>
      <c r="AU94" s="195"/>
      <c r="AV94" s="195"/>
      <c r="AW94" s="195"/>
      <c r="AX94" s="195"/>
      <c r="AY94" s="195"/>
      <c r="AZ94" s="195"/>
      <c r="BA94" s="195"/>
      <c r="BB94" s="195"/>
      <c r="BC94" s="195"/>
      <c r="BD94" s="195"/>
      <c r="BE94" s="195"/>
      <c r="BF94" s="195"/>
      <c r="BG94" s="195"/>
      <c r="BH94" s="195"/>
    </row>
    <row r="95" customFormat="false" ht="13.2" hidden="false" customHeight="false" outlineLevel="0" collapsed="false">
      <c r="A95" s="155"/>
      <c r="B95" s="161"/>
      <c r="C95" s="201"/>
      <c r="D95" s="163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AE95" s="0" t="n">
        <v>15</v>
      </c>
      <c r="AF95" s="0" t="n">
        <v>21</v>
      </c>
    </row>
    <row r="96" customFormat="false" ht="13.2" hidden="false" customHeight="false" outlineLevel="0" collapsed="false">
      <c r="A96" s="202"/>
      <c r="B96" s="203" t="s">
        <v>14</v>
      </c>
      <c r="C96" s="204"/>
      <c r="D96" s="205"/>
      <c r="E96" s="206"/>
      <c r="F96" s="206"/>
      <c r="G96" s="207" t="n">
        <f aca="false">G8+G65+G78+G89</f>
        <v>0</v>
      </c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  <c r="S96" s="155"/>
      <c r="T96" s="155"/>
      <c r="U96" s="155"/>
      <c r="V96" s="155"/>
      <c r="W96" s="155"/>
      <c r="AE96" s="0" t="n">
        <f aca="false">SUMIF(L7:L94,AE95,G7:G94)</f>
        <v>0</v>
      </c>
      <c r="AF96" s="0" t="n">
        <f aca="false">SUMIF(L7:L94,AF95,G7:G94)</f>
        <v>0</v>
      </c>
      <c r="AG96" s="0" t="s">
        <v>143</v>
      </c>
    </row>
    <row r="97" customFormat="false" ht="13.2" hidden="false" customHeight="false" outlineLevel="0" collapsed="false">
      <c r="C97" s="208"/>
      <c r="D97" s="170"/>
      <c r="AG97" s="0" t="s">
        <v>144</v>
      </c>
    </row>
    <row r="98" customFormat="false" ht="13.2" hidden="false" customHeight="false" outlineLevel="0" collapsed="false">
      <c r="D98" s="170"/>
    </row>
    <row r="99" customFormat="false" ht="13.2" hidden="false" customHeight="false" outlineLevel="0" collapsed="false">
      <c r="D99" s="170"/>
    </row>
    <row r="100" customFormat="false" ht="13.2" hidden="false" customHeight="false" outlineLevel="0" collapsed="false">
      <c r="D100" s="170"/>
    </row>
    <row r="101" customFormat="false" ht="13.2" hidden="false" customHeight="false" outlineLevel="0" collapsed="false">
      <c r="D101" s="170"/>
    </row>
    <row r="102" customFormat="false" ht="13.2" hidden="false" customHeight="false" outlineLevel="0" collapsed="false">
      <c r="D102" s="170"/>
    </row>
    <row r="103" customFormat="false" ht="13.2" hidden="false" customHeight="false" outlineLevel="0" collapsed="false">
      <c r="D103" s="170"/>
    </row>
    <row r="104" customFormat="false" ht="13.2" hidden="false" customHeight="false" outlineLevel="0" collapsed="false">
      <c r="D104" s="170"/>
    </row>
    <row r="105" customFormat="false" ht="13.2" hidden="false" customHeight="false" outlineLevel="0" collapsed="false">
      <c r="D105" s="170"/>
    </row>
    <row r="106" customFormat="false" ht="13.2" hidden="false" customHeight="false" outlineLevel="0" collapsed="false">
      <c r="D106" s="170"/>
    </row>
    <row r="107" customFormat="false" ht="13.2" hidden="false" customHeight="false" outlineLevel="0" collapsed="false">
      <c r="D107" s="170"/>
    </row>
    <row r="108" customFormat="false" ht="13.2" hidden="false" customHeight="false" outlineLevel="0" collapsed="false">
      <c r="D108" s="170"/>
    </row>
    <row r="109" customFormat="false" ht="13.2" hidden="false" customHeight="false" outlineLevel="0" collapsed="false">
      <c r="D109" s="170"/>
    </row>
    <row r="110" customFormat="false" ht="13.2" hidden="false" customHeight="false" outlineLevel="0" collapsed="false">
      <c r="D110" s="170"/>
    </row>
    <row r="111" customFormat="false" ht="13.2" hidden="false" customHeight="false" outlineLevel="0" collapsed="false">
      <c r="D111" s="170"/>
    </row>
    <row r="112" customFormat="false" ht="13.2" hidden="false" customHeight="false" outlineLevel="0" collapsed="false">
      <c r="D112" s="170"/>
    </row>
    <row r="113" customFormat="false" ht="13.2" hidden="false" customHeight="false" outlineLevel="0" collapsed="false">
      <c r="D113" s="170"/>
    </row>
    <row r="114" customFormat="false" ht="13.2" hidden="false" customHeight="false" outlineLevel="0" collapsed="false">
      <c r="D114" s="170"/>
    </row>
    <row r="115" customFormat="false" ht="13.2" hidden="false" customHeight="false" outlineLevel="0" collapsed="false">
      <c r="D115" s="170"/>
    </row>
    <row r="116" customFormat="false" ht="13.2" hidden="false" customHeight="false" outlineLevel="0" collapsed="false">
      <c r="D116" s="170"/>
    </row>
    <row r="117" customFormat="false" ht="13.2" hidden="false" customHeight="false" outlineLevel="0" collapsed="false">
      <c r="D117" s="170"/>
    </row>
    <row r="118" customFormat="false" ht="13.2" hidden="false" customHeight="false" outlineLevel="0" collapsed="false">
      <c r="D118" s="170"/>
    </row>
    <row r="119" customFormat="false" ht="13.2" hidden="false" customHeight="false" outlineLevel="0" collapsed="false">
      <c r="D119" s="170"/>
    </row>
    <row r="120" customFormat="false" ht="13.2" hidden="false" customHeight="false" outlineLevel="0" collapsed="false">
      <c r="D120" s="170"/>
    </row>
    <row r="121" customFormat="false" ht="13.2" hidden="false" customHeight="false" outlineLevel="0" collapsed="false">
      <c r="D121" s="170"/>
    </row>
    <row r="122" customFormat="false" ht="13.2" hidden="false" customHeight="false" outlineLevel="0" collapsed="false">
      <c r="D122" s="170"/>
    </row>
    <row r="123" customFormat="false" ht="13.2" hidden="false" customHeight="false" outlineLevel="0" collapsed="false">
      <c r="D123" s="170"/>
    </row>
    <row r="124" customFormat="false" ht="13.2" hidden="false" customHeight="false" outlineLevel="0" collapsed="false">
      <c r="D124" s="170"/>
    </row>
    <row r="125" customFormat="false" ht="13.2" hidden="false" customHeight="false" outlineLevel="0" collapsed="false">
      <c r="D125" s="170"/>
    </row>
    <row r="126" customFormat="false" ht="13.2" hidden="false" customHeight="false" outlineLevel="0" collapsed="false">
      <c r="D126" s="170"/>
    </row>
    <row r="127" customFormat="false" ht="13.2" hidden="false" customHeight="false" outlineLevel="0" collapsed="false">
      <c r="D127" s="170"/>
    </row>
    <row r="128" customFormat="false" ht="13.2" hidden="false" customHeight="false" outlineLevel="0" collapsed="false">
      <c r="D128" s="170"/>
    </row>
    <row r="129" customFormat="false" ht="13.2" hidden="false" customHeight="false" outlineLevel="0" collapsed="false">
      <c r="D129" s="170"/>
    </row>
    <row r="130" customFormat="false" ht="13.2" hidden="false" customHeight="false" outlineLevel="0" collapsed="false">
      <c r="D130" s="170"/>
    </row>
    <row r="131" customFormat="false" ht="13.2" hidden="false" customHeight="false" outlineLevel="0" collapsed="false">
      <c r="D131" s="170"/>
    </row>
    <row r="132" customFormat="false" ht="13.2" hidden="false" customHeight="false" outlineLevel="0" collapsed="false">
      <c r="D132" s="170"/>
    </row>
    <row r="133" customFormat="false" ht="13.2" hidden="false" customHeight="false" outlineLevel="0" collapsed="false">
      <c r="D133" s="170"/>
    </row>
    <row r="134" customFormat="false" ht="13.2" hidden="false" customHeight="false" outlineLevel="0" collapsed="false">
      <c r="D134" s="170"/>
    </row>
    <row r="135" customFormat="false" ht="13.2" hidden="false" customHeight="false" outlineLevel="0" collapsed="false">
      <c r="D135" s="170"/>
    </row>
    <row r="136" customFormat="false" ht="13.2" hidden="false" customHeight="false" outlineLevel="0" collapsed="false">
      <c r="D136" s="170"/>
    </row>
    <row r="137" customFormat="false" ht="13.2" hidden="false" customHeight="false" outlineLevel="0" collapsed="false">
      <c r="D137" s="170"/>
    </row>
    <row r="138" customFormat="false" ht="13.2" hidden="false" customHeight="false" outlineLevel="0" collapsed="false">
      <c r="D138" s="170"/>
    </row>
    <row r="139" customFormat="false" ht="13.2" hidden="false" customHeight="false" outlineLevel="0" collapsed="false">
      <c r="D139" s="170"/>
    </row>
    <row r="140" customFormat="false" ht="13.2" hidden="false" customHeight="false" outlineLevel="0" collapsed="false">
      <c r="D140" s="170"/>
    </row>
    <row r="141" customFormat="false" ht="13.2" hidden="false" customHeight="false" outlineLevel="0" collapsed="false">
      <c r="D141" s="170"/>
    </row>
    <row r="142" customFormat="false" ht="13.2" hidden="false" customHeight="false" outlineLevel="0" collapsed="false">
      <c r="D142" s="170"/>
    </row>
    <row r="143" customFormat="false" ht="13.2" hidden="false" customHeight="false" outlineLevel="0" collapsed="false">
      <c r="D143" s="170"/>
    </row>
    <row r="144" customFormat="false" ht="13.2" hidden="false" customHeight="false" outlineLevel="0" collapsed="false">
      <c r="D144" s="170"/>
    </row>
    <row r="145" customFormat="false" ht="13.2" hidden="false" customHeight="false" outlineLevel="0" collapsed="false">
      <c r="D145" s="170"/>
    </row>
    <row r="146" customFormat="false" ht="13.2" hidden="false" customHeight="false" outlineLevel="0" collapsed="false">
      <c r="D146" s="170"/>
    </row>
    <row r="147" customFormat="false" ht="13.2" hidden="false" customHeight="false" outlineLevel="0" collapsed="false">
      <c r="D147" s="170"/>
    </row>
    <row r="148" customFormat="false" ht="13.2" hidden="false" customHeight="false" outlineLevel="0" collapsed="false">
      <c r="D148" s="170"/>
    </row>
    <row r="149" customFormat="false" ht="13.2" hidden="false" customHeight="false" outlineLevel="0" collapsed="false">
      <c r="D149" s="170"/>
    </row>
    <row r="150" customFormat="false" ht="13.2" hidden="false" customHeight="false" outlineLevel="0" collapsed="false">
      <c r="D150" s="170"/>
    </row>
    <row r="151" customFormat="false" ht="13.2" hidden="false" customHeight="false" outlineLevel="0" collapsed="false">
      <c r="D151" s="170"/>
    </row>
    <row r="152" customFormat="false" ht="13.2" hidden="false" customHeight="false" outlineLevel="0" collapsed="false">
      <c r="D152" s="170"/>
    </row>
    <row r="153" customFormat="false" ht="13.2" hidden="false" customHeight="false" outlineLevel="0" collapsed="false">
      <c r="D153" s="170"/>
    </row>
    <row r="154" customFormat="false" ht="13.2" hidden="false" customHeight="false" outlineLevel="0" collapsed="false">
      <c r="D154" s="170"/>
    </row>
    <row r="155" customFormat="false" ht="13.2" hidden="false" customHeight="false" outlineLevel="0" collapsed="false">
      <c r="D155" s="170"/>
    </row>
    <row r="156" customFormat="false" ht="13.2" hidden="false" customHeight="false" outlineLevel="0" collapsed="false">
      <c r="D156" s="170"/>
    </row>
    <row r="157" customFormat="false" ht="13.2" hidden="false" customHeight="false" outlineLevel="0" collapsed="false">
      <c r="D157" s="170"/>
    </row>
    <row r="158" customFormat="false" ht="13.2" hidden="false" customHeight="false" outlineLevel="0" collapsed="false">
      <c r="D158" s="170"/>
    </row>
    <row r="159" customFormat="false" ht="13.2" hidden="false" customHeight="false" outlineLevel="0" collapsed="false">
      <c r="D159" s="170"/>
    </row>
    <row r="160" customFormat="false" ht="13.2" hidden="false" customHeight="false" outlineLevel="0" collapsed="false">
      <c r="D160" s="170"/>
    </row>
    <row r="161" customFormat="false" ht="13.2" hidden="false" customHeight="false" outlineLevel="0" collapsed="false">
      <c r="D161" s="170"/>
    </row>
    <row r="162" customFormat="false" ht="13.2" hidden="false" customHeight="false" outlineLevel="0" collapsed="false">
      <c r="D162" s="170"/>
    </row>
    <row r="163" customFormat="false" ht="13.2" hidden="false" customHeight="false" outlineLevel="0" collapsed="false">
      <c r="D163" s="170"/>
    </row>
    <row r="164" customFormat="false" ht="13.2" hidden="false" customHeight="false" outlineLevel="0" collapsed="false">
      <c r="D164" s="170"/>
    </row>
    <row r="165" customFormat="false" ht="13.2" hidden="false" customHeight="false" outlineLevel="0" collapsed="false">
      <c r="D165" s="170"/>
    </row>
    <row r="166" customFormat="false" ht="13.2" hidden="false" customHeight="false" outlineLevel="0" collapsed="false">
      <c r="D166" s="170"/>
    </row>
    <row r="167" customFormat="false" ht="13.2" hidden="false" customHeight="false" outlineLevel="0" collapsed="false">
      <c r="D167" s="170"/>
    </row>
    <row r="168" customFormat="false" ht="13.2" hidden="false" customHeight="false" outlineLevel="0" collapsed="false">
      <c r="D168" s="170"/>
    </row>
    <row r="169" customFormat="false" ht="13.2" hidden="false" customHeight="false" outlineLevel="0" collapsed="false">
      <c r="D169" s="170"/>
    </row>
    <row r="170" customFormat="false" ht="13.2" hidden="false" customHeight="false" outlineLevel="0" collapsed="false">
      <c r="D170" s="170"/>
    </row>
    <row r="171" customFormat="false" ht="13.2" hidden="false" customHeight="false" outlineLevel="0" collapsed="false">
      <c r="D171" s="170"/>
    </row>
    <row r="172" customFormat="false" ht="13.2" hidden="false" customHeight="false" outlineLevel="0" collapsed="false">
      <c r="D172" s="170"/>
    </row>
    <row r="173" customFormat="false" ht="13.2" hidden="false" customHeight="false" outlineLevel="0" collapsed="false">
      <c r="D173" s="170"/>
    </row>
    <row r="174" customFormat="false" ht="13.2" hidden="false" customHeight="false" outlineLevel="0" collapsed="false">
      <c r="D174" s="170"/>
    </row>
    <row r="175" customFormat="false" ht="13.2" hidden="false" customHeight="false" outlineLevel="0" collapsed="false">
      <c r="D175" s="170"/>
    </row>
    <row r="176" customFormat="false" ht="13.2" hidden="false" customHeight="false" outlineLevel="0" collapsed="false">
      <c r="D176" s="170"/>
    </row>
    <row r="177" customFormat="false" ht="13.2" hidden="false" customHeight="false" outlineLevel="0" collapsed="false">
      <c r="D177" s="170"/>
    </row>
    <row r="178" customFormat="false" ht="13.2" hidden="false" customHeight="false" outlineLevel="0" collapsed="false">
      <c r="D178" s="170"/>
    </row>
    <row r="179" customFormat="false" ht="13.2" hidden="false" customHeight="false" outlineLevel="0" collapsed="false">
      <c r="D179" s="170"/>
    </row>
    <row r="180" customFormat="false" ht="13.2" hidden="false" customHeight="false" outlineLevel="0" collapsed="false">
      <c r="D180" s="170"/>
    </row>
    <row r="181" customFormat="false" ht="13.2" hidden="false" customHeight="false" outlineLevel="0" collapsed="false">
      <c r="D181" s="170"/>
    </row>
    <row r="182" customFormat="false" ht="13.2" hidden="false" customHeight="false" outlineLevel="0" collapsed="false">
      <c r="D182" s="170"/>
    </row>
    <row r="183" customFormat="false" ht="13.2" hidden="false" customHeight="false" outlineLevel="0" collapsed="false">
      <c r="D183" s="170"/>
    </row>
    <row r="184" customFormat="false" ht="13.2" hidden="false" customHeight="false" outlineLevel="0" collapsed="false">
      <c r="D184" s="170"/>
    </row>
    <row r="185" customFormat="false" ht="13.2" hidden="false" customHeight="false" outlineLevel="0" collapsed="false">
      <c r="D185" s="170"/>
    </row>
    <row r="186" customFormat="false" ht="13.2" hidden="false" customHeight="false" outlineLevel="0" collapsed="false">
      <c r="D186" s="170"/>
    </row>
    <row r="187" customFormat="false" ht="13.2" hidden="false" customHeight="false" outlineLevel="0" collapsed="false">
      <c r="D187" s="170"/>
    </row>
    <row r="188" customFormat="false" ht="13.2" hidden="false" customHeight="false" outlineLevel="0" collapsed="false">
      <c r="D188" s="170"/>
    </row>
    <row r="189" customFormat="false" ht="13.2" hidden="false" customHeight="false" outlineLevel="0" collapsed="false">
      <c r="D189" s="170"/>
    </row>
    <row r="190" customFormat="false" ht="13.2" hidden="false" customHeight="false" outlineLevel="0" collapsed="false">
      <c r="D190" s="170"/>
    </row>
    <row r="191" customFormat="false" ht="13.2" hidden="false" customHeight="false" outlineLevel="0" collapsed="false">
      <c r="D191" s="170"/>
    </row>
    <row r="192" customFormat="false" ht="13.2" hidden="false" customHeight="false" outlineLevel="0" collapsed="false">
      <c r="D192" s="170"/>
    </row>
    <row r="193" customFormat="false" ht="13.2" hidden="false" customHeight="false" outlineLevel="0" collapsed="false">
      <c r="D193" s="170"/>
    </row>
    <row r="194" customFormat="false" ht="13.2" hidden="false" customHeight="false" outlineLevel="0" collapsed="false">
      <c r="D194" s="170"/>
    </row>
    <row r="195" customFormat="false" ht="13.2" hidden="false" customHeight="false" outlineLevel="0" collapsed="false">
      <c r="D195" s="170"/>
    </row>
    <row r="196" customFormat="false" ht="13.2" hidden="false" customHeight="false" outlineLevel="0" collapsed="false">
      <c r="D196" s="170"/>
    </row>
    <row r="197" customFormat="false" ht="13.2" hidden="false" customHeight="false" outlineLevel="0" collapsed="false">
      <c r="D197" s="170"/>
    </row>
    <row r="198" customFormat="false" ht="13.2" hidden="false" customHeight="false" outlineLevel="0" collapsed="false">
      <c r="D198" s="170"/>
    </row>
    <row r="199" customFormat="false" ht="13.2" hidden="false" customHeight="false" outlineLevel="0" collapsed="false">
      <c r="D199" s="170"/>
    </row>
    <row r="200" customFormat="false" ht="13.2" hidden="false" customHeight="false" outlineLevel="0" collapsed="false">
      <c r="D200" s="170"/>
    </row>
    <row r="201" customFormat="false" ht="13.2" hidden="false" customHeight="false" outlineLevel="0" collapsed="false">
      <c r="D201" s="170"/>
    </row>
    <row r="202" customFormat="false" ht="13.2" hidden="false" customHeight="false" outlineLevel="0" collapsed="false">
      <c r="D202" s="170"/>
    </row>
    <row r="203" customFormat="false" ht="13.2" hidden="false" customHeight="false" outlineLevel="0" collapsed="false">
      <c r="D203" s="170"/>
    </row>
    <row r="204" customFormat="false" ht="13.2" hidden="false" customHeight="false" outlineLevel="0" collapsed="false">
      <c r="D204" s="170"/>
    </row>
    <row r="205" customFormat="false" ht="13.2" hidden="false" customHeight="false" outlineLevel="0" collapsed="false">
      <c r="D205" s="170"/>
    </row>
    <row r="206" customFormat="false" ht="13.2" hidden="false" customHeight="false" outlineLevel="0" collapsed="false">
      <c r="D206" s="170"/>
    </row>
    <row r="207" customFormat="false" ht="13.2" hidden="false" customHeight="false" outlineLevel="0" collapsed="false">
      <c r="D207" s="170"/>
    </row>
    <row r="208" customFormat="false" ht="13.2" hidden="false" customHeight="false" outlineLevel="0" collapsed="false">
      <c r="D208" s="170"/>
    </row>
    <row r="209" customFormat="false" ht="13.2" hidden="false" customHeight="false" outlineLevel="0" collapsed="false">
      <c r="D209" s="170"/>
    </row>
    <row r="210" customFormat="false" ht="13.2" hidden="false" customHeight="false" outlineLevel="0" collapsed="false">
      <c r="D210" s="170"/>
    </row>
    <row r="211" customFormat="false" ht="13.2" hidden="false" customHeight="false" outlineLevel="0" collapsed="false">
      <c r="D211" s="170"/>
    </row>
    <row r="212" customFormat="false" ht="13.2" hidden="false" customHeight="false" outlineLevel="0" collapsed="false">
      <c r="D212" s="170"/>
    </row>
    <row r="213" customFormat="false" ht="13.2" hidden="false" customHeight="false" outlineLevel="0" collapsed="false">
      <c r="D213" s="170"/>
    </row>
    <row r="214" customFormat="false" ht="13.2" hidden="false" customHeight="false" outlineLevel="0" collapsed="false">
      <c r="D214" s="170"/>
    </row>
    <row r="215" customFormat="false" ht="13.2" hidden="false" customHeight="false" outlineLevel="0" collapsed="false">
      <c r="D215" s="170"/>
    </row>
    <row r="216" customFormat="false" ht="13.2" hidden="false" customHeight="false" outlineLevel="0" collapsed="false">
      <c r="D216" s="170"/>
    </row>
    <row r="217" customFormat="false" ht="13.2" hidden="false" customHeight="false" outlineLevel="0" collapsed="false">
      <c r="D217" s="170"/>
    </row>
    <row r="218" customFormat="false" ht="13.2" hidden="false" customHeight="false" outlineLevel="0" collapsed="false">
      <c r="D218" s="170"/>
    </row>
    <row r="219" customFormat="false" ht="13.2" hidden="false" customHeight="false" outlineLevel="0" collapsed="false">
      <c r="D219" s="170"/>
    </row>
    <row r="220" customFormat="false" ht="13.2" hidden="false" customHeight="false" outlineLevel="0" collapsed="false">
      <c r="D220" s="170"/>
    </row>
    <row r="221" customFormat="false" ht="13.2" hidden="false" customHeight="false" outlineLevel="0" collapsed="false">
      <c r="D221" s="170"/>
    </row>
    <row r="222" customFormat="false" ht="13.2" hidden="false" customHeight="false" outlineLevel="0" collapsed="false">
      <c r="D222" s="170"/>
    </row>
    <row r="223" customFormat="false" ht="13.2" hidden="false" customHeight="false" outlineLevel="0" collapsed="false">
      <c r="D223" s="170"/>
    </row>
    <row r="224" customFormat="false" ht="13.2" hidden="false" customHeight="false" outlineLevel="0" collapsed="false">
      <c r="D224" s="170"/>
    </row>
    <row r="225" customFormat="false" ht="13.2" hidden="false" customHeight="false" outlineLevel="0" collapsed="false">
      <c r="D225" s="170"/>
    </row>
    <row r="226" customFormat="false" ht="13.2" hidden="false" customHeight="false" outlineLevel="0" collapsed="false">
      <c r="D226" s="170"/>
    </row>
    <row r="227" customFormat="false" ht="13.2" hidden="false" customHeight="false" outlineLevel="0" collapsed="false">
      <c r="D227" s="170"/>
    </row>
    <row r="228" customFormat="false" ht="13.2" hidden="false" customHeight="false" outlineLevel="0" collapsed="false">
      <c r="D228" s="170"/>
    </row>
    <row r="229" customFormat="false" ht="13.2" hidden="false" customHeight="false" outlineLevel="0" collapsed="false">
      <c r="D229" s="170"/>
    </row>
    <row r="230" customFormat="false" ht="13.2" hidden="false" customHeight="false" outlineLevel="0" collapsed="false">
      <c r="D230" s="170"/>
    </row>
    <row r="231" customFormat="false" ht="13.2" hidden="false" customHeight="false" outlineLevel="0" collapsed="false">
      <c r="D231" s="170"/>
    </row>
    <row r="232" customFormat="false" ht="13.2" hidden="false" customHeight="false" outlineLevel="0" collapsed="false">
      <c r="D232" s="170"/>
    </row>
    <row r="233" customFormat="false" ht="13.2" hidden="false" customHeight="false" outlineLevel="0" collapsed="false">
      <c r="D233" s="170"/>
    </row>
    <row r="234" customFormat="false" ht="13.2" hidden="false" customHeight="false" outlineLevel="0" collapsed="false">
      <c r="D234" s="170"/>
    </row>
    <row r="235" customFormat="false" ht="13.2" hidden="false" customHeight="false" outlineLevel="0" collapsed="false">
      <c r="D235" s="170"/>
    </row>
    <row r="236" customFormat="false" ht="13.2" hidden="false" customHeight="false" outlineLevel="0" collapsed="false">
      <c r="D236" s="170"/>
    </row>
    <row r="237" customFormat="false" ht="13.2" hidden="false" customHeight="false" outlineLevel="0" collapsed="false">
      <c r="D237" s="170"/>
    </row>
    <row r="238" customFormat="false" ht="13.2" hidden="false" customHeight="false" outlineLevel="0" collapsed="false">
      <c r="D238" s="170"/>
    </row>
    <row r="239" customFormat="false" ht="13.2" hidden="false" customHeight="false" outlineLevel="0" collapsed="false">
      <c r="D239" s="170"/>
    </row>
    <row r="240" customFormat="false" ht="13.2" hidden="false" customHeight="false" outlineLevel="0" collapsed="false">
      <c r="D240" s="170"/>
    </row>
    <row r="241" customFormat="false" ht="13.2" hidden="false" customHeight="false" outlineLevel="0" collapsed="false">
      <c r="D241" s="170"/>
    </row>
    <row r="242" customFormat="false" ht="13.2" hidden="false" customHeight="false" outlineLevel="0" collapsed="false">
      <c r="D242" s="170"/>
    </row>
    <row r="243" customFormat="false" ht="13.2" hidden="false" customHeight="false" outlineLevel="0" collapsed="false">
      <c r="D243" s="170"/>
    </row>
    <row r="244" customFormat="false" ht="13.2" hidden="false" customHeight="false" outlineLevel="0" collapsed="false">
      <c r="D244" s="170"/>
    </row>
    <row r="245" customFormat="false" ht="13.2" hidden="false" customHeight="false" outlineLevel="0" collapsed="false">
      <c r="D245" s="170"/>
    </row>
    <row r="246" customFormat="false" ht="13.2" hidden="false" customHeight="false" outlineLevel="0" collapsed="false">
      <c r="D246" s="170"/>
    </row>
    <row r="247" customFormat="false" ht="13.2" hidden="false" customHeight="false" outlineLevel="0" collapsed="false">
      <c r="D247" s="170"/>
    </row>
    <row r="248" customFormat="false" ht="13.2" hidden="false" customHeight="false" outlineLevel="0" collapsed="false">
      <c r="D248" s="170"/>
    </row>
    <row r="249" customFormat="false" ht="13.2" hidden="false" customHeight="false" outlineLevel="0" collapsed="false">
      <c r="D249" s="170"/>
    </row>
    <row r="250" customFormat="false" ht="13.2" hidden="false" customHeight="false" outlineLevel="0" collapsed="false">
      <c r="D250" s="170"/>
    </row>
    <row r="251" customFormat="false" ht="13.2" hidden="false" customHeight="false" outlineLevel="0" collapsed="false">
      <c r="D251" s="170"/>
    </row>
    <row r="252" customFormat="false" ht="13.2" hidden="false" customHeight="false" outlineLevel="0" collapsed="false">
      <c r="D252" s="170"/>
    </row>
    <row r="253" customFormat="false" ht="13.2" hidden="false" customHeight="false" outlineLevel="0" collapsed="false">
      <c r="D253" s="170"/>
    </row>
    <row r="254" customFormat="false" ht="13.2" hidden="false" customHeight="false" outlineLevel="0" collapsed="false">
      <c r="D254" s="170"/>
    </row>
    <row r="255" customFormat="false" ht="13.2" hidden="false" customHeight="false" outlineLevel="0" collapsed="false">
      <c r="D255" s="170"/>
    </row>
    <row r="256" customFormat="false" ht="13.2" hidden="false" customHeight="false" outlineLevel="0" collapsed="false">
      <c r="D256" s="170"/>
    </row>
    <row r="257" customFormat="false" ht="13.2" hidden="false" customHeight="false" outlineLevel="0" collapsed="false">
      <c r="D257" s="170"/>
    </row>
    <row r="258" customFormat="false" ht="13.2" hidden="false" customHeight="false" outlineLevel="0" collapsed="false">
      <c r="D258" s="170"/>
    </row>
    <row r="259" customFormat="false" ht="13.2" hidden="false" customHeight="false" outlineLevel="0" collapsed="false">
      <c r="D259" s="170"/>
    </row>
    <row r="260" customFormat="false" ht="13.2" hidden="false" customHeight="false" outlineLevel="0" collapsed="false">
      <c r="D260" s="170"/>
    </row>
    <row r="261" customFormat="false" ht="13.2" hidden="false" customHeight="false" outlineLevel="0" collapsed="false">
      <c r="D261" s="170"/>
    </row>
    <row r="262" customFormat="false" ht="13.2" hidden="false" customHeight="false" outlineLevel="0" collapsed="false">
      <c r="D262" s="170"/>
    </row>
    <row r="263" customFormat="false" ht="13.2" hidden="false" customHeight="false" outlineLevel="0" collapsed="false">
      <c r="D263" s="170"/>
    </row>
    <row r="264" customFormat="false" ht="13.2" hidden="false" customHeight="false" outlineLevel="0" collapsed="false">
      <c r="D264" s="170"/>
    </row>
    <row r="265" customFormat="false" ht="13.2" hidden="false" customHeight="false" outlineLevel="0" collapsed="false">
      <c r="D265" s="170"/>
    </row>
    <row r="266" customFormat="false" ht="13.2" hidden="false" customHeight="false" outlineLevel="0" collapsed="false">
      <c r="D266" s="170"/>
    </row>
    <row r="267" customFormat="false" ht="13.2" hidden="false" customHeight="false" outlineLevel="0" collapsed="false">
      <c r="D267" s="170"/>
    </row>
    <row r="268" customFormat="false" ht="13.2" hidden="false" customHeight="false" outlineLevel="0" collapsed="false">
      <c r="D268" s="170"/>
    </row>
    <row r="269" customFormat="false" ht="13.2" hidden="false" customHeight="false" outlineLevel="0" collapsed="false">
      <c r="D269" s="170"/>
    </row>
    <row r="270" customFormat="false" ht="13.2" hidden="false" customHeight="false" outlineLevel="0" collapsed="false">
      <c r="D270" s="170"/>
    </row>
    <row r="271" customFormat="false" ht="13.2" hidden="false" customHeight="false" outlineLevel="0" collapsed="false">
      <c r="D271" s="170"/>
    </row>
    <row r="272" customFormat="false" ht="13.2" hidden="false" customHeight="false" outlineLevel="0" collapsed="false">
      <c r="D272" s="170"/>
    </row>
    <row r="273" customFormat="false" ht="13.2" hidden="false" customHeight="false" outlineLevel="0" collapsed="false">
      <c r="D273" s="170"/>
    </row>
    <row r="274" customFormat="false" ht="13.2" hidden="false" customHeight="false" outlineLevel="0" collapsed="false">
      <c r="D274" s="170"/>
    </row>
    <row r="275" customFormat="false" ht="13.2" hidden="false" customHeight="false" outlineLevel="0" collapsed="false">
      <c r="D275" s="170"/>
    </row>
    <row r="276" customFormat="false" ht="13.2" hidden="false" customHeight="false" outlineLevel="0" collapsed="false">
      <c r="D276" s="170"/>
    </row>
    <row r="277" customFormat="false" ht="13.2" hidden="false" customHeight="false" outlineLevel="0" collapsed="false">
      <c r="D277" s="170"/>
    </row>
    <row r="278" customFormat="false" ht="13.2" hidden="false" customHeight="false" outlineLevel="0" collapsed="false">
      <c r="D278" s="170"/>
    </row>
    <row r="279" customFormat="false" ht="13.2" hidden="false" customHeight="false" outlineLevel="0" collapsed="false">
      <c r="D279" s="170"/>
    </row>
    <row r="280" customFormat="false" ht="13.2" hidden="false" customHeight="false" outlineLevel="0" collapsed="false">
      <c r="D280" s="170"/>
    </row>
    <row r="281" customFormat="false" ht="13.2" hidden="false" customHeight="false" outlineLevel="0" collapsed="false">
      <c r="D281" s="170"/>
    </row>
    <row r="282" customFormat="false" ht="13.2" hidden="false" customHeight="false" outlineLevel="0" collapsed="false">
      <c r="D282" s="170"/>
    </row>
    <row r="283" customFormat="false" ht="13.2" hidden="false" customHeight="false" outlineLevel="0" collapsed="false">
      <c r="D283" s="170"/>
    </row>
    <row r="284" customFormat="false" ht="13.2" hidden="false" customHeight="false" outlineLevel="0" collapsed="false">
      <c r="D284" s="170"/>
    </row>
    <row r="285" customFormat="false" ht="13.2" hidden="false" customHeight="false" outlineLevel="0" collapsed="false">
      <c r="D285" s="170"/>
    </row>
    <row r="286" customFormat="false" ht="13.2" hidden="false" customHeight="false" outlineLevel="0" collapsed="false">
      <c r="D286" s="170"/>
    </row>
    <row r="287" customFormat="false" ht="13.2" hidden="false" customHeight="false" outlineLevel="0" collapsed="false">
      <c r="D287" s="170"/>
    </row>
    <row r="288" customFormat="false" ht="13.2" hidden="false" customHeight="false" outlineLevel="0" collapsed="false">
      <c r="D288" s="170"/>
    </row>
    <row r="289" customFormat="false" ht="13.2" hidden="false" customHeight="false" outlineLevel="0" collapsed="false">
      <c r="D289" s="170"/>
    </row>
    <row r="290" customFormat="false" ht="13.2" hidden="false" customHeight="false" outlineLevel="0" collapsed="false">
      <c r="D290" s="170"/>
    </row>
    <row r="291" customFormat="false" ht="13.2" hidden="false" customHeight="false" outlineLevel="0" collapsed="false">
      <c r="D291" s="170"/>
    </row>
    <row r="292" customFormat="false" ht="13.2" hidden="false" customHeight="false" outlineLevel="0" collapsed="false">
      <c r="D292" s="170"/>
    </row>
    <row r="293" customFormat="false" ht="13.2" hidden="false" customHeight="false" outlineLevel="0" collapsed="false">
      <c r="D293" s="170"/>
    </row>
    <row r="294" customFormat="false" ht="13.2" hidden="false" customHeight="false" outlineLevel="0" collapsed="false">
      <c r="D294" s="170"/>
    </row>
    <row r="295" customFormat="false" ht="13.2" hidden="false" customHeight="false" outlineLevel="0" collapsed="false">
      <c r="D295" s="170"/>
    </row>
    <row r="296" customFormat="false" ht="13.2" hidden="false" customHeight="false" outlineLevel="0" collapsed="false">
      <c r="D296" s="170"/>
    </row>
    <row r="297" customFormat="false" ht="13.2" hidden="false" customHeight="false" outlineLevel="0" collapsed="false">
      <c r="D297" s="170"/>
    </row>
    <row r="298" customFormat="false" ht="13.2" hidden="false" customHeight="false" outlineLevel="0" collapsed="false">
      <c r="D298" s="170"/>
    </row>
    <row r="299" customFormat="false" ht="13.2" hidden="false" customHeight="false" outlineLevel="0" collapsed="false">
      <c r="D299" s="170"/>
    </row>
    <row r="300" customFormat="false" ht="13.2" hidden="false" customHeight="false" outlineLevel="0" collapsed="false">
      <c r="D300" s="170"/>
    </row>
    <row r="301" customFormat="false" ht="13.2" hidden="false" customHeight="false" outlineLevel="0" collapsed="false">
      <c r="D301" s="170"/>
    </row>
    <row r="302" customFormat="false" ht="13.2" hidden="false" customHeight="false" outlineLevel="0" collapsed="false">
      <c r="D302" s="170"/>
    </row>
    <row r="303" customFormat="false" ht="13.2" hidden="false" customHeight="false" outlineLevel="0" collapsed="false">
      <c r="D303" s="170"/>
    </row>
    <row r="304" customFormat="false" ht="13.2" hidden="false" customHeight="false" outlineLevel="0" collapsed="false">
      <c r="D304" s="170"/>
    </row>
    <row r="305" customFormat="false" ht="13.2" hidden="false" customHeight="false" outlineLevel="0" collapsed="false">
      <c r="D305" s="170"/>
    </row>
    <row r="306" customFormat="false" ht="13.2" hidden="false" customHeight="false" outlineLevel="0" collapsed="false">
      <c r="D306" s="170"/>
    </row>
    <row r="307" customFormat="false" ht="13.2" hidden="false" customHeight="false" outlineLevel="0" collapsed="false">
      <c r="D307" s="170"/>
    </row>
    <row r="308" customFormat="false" ht="13.2" hidden="false" customHeight="false" outlineLevel="0" collapsed="false">
      <c r="D308" s="170"/>
    </row>
    <row r="309" customFormat="false" ht="13.2" hidden="false" customHeight="false" outlineLevel="0" collapsed="false">
      <c r="D309" s="170"/>
    </row>
    <row r="310" customFormat="false" ht="13.2" hidden="false" customHeight="false" outlineLevel="0" collapsed="false">
      <c r="D310" s="170"/>
    </row>
    <row r="311" customFormat="false" ht="13.2" hidden="false" customHeight="false" outlineLevel="0" collapsed="false">
      <c r="D311" s="170"/>
    </row>
    <row r="312" customFormat="false" ht="13.2" hidden="false" customHeight="false" outlineLevel="0" collapsed="false">
      <c r="D312" s="170"/>
    </row>
    <row r="313" customFormat="false" ht="13.2" hidden="false" customHeight="false" outlineLevel="0" collapsed="false">
      <c r="D313" s="170"/>
    </row>
    <row r="314" customFormat="false" ht="13.2" hidden="false" customHeight="false" outlineLevel="0" collapsed="false">
      <c r="D314" s="170"/>
    </row>
    <row r="315" customFormat="false" ht="13.2" hidden="false" customHeight="false" outlineLevel="0" collapsed="false">
      <c r="D315" s="170"/>
    </row>
    <row r="316" customFormat="false" ht="13.2" hidden="false" customHeight="false" outlineLevel="0" collapsed="false">
      <c r="D316" s="170"/>
    </row>
    <row r="317" customFormat="false" ht="13.2" hidden="false" customHeight="false" outlineLevel="0" collapsed="false">
      <c r="D317" s="170"/>
    </row>
    <row r="318" customFormat="false" ht="13.2" hidden="false" customHeight="false" outlineLevel="0" collapsed="false">
      <c r="D318" s="170"/>
    </row>
    <row r="319" customFormat="false" ht="13.2" hidden="false" customHeight="false" outlineLevel="0" collapsed="false">
      <c r="D319" s="170"/>
    </row>
    <row r="320" customFormat="false" ht="13.2" hidden="false" customHeight="false" outlineLevel="0" collapsed="false">
      <c r="D320" s="170"/>
    </row>
    <row r="321" customFormat="false" ht="13.2" hidden="false" customHeight="false" outlineLevel="0" collapsed="false">
      <c r="D321" s="170"/>
    </row>
    <row r="322" customFormat="false" ht="13.2" hidden="false" customHeight="false" outlineLevel="0" collapsed="false">
      <c r="D322" s="170"/>
    </row>
    <row r="323" customFormat="false" ht="13.2" hidden="false" customHeight="false" outlineLevel="0" collapsed="false">
      <c r="D323" s="170"/>
    </row>
    <row r="324" customFormat="false" ht="13.2" hidden="false" customHeight="false" outlineLevel="0" collapsed="false">
      <c r="D324" s="170"/>
    </row>
    <row r="325" customFormat="false" ht="13.2" hidden="false" customHeight="false" outlineLevel="0" collapsed="false">
      <c r="D325" s="170"/>
    </row>
    <row r="326" customFormat="false" ht="13.2" hidden="false" customHeight="false" outlineLevel="0" collapsed="false">
      <c r="D326" s="170"/>
    </row>
    <row r="327" customFormat="false" ht="13.2" hidden="false" customHeight="false" outlineLevel="0" collapsed="false">
      <c r="D327" s="170"/>
    </row>
    <row r="328" customFormat="false" ht="13.2" hidden="false" customHeight="false" outlineLevel="0" collapsed="false">
      <c r="D328" s="170"/>
    </row>
    <row r="329" customFormat="false" ht="13.2" hidden="false" customHeight="false" outlineLevel="0" collapsed="false">
      <c r="D329" s="170"/>
    </row>
    <row r="330" customFormat="false" ht="13.2" hidden="false" customHeight="false" outlineLevel="0" collapsed="false">
      <c r="D330" s="170"/>
    </row>
    <row r="331" customFormat="false" ht="13.2" hidden="false" customHeight="false" outlineLevel="0" collapsed="false">
      <c r="D331" s="170"/>
    </row>
    <row r="332" customFormat="false" ht="13.2" hidden="false" customHeight="false" outlineLevel="0" collapsed="false">
      <c r="D332" s="170"/>
    </row>
    <row r="333" customFormat="false" ht="13.2" hidden="false" customHeight="false" outlineLevel="0" collapsed="false">
      <c r="D333" s="170"/>
    </row>
    <row r="334" customFormat="false" ht="13.2" hidden="false" customHeight="false" outlineLevel="0" collapsed="false">
      <c r="D334" s="170"/>
    </row>
    <row r="335" customFormat="false" ht="13.2" hidden="false" customHeight="false" outlineLevel="0" collapsed="false">
      <c r="D335" s="170"/>
    </row>
    <row r="336" customFormat="false" ht="13.2" hidden="false" customHeight="false" outlineLevel="0" collapsed="false">
      <c r="D336" s="170"/>
    </row>
    <row r="337" customFormat="false" ht="13.2" hidden="false" customHeight="false" outlineLevel="0" collapsed="false">
      <c r="D337" s="170"/>
    </row>
    <row r="338" customFormat="false" ht="13.2" hidden="false" customHeight="false" outlineLevel="0" collapsed="false">
      <c r="D338" s="170"/>
    </row>
    <row r="339" customFormat="false" ht="13.2" hidden="false" customHeight="false" outlineLevel="0" collapsed="false">
      <c r="D339" s="170"/>
    </row>
    <row r="340" customFormat="false" ht="13.2" hidden="false" customHeight="false" outlineLevel="0" collapsed="false">
      <c r="D340" s="170"/>
    </row>
    <row r="341" customFormat="false" ht="13.2" hidden="false" customHeight="false" outlineLevel="0" collapsed="false">
      <c r="D341" s="170"/>
    </row>
    <row r="342" customFormat="false" ht="13.2" hidden="false" customHeight="false" outlineLevel="0" collapsed="false">
      <c r="D342" s="170"/>
    </row>
    <row r="343" customFormat="false" ht="13.2" hidden="false" customHeight="false" outlineLevel="0" collapsed="false">
      <c r="D343" s="170"/>
    </row>
    <row r="344" customFormat="false" ht="13.2" hidden="false" customHeight="false" outlineLevel="0" collapsed="false">
      <c r="D344" s="170"/>
    </row>
    <row r="345" customFormat="false" ht="13.2" hidden="false" customHeight="false" outlineLevel="0" collapsed="false">
      <c r="D345" s="170"/>
    </row>
    <row r="346" customFormat="false" ht="13.2" hidden="false" customHeight="false" outlineLevel="0" collapsed="false">
      <c r="D346" s="170"/>
    </row>
    <row r="347" customFormat="false" ht="13.2" hidden="false" customHeight="false" outlineLevel="0" collapsed="false">
      <c r="D347" s="170"/>
    </row>
    <row r="348" customFormat="false" ht="13.2" hidden="false" customHeight="false" outlineLevel="0" collapsed="false">
      <c r="D348" s="170"/>
    </row>
    <row r="349" customFormat="false" ht="13.2" hidden="false" customHeight="false" outlineLevel="0" collapsed="false">
      <c r="D349" s="170"/>
    </row>
    <row r="350" customFormat="false" ht="13.2" hidden="false" customHeight="false" outlineLevel="0" collapsed="false">
      <c r="D350" s="170"/>
    </row>
    <row r="351" customFormat="false" ht="13.2" hidden="false" customHeight="false" outlineLevel="0" collapsed="false">
      <c r="D351" s="170"/>
    </row>
    <row r="352" customFormat="false" ht="13.2" hidden="false" customHeight="false" outlineLevel="0" collapsed="false">
      <c r="D352" s="170"/>
    </row>
    <row r="353" customFormat="false" ht="13.2" hidden="false" customHeight="false" outlineLevel="0" collapsed="false">
      <c r="D353" s="170"/>
    </row>
    <row r="354" customFormat="false" ht="13.2" hidden="false" customHeight="false" outlineLevel="0" collapsed="false">
      <c r="D354" s="170"/>
    </row>
    <row r="355" customFormat="false" ht="13.2" hidden="false" customHeight="false" outlineLevel="0" collapsed="false">
      <c r="D355" s="170"/>
    </row>
    <row r="356" customFormat="false" ht="13.2" hidden="false" customHeight="false" outlineLevel="0" collapsed="false">
      <c r="D356" s="170"/>
    </row>
    <row r="357" customFormat="false" ht="13.2" hidden="false" customHeight="false" outlineLevel="0" collapsed="false">
      <c r="D357" s="170"/>
    </row>
    <row r="358" customFormat="false" ht="13.2" hidden="false" customHeight="false" outlineLevel="0" collapsed="false">
      <c r="D358" s="170"/>
    </row>
    <row r="359" customFormat="false" ht="13.2" hidden="false" customHeight="false" outlineLevel="0" collapsed="false">
      <c r="D359" s="170"/>
    </row>
    <row r="360" customFormat="false" ht="13.2" hidden="false" customHeight="false" outlineLevel="0" collapsed="false">
      <c r="D360" s="170"/>
    </row>
    <row r="361" customFormat="false" ht="13.2" hidden="false" customHeight="false" outlineLevel="0" collapsed="false">
      <c r="D361" s="170"/>
    </row>
    <row r="362" customFormat="false" ht="13.2" hidden="false" customHeight="false" outlineLevel="0" collapsed="false">
      <c r="D362" s="170"/>
    </row>
    <row r="363" customFormat="false" ht="13.2" hidden="false" customHeight="false" outlineLevel="0" collapsed="false">
      <c r="D363" s="170"/>
    </row>
    <row r="364" customFormat="false" ht="13.2" hidden="false" customHeight="false" outlineLevel="0" collapsed="false">
      <c r="D364" s="170"/>
    </row>
    <row r="365" customFormat="false" ht="13.2" hidden="false" customHeight="false" outlineLevel="0" collapsed="false">
      <c r="D365" s="170"/>
    </row>
    <row r="366" customFormat="false" ht="13.2" hidden="false" customHeight="false" outlineLevel="0" collapsed="false">
      <c r="D366" s="170"/>
    </row>
    <row r="367" customFormat="false" ht="13.2" hidden="false" customHeight="false" outlineLevel="0" collapsed="false">
      <c r="D367" s="170"/>
    </row>
    <row r="368" customFormat="false" ht="13.2" hidden="false" customHeight="false" outlineLevel="0" collapsed="false">
      <c r="D368" s="170"/>
    </row>
    <row r="369" customFormat="false" ht="13.2" hidden="false" customHeight="false" outlineLevel="0" collapsed="false">
      <c r="D369" s="170"/>
    </row>
    <row r="370" customFormat="false" ht="13.2" hidden="false" customHeight="false" outlineLevel="0" collapsed="false">
      <c r="D370" s="170"/>
    </row>
    <row r="371" customFormat="false" ht="13.2" hidden="false" customHeight="false" outlineLevel="0" collapsed="false">
      <c r="D371" s="170"/>
    </row>
    <row r="372" customFormat="false" ht="13.2" hidden="false" customHeight="false" outlineLevel="0" collapsed="false">
      <c r="D372" s="170"/>
    </row>
    <row r="373" customFormat="false" ht="13.2" hidden="false" customHeight="false" outlineLevel="0" collapsed="false">
      <c r="D373" s="170"/>
    </row>
    <row r="374" customFormat="false" ht="13.2" hidden="false" customHeight="false" outlineLevel="0" collapsed="false">
      <c r="D374" s="170"/>
    </row>
    <row r="375" customFormat="false" ht="13.2" hidden="false" customHeight="false" outlineLevel="0" collapsed="false">
      <c r="D375" s="170"/>
    </row>
    <row r="376" customFormat="false" ht="13.2" hidden="false" customHeight="false" outlineLevel="0" collapsed="false">
      <c r="D376" s="170"/>
    </row>
    <row r="377" customFormat="false" ht="13.2" hidden="false" customHeight="false" outlineLevel="0" collapsed="false">
      <c r="D377" s="170"/>
    </row>
    <row r="378" customFormat="false" ht="13.2" hidden="false" customHeight="false" outlineLevel="0" collapsed="false">
      <c r="D378" s="170"/>
    </row>
    <row r="379" customFormat="false" ht="13.2" hidden="false" customHeight="false" outlineLevel="0" collapsed="false">
      <c r="D379" s="170"/>
    </row>
    <row r="380" customFormat="false" ht="13.2" hidden="false" customHeight="false" outlineLevel="0" collapsed="false">
      <c r="D380" s="170"/>
    </row>
    <row r="381" customFormat="false" ht="13.2" hidden="false" customHeight="false" outlineLevel="0" collapsed="false">
      <c r="D381" s="170"/>
    </row>
    <row r="382" customFormat="false" ht="13.2" hidden="false" customHeight="false" outlineLevel="0" collapsed="false">
      <c r="D382" s="170"/>
    </row>
    <row r="383" customFormat="false" ht="13.2" hidden="false" customHeight="false" outlineLevel="0" collapsed="false">
      <c r="D383" s="170"/>
    </row>
    <row r="384" customFormat="false" ht="13.2" hidden="false" customHeight="false" outlineLevel="0" collapsed="false">
      <c r="D384" s="170"/>
    </row>
    <row r="385" customFormat="false" ht="13.2" hidden="false" customHeight="false" outlineLevel="0" collapsed="false">
      <c r="D385" s="170"/>
    </row>
    <row r="386" customFormat="false" ht="13.2" hidden="false" customHeight="false" outlineLevel="0" collapsed="false">
      <c r="D386" s="170"/>
    </row>
    <row r="387" customFormat="false" ht="13.2" hidden="false" customHeight="false" outlineLevel="0" collapsed="false">
      <c r="D387" s="170"/>
    </row>
    <row r="388" customFormat="false" ht="13.2" hidden="false" customHeight="false" outlineLevel="0" collapsed="false">
      <c r="D388" s="170"/>
    </row>
    <row r="389" customFormat="false" ht="13.2" hidden="false" customHeight="false" outlineLevel="0" collapsed="false">
      <c r="D389" s="170"/>
    </row>
    <row r="390" customFormat="false" ht="13.2" hidden="false" customHeight="false" outlineLevel="0" collapsed="false">
      <c r="D390" s="170"/>
    </row>
    <row r="391" customFormat="false" ht="13.2" hidden="false" customHeight="false" outlineLevel="0" collapsed="false">
      <c r="D391" s="170"/>
    </row>
    <row r="392" customFormat="false" ht="13.2" hidden="false" customHeight="false" outlineLevel="0" collapsed="false">
      <c r="D392" s="170"/>
    </row>
    <row r="393" customFormat="false" ht="13.2" hidden="false" customHeight="false" outlineLevel="0" collapsed="false">
      <c r="D393" s="170"/>
    </row>
    <row r="394" customFormat="false" ht="13.2" hidden="false" customHeight="false" outlineLevel="0" collapsed="false">
      <c r="D394" s="170"/>
    </row>
    <row r="395" customFormat="false" ht="13.2" hidden="false" customHeight="false" outlineLevel="0" collapsed="false">
      <c r="D395" s="170"/>
    </row>
    <row r="396" customFormat="false" ht="13.2" hidden="false" customHeight="false" outlineLevel="0" collapsed="false">
      <c r="D396" s="170"/>
    </row>
    <row r="397" customFormat="false" ht="13.2" hidden="false" customHeight="false" outlineLevel="0" collapsed="false">
      <c r="D397" s="170"/>
    </row>
    <row r="398" customFormat="false" ht="13.2" hidden="false" customHeight="false" outlineLevel="0" collapsed="false">
      <c r="D398" s="170"/>
    </row>
    <row r="399" customFormat="false" ht="13.2" hidden="false" customHeight="false" outlineLevel="0" collapsed="false">
      <c r="D399" s="170"/>
    </row>
    <row r="400" customFormat="false" ht="13.2" hidden="false" customHeight="false" outlineLevel="0" collapsed="false">
      <c r="D400" s="170"/>
    </row>
    <row r="401" customFormat="false" ht="13.2" hidden="false" customHeight="false" outlineLevel="0" collapsed="false">
      <c r="D401" s="170"/>
    </row>
    <row r="402" customFormat="false" ht="13.2" hidden="false" customHeight="false" outlineLevel="0" collapsed="false">
      <c r="D402" s="170"/>
    </row>
    <row r="403" customFormat="false" ht="13.2" hidden="false" customHeight="false" outlineLevel="0" collapsed="false">
      <c r="D403" s="170"/>
    </row>
    <row r="404" customFormat="false" ht="13.2" hidden="false" customHeight="false" outlineLevel="0" collapsed="false">
      <c r="D404" s="170"/>
    </row>
    <row r="405" customFormat="false" ht="13.2" hidden="false" customHeight="false" outlineLevel="0" collapsed="false">
      <c r="D405" s="170"/>
    </row>
    <row r="406" customFormat="false" ht="13.2" hidden="false" customHeight="false" outlineLevel="0" collapsed="false">
      <c r="D406" s="170"/>
    </row>
    <row r="407" customFormat="false" ht="13.2" hidden="false" customHeight="false" outlineLevel="0" collapsed="false">
      <c r="D407" s="170"/>
    </row>
    <row r="408" customFormat="false" ht="13.2" hidden="false" customHeight="false" outlineLevel="0" collapsed="false">
      <c r="D408" s="170"/>
    </row>
    <row r="409" customFormat="false" ht="13.2" hidden="false" customHeight="false" outlineLevel="0" collapsed="false">
      <c r="D409" s="170"/>
    </row>
    <row r="410" customFormat="false" ht="13.2" hidden="false" customHeight="false" outlineLevel="0" collapsed="false">
      <c r="D410" s="170"/>
    </row>
    <row r="411" customFormat="false" ht="13.2" hidden="false" customHeight="false" outlineLevel="0" collapsed="false">
      <c r="D411" s="170"/>
    </row>
    <row r="412" customFormat="false" ht="13.2" hidden="false" customHeight="false" outlineLevel="0" collapsed="false">
      <c r="D412" s="170"/>
    </row>
    <row r="413" customFormat="false" ht="13.2" hidden="false" customHeight="false" outlineLevel="0" collapsed="false">
      <c r="D413" s="170"/>
    </row>
    <row r="414" customFormat="false" ht="13.2" hidden="false" customHeight="false" outlineLevel="0" collapsed="false">
      <c r="D414" s="170"/>
    </row>
    <row r="415" customFormat="false" ht="13.2" hidden="false" customHeight="false" outlineLevel="0" collapsed="false">
      <c r="D415" s="170"/>
    </row>
    <row r="416" customFormat="false" ht="13.2" hidden="false" customHeight="false" outlineLevel="0" collapsed="false">
      <c r="D416" s="170"/>
    </row>
    <row r="417" customFormat="false" ht="13.2" hidden="false" customHeight="false" outlineLevel="0" collapsed="false">
      <c r="D417" s="170"/>
    </row>
    <row r="418" customFormat="false" ht="13.2" hidden="false" customHeight="false" outlineLevel="0" collapsed="false">
      <c r="D418" s="170"/>
    </row>
    <row r="419" customFormat="false" ht="13.2" hidden="false" customHeight="false" outlineLevel="0" collapsed="false">
      <c r="D419" s="170"/>
    </row>
    <row r="420" customFormat="false" ht="13.2" hidden="false" customHeight="false" outlineLevel="0" collapsed="false">
      <c r="D420" s="170"/>
    </row>
    <row r="421" customFormat="false" ht="13.2" hidden="false" customHeight="false" outlineLevel="0" collapsed="false">
      <c r="D421" s="170"/>
    </row>
    <row r="422" customFormat="false" ht="13.2" hidden="false" customHeight="false" outlineLevel="0" collapsed="false">
      <c r="D422" s="170"/>
    </row>
    <row r="423" customFormat="false" ht="13.2" hidden="false" customHeight="false" outlineLevel="0" collapsed="false">
      <c r="D423" s="170"/>
    </row>
    <row r="424" customFormat="false" ht="13.2" hidden="false" customHeight="false" outlineLevel="0" collapsed="false">
      <c r="D424" s="170"/>
    </row>
    <row r="425" customFormat="false" ht="13.2" hidden="false" customHeight="false" outlineLevel="0" collapsed="false">
      <c r="D425" s="170"/>
    </row>
    <row r="426" customFormat="false" ht="13.2" hidden="false" customHeight="false" outlineLevel="0" collapsed="false">
      <c r="D426" s="170"/>
    </row>
    <row r="427" customFormat="false" ht="13.2" hidden="false" customHeight="false" outlineLevel="0" collapsed="false">
      <c r="D427" s="170"/>
    </row>
    <row r="428" customFormat="false" ht="13.2" hidden="false" customHeight="false" outlineLevel="0" collapsed="false">
      <c r="D428" s="170"/>
    </row>
    <row r="429" customFormat="false" ht="13.2" hidden="false" customHeight="false" outlineLevel="0" collapsed="false">
      <c r="D429" s="170"/>
    </row>
    <row r="430" customFormat="false" ht="13.2" hidden="false" customHeight="false" outlineLevel="0" collapsed="false">
      <c r="D430" s="170"/>
    </row>
    <row r="431" customFormat="false" ht="13.2" hidden="false" customHeight="false" outlineLevel="0" collapsed="false">
      <c r="D431" s="170"/>
    </row>
    <row r="432" customFormat="false" ht="13.2" hidden="false" customHeight="false" outlineLevel="0" collapsed="false">
      <c r="D432" s="170"/>
    </row>
    <row r="433" customFormat="false" ht="13.2" hidden="false" customHeight="false" outlineLevel="0" collapsed="false">
      <c r="D433" s="170"/>
    </row>
    <row r="434" customFormat="false" ht="13.2" hidden="false" customHeight="false" outlineLevel="0" collapsed="false">
      <c r="D434" s="170"/>
    </row>
    <row r="435" customFormat="false" ht="13.2" hidden="false" customHeight="false" outlineLevel="0" collapsed="false">
      <c r="D435" s="170"/>
    </row>
    <row r="436" customFormat="false" ht="13.2" hidden="false" customHeight="false" outlineLevel="0" collapsed="false">
      <c r="D436" s="170"/>
    </row>
    <row r="437" customFormat="false" ht="13.2" hidden="false" customHeight="false" outlineLevel="0" collapsed="false">
      <c r="D437" s="170"/>
    </row>
    <row r="438" customFormat="false" ht="13.2" hidden="false" customHeight="false" outlineLevel="0" collapsed="false">
      <c r="D438" s="170"/>
    </row>
    <row r="439" customFormat="false" ht="13.2" hidden="false" customHeight="false" outlineLevel="0" collapsed="false">
      <c r="D439" s="170"/>
    </row>
    <row r="440" customFormat="false" ht="13.2" hidden="false" customHeight="false" outlineLevel="0" collapsed="false">
      <c r="D440" s="170"/>
    </row>
    <row r="441" customFormat="false" ht="13.2" hidden="false" customHeight="false" outlineLevel="0" collapsed="false">
      <c r="D441" s="170"/>
    </row>
    <row r="442" customFormat="false" ht="13.2" hidden="false" customHeight="false" outlineLevel="0" collapsed="false">
      <c r="D442" s="170"/>
    </row>
    <row r="443" customFormat="false" ht="13.2" hidden="false" customHeight="false" outlineLevel="0" collapsed="false">
      <c r="D443" s="170"/>
    </row>
    <row r="444" customFormat="false" ht="13.2" hidden="false" customHeight="false" outlineLevel="0" collapsed="false">
      <c r="D444" s="170"/>
    </row>
    <row r="445" customFormat="false" ht="13.2" hidden="false" customHeight="false" outlineLevel="0" collapsed="false">
      <c r="D445" s="170"/>
    </row>
    <row r="446" customFormat="false" ht="13.2" hidden="false" customHeight="false" outlineLevel="0" collapsed="false">
      <c r="D446" s="170"/>
    </row>
    <row r="447" customFormat="false" ht="13.2" hidden="false" customHeight="false" outlineLevel="0" collapsed="false">
      <c r="D447" s="170"/>
    </row>
    <row r="448" customFormat="false" ht="13.2" hidden="false" customHeight="false" outlineLevel="0" collapsed="false">
      <c r="D448" s="170"/>
    </row>
    <row r="449" customFormat="false" ht="13.2" hidden="false" customHeight="false" outlineLevel="0" collapsed="false">
      <c r="D449" s="170"/>
    </row>
    <row r="450" customFormat="false" ht="13.2" hidden="false" customHeight="false" outlineLevel="0" collapsed="false">
      <c r="D450" s="170"/>
    </row>
    <row r="451" customFormat="false" ht="13.2" hidden="false" customHeight="false" outlineLevel="0" collapsed="false">
      <c r="D451" s="170"/>
    </row>
    <row r="452" customFormat="false" ht="13.2" hidden="false" customHeight="false" outlineLevel="0" collapsed="false">
      <c r="D452" s="170"/>
    </row>
    <row r="453" customFormat="false" ht="13.2" hidden="false" customHeight="false" outlineLevel="0" collapsed="false">
      <c r="D453" s="170"/>
    </row>
    <row r="454" customFormat="false" ht="13.2" hidden="false" customHeight="false" outlineLevel="0" collapsed="false">
      <c r="D454" s="170"/>
    </row>
    <row r="455" customFormat="false" ht="13.2" hidden="false" customHeight="false" outlineLevel="0" collapsed="false">
      <c r="D455" s="170"/>
    </row>
    <row r="456" customFormat="false" ht="13.2" hidden="false" customHeight="false" outlineLevel="0" collapsed="false">
      <c r="D456" s="170"/>
    </row>
    <row r="457" customFormat="false" ht="13.2" hidden="false" customHeight="false" outlineLevel="0" collapsed="false">
      <c r="D457" s="170"/>
    </row>
    <row r="458" customFormat="false" ht="13.2" hidden="false" customHeight="false" outlineLevel="0" collapsed="false">
      <c r="D458" s="170"/>
    </row>
    <row r="459" customFormat="false" ht="13.2" hidden="false" customHeight="false" outlineLevel="0" collapsed="false">
      <c r="D459" s="170"/>
    </row>
    <row r="460" customFormat="false" ht="13.2" hidden="false" customHeight="false" outlineLevel="0" collapsed="false">
      <c r="D460" s="170"/>
    </row>
    <row r="461" customFormat="false" ht="13.2" hidden="false" customHeight="false" outlineLevel="0" collapsed="false">
      <c r="D461" s="170"/>
    </row>
    <row r="462" customFormat="false" ht="13.2" hidden="false" customHeight="false" outlineLevel="0" collapsed="false">
      <c r="D462" s="170"/>
    </row>
    <row r="463" customFormat="false" ht="13.2" hidden="false" customHeight="false" outlineLevel="0" collapsed="false">
      <c r="D463" s="170"/>
    </row>
    <row r="464" customFormat="false" ht="13.2" hidden="false" customHeight="false" outlineLevel="0" collapsed="false">
      <c r="D464" s="170"/>
    </row>
    <row r="465" customFormat="false" ht="13.2" hidden="false" customHeight="false" outlineLevel="0" collapsed="false">
      <c r="D465" s="170"/>
    </row>
    <row r="466" customFormat="false" ht="13.2" hidden="false" customHeight="false" outlineLevel="0" collapsed="false">
      <c r="D466" s="170"/>
    </row>
    <row r="467" customFormat="false" ht="13.2" hidden="false" customHeight="false" outlineLevel="0" collapsed="false">
      <c r="D467" s="170"/>
    </row>
    <row r="468" customFormat="false" ht="13.2" hidden="false" customHeight="false" outlineLevel="0" collapsed="false">
      <c r="D468" s="170"/>
    </row>
    <row r="469" customFormat="false" ht="13.2" hidden="false" customHeight="false" outlineLevel="0" collapsed="false">
      <c r="D469" s="170"/>
    </row>
    <row r="470" customFormat="false" ht="13.2" hidden="false" customHeight="false" outlineLevel="0" collapsed="false">
      <c r="D470" s="170"/>
    </row>
    <row r="471" customFormat="false" ht="13.2" hidden="false" customHeight="false" outlineLevel="0" collapsed="false">
      <c r="D471" s="170"/>
    </row>
    <row r="472" customFormat="false" ht="13.2" hidden="false" customHeight="false" outlineLevel="0" collapsed="false">
      <c r="D472" s="170"/>
    </row>
    <row r="473" customFormat="false" ht="13.2" hidden="false" customHeight="false" outlineLevel="0" collapsed="false">
      <c r="D473" s="170"/>
    </row>
    <row r="474" customFormat="false" ht="13.2" hidden="false" customHeight="false" outlineLevel="0" collapsed="false">
      <c r="D474" s="170"/>
    </row>
    <row r="475" customFormat="false" ht="13.2" hidden="false" customHeight="false" outlineLevel="0" collapsed="false">
      <c r="D475" s="170"/>
    </row>
    <row r="476" customFormat="false" ht="13.2" hidden="false" customHeight="false" outlineLevel="0" collapsed="false">
      <c r="D476" s="170"/>
    </row>
    <row r="477" customFormat="false" ht="13.2" hidden="false" customHeight="false" outlineLevel="0" collapsed="false">
      <c r="D477" s="170"/>
    </row>
    <row r="478" customFormat="false" ht="13.2" hidden="false" customHeight="false" outlineLevel="0" collapsed="false">
      <c r="D478" s="170"/>
    </row>
    <row r="479" customFormat="false" ht="13.2" hidden="false" customHeight="false" outlineLevel="0" collapsed="false">
      <c r="D479" s="170"/>
    </row>
    <row r="480" customFormat="false" ht="13.2" hidden="false" customHeight="false" outlineLevel="0" collapsed="false">
      <c r="D480" s="170"/>
    </row>
    <row r="481" customFormat="false" ht="13.2" hidden="false" customHeight="false" outlineLevel="0" collapsed="false">
      <c r="D481" s="170"/>
    </row>
    <row r="482" customFormat="false" ht="13.2" hidden="false" customHeight="false" outlineLevel="0" collapsed="false">
      <c r="D482" s="170"/>
    </row>
    <row r="483" customFormat="false" ht="13.2" hidden="false" customHeight="false" outlineLevel="0" collapsed="false">
      <c r="D483" s="170"/>
    </row>
    <row r="484" customFormat="false" ht="13.2" hidden="false" customHeight="false" outlineLevel="0" collapsed="false">
      <c r="D484" s="170"/>
    </row>
    <row r="485" customFormat="false" ht="13.2" hidden="false" customHeight="false" outlineLevel="0" collapsed="false">
      <c r="D485" s="170"/>
    </row>
    <row r="486" customFormat="false" ht="13.2" hidden="false" customHeight="false" outlineLevel="0" collapsed="false">
      <c r="D486" s="170"/>
    </row>
    <row r="487" customFormat="false" ht="13.2" hidden="false" customHeight="false" outlineLevel="0" collapsed="false">
      <c r="D487" s="170"/>
    </row>
    <row r="488" customFormat="false" ht="13.2" hidden="false" customHeight="false" outlineLevel="0" collapsed="false">
      <c r="D488" s="170"/>
    </row>
    <row r="489" customFormat="false" ht="13.2" hidden="false" customHeight="false" outlineLevel="0" collapsed="false">
      <c r="D489" s="170"/>
    </row>
    <row r="490" customFormat="false" ht="13.2" hidden="false" customHeight="false" outlineLevel="0" collapsed="false">
      <c r="D490" s="170"/>
    </row>
    <row r="491" customFormat="false" ht="13.2" hidden="false" customHeight="false" outlineLevel="0" collapsed="false">
      <c r="D491" s="170"/>
    </row>
    <row r="492" customFormat="false" ht="13.2" hidden="false" customHeight="false" outlineLevel="0" collapsed="false">
      <c r="D492" s="170"/>
    </row>
    <row r="493" customFormat="false" ht="13.2" hidden="false" customHeight="false" outlineLevel="0" collapsed="false">
      <c r="D493" s="170"/>
    </row>
    <row r="494" customFormat="false" ht="13.2" hidden="false" customHeight="false" outlineLevel="0" collapsed="false">
      <c r="D494" s="170"/>
    </row>
    <row r="495" customFormat="false" ht="13.2" hidden="false" customHeight="false" outlineLevel="0" collapsed="false">
      <c r="D495" s="170"/>
    </row>
    <row r="496" customFormat="false" ht="13.2" hidden="false" customHeight="false" outlineLevel="0" collapsed="false">
      <c r="D496" s="170"/>
    </row>
    <row r="497" customFormat="false" ht="13.2" hidden="false" customHeight="false" outlineLevel="0" collapsed="false">
      <c r="D497" s="170"/>
    </row>
    <row r="498" customFormat="false" ht="13.2" hidden="false" customHeight="false" outlineLevel="0" collapsed="false">
      <c r="D498" s="170"/>
    </row>
    <row r="499" customFormat="false" ht="13.2" hidden="false" customHeight="false" outlineLevel="0" collapsed="false">
      <c r="D499" s="170"/>
    </row>
    <row r="500" customFormat="false" ht="13.2" hidden="false" customHeight="false" outlineLevel="0" collapsed="false">
      <c r="D500" s="170"/>
    </row>
    <row r="501" customFormat="false" ht="13.2" hidden="false" customHeight="false" outlineLevel="0" collapsed="false">
      <c r="D501" s="170"/>
    </row>
    <row r="502" customFormat="false" ht="13.2" hidden="false" customHeight="false" outlineLevel="0" collapsed="false">
      <c r="D502" s="170"/>
    </row>
    <row r="503" customFormat="false" ht="13.2" hidden="false" customHeight="false" outlineLevel="0" collapsed="false">
      <c r="D503" s="170"/>
    </row>
    <row r="504" customFormat="false" ht="13.2" hidden="false" customHeight="false" outlineLevel="0" collapsed="false">
      <c r="D504" s="170"/>
    </row>
    <row r="505" customFormat="false" ht="13.2" hidden="false" customHeight="false" outlineLevel="0" collapsed="false">
      <c r="D505" s="170"/>
    </row>
    <row r="506" customFormat="false" ht="13.2" hidden="false" customHeight="false" outlineLevel="0" collapsed="false">
      <c r="D506" s="170"/>
    </row>
    <row r="507" customFormat="false" ht="13.2" hidden="false" customHeight="false" outlineLevel="0" collapsed="false">
      <c r="D507" s="170"/>
    </row>
    <row r="508" customFormat="false" ht="13.2" hidden="false" customHeight="false" outlineLevel="0" collapsed="false">
      <c r="D508" s="170"/>
    </row>
    <row r="509" customFormat="false" ht="13.2" hidden="false" customHeight="false" outlineLevel="0" collapsed="false">
      <c r="D509" s="170"/>
    </row>
    <row r="510" customFormat="false" ht="13.2" hidden="false" customHeight="false" outlineLevel="0" collapsed="false">
      <c r="D510" s="170"/>
    </row>
    <row r="511" customFormat="false" ht="13.2" hidden="false" customHeight="false" outlineLevel="0" collapsed="false">
      <c r="D511" s="170"/>
    </row>
    <row r="512" customFormat="false" ht="13.2" hidden="false" customHeight="false" outlineLevel="0" collapsed="false">
      <c r="D512" s="170"/>
    </row>
    <row r="513" customFormat="false" ht="13.2" hidden="false" customHeight="false" outlineLevel="0" collapsed="false">
      <c r="D513" s="170"/>
    </row>
    <row r="514" customFormat="false" ht="13.2" hidden="false" customHeight="false" outlineLevel="0" collapsed="false">
      <c r="D514" s="170"/>
    </row>
    <row r="515" customFormat="false" ht="13.2" hidden="false" customHeight="false" outlineLevel="0" collapsed="false">
      <c r="D515" s="170"/>
    </row>
    <row r="516" customFormat="false" ht="13.2" hidden="false" customHeight="false" outlineLevel="0" collapsed="false">
      <c r="D516" s="170"/>
    </row>
    <row r="517" customFormat="false" ht="13.2" hidden="false" customHeight="false" outlineLevel="0" collapsed="false">
      <c r="D517" s="170"/>
    </row>
    <row r="518" customFormat="false" ht="13.2" hidden="false" customHeight="false" outlineLevel="0" collapsed="false">
      <c r="D518" s="170"/>
    </row>
    <row r="519" customFormat="false" ht="13.2" hidden="false" customHeight="false" outlineLevel="0" collapsed="false">
      <c r="D519" s="170"/>
    </row>
    <row r="520" customFormat="false" ht="13.2" hidden="false" customHeight="false" outlineLevel="0" collapsed="false">
      <c r="D520" s="170"/>
    </row>
    <row r="521" customFormat="false" ht="13.2" hidden="false" customHeight="false" outlineLevel="0" collapsed="false">
      <c r="D521" s="170"/>
    </row>
    <row r="522" customFormat="false" ht="13.2" hidden="false" customHeight="false" outlineLevel="0" collapsed="false">
      <c r="D522" s="170"/>
    </row>
    <row r="523" customFormat="false" ht="13.2" hidden="false" customHeight="false" outlineLevel="0" collapsed="false">
      <c r="D523" s="170"/>
    </row>
    <row r="524" customFormat="false" ht="13.2" hidden="false" customHeight="false" outlineLevel="0" collapsed="false">
      <c r="D524" s="170"/>
    </row>
    <row r="525" customFormat="false" ht="13.2" hidden="false" customHeight="false" outlineLevel="0" collapsed="false">
      <c r="D525" s="170"/>
    </row>
    <row r="526" customFormat="false" ht="13.2" hidden="false" customHeight="false" outlineLevel="0" collapsed="false">
      <c r="D526" s="170"/>
    </row>
    <row r="527" customFormat="false" ht="13.2" hidden="false" customHeight="false" outlineLevel="0" collapsed="false">
      <c r="D527" s="170"/>
    </row>
    <row r="528" customFormat="false" ht="13.2" hidden="false" customHeight="false" outlineLevel="0" collapsed="false">
      <c r="D528" s="170"/>
    </row>
    <row r="529" customFormat="false" ht="13.2" hidden="false" customHeight="false" outlineLevel="0" collapsed="false">
      <c r="D529" s="170"/>
    </row>
    <row r="530" customFormat="false" ht="13.2" hidden="false" customHeight="false" outlineLevel="0" collapsed="false">
      <c r="D530" s="170"/>
    </row>
    <row r="531" customFormat="false" ht="13.2" hidden="false" customHeight="false" outlineLevel="0" collapsed="false">
      <c r="D531" s="170"/>
    </row>
    <row r="532" customFormat="false" ht="13.2" hidden="false" customHeight="false" outlineLevel="0" collapsed="false">
      <c r="D532" s="170"/>
    </row>
    <row r="533" customFormat="false" ht="13.2" hidden="false" customHeight="false" outlineLevel="0" collapsed="false">
      <c r="D533" s="170"/>
    </row>
    <row r="534" customFormat="false" ht="13.2" hidden="false" customHeight="false" outlineLevel="0" collapsed="false">
      <c r="D534" s="170"/>
    </row>
    <row r="535" customFormat="false" ht="13.2" hidden="false" customHeight="false" outlineLevel="0" collapsed="false">
      <c r="D535" s="170"/>
    </row>
    <row r="536" customFormat="false" ht="13.2" hidden="false" customHeight="false" outlineLevel="0" collapsed="false">
      <c r="D536" s="170"/>
    </row>
    <row r="537" customFormat="false" ht="13.2" hidden="false" customHeight="false" outlineLevel="0" collapsed="false">
      <c r="D537" s="170"/>
    </row>
    <row r="538" customFormat="false" ht="13.2" hidden="false" customHeight="false" outlineLevel="0" collapsed="false">
      <c r="D538" s="170"/>
    </row>
    <row r="539" customFormat="false" ht="13.2" hidden="false" customHeight="false" outlineLevel="0" collapsed="false">
      <c r="D539" s="170"/>
    </row>
    <row r="540" customFormat="false" ht="13.2" hidden="false" customHeight="false" outlineLevel="0" collapsed="false">
      <c r="D540" s="170"/>
    </row>
    <row r="541" customFormat="false" ht="13.2" hidden="false" customHeight="false" outlineLevel="0" collapsed="false">
      <c r="D541" s="170"/>
    </row>
    <row r="542" customFormat="false" ht="13.2" hidden="false" customHeight="false" outlineLevel="0" collapsed="false">
      <c r="D542" s="170"/>
    </row>
    <row r="543" customFormat="false" ht="13.2" hidden="false" customHeight="false" outlineLevel="0" collapsed="false">
      <c r="D543" s="170"/>
    </row>
    <row r="544" customFormat="false" ht="13.2" hidden="false" customHeight="false" outlineLevel="0" collapsed="false">
      <c r="D544" s="170"/>
    </row>
    <row r="545" customFormat="false" ht="13.2" hidden="false" customHeight="false" outlineLevel="0" collapsed="false">
      <c r="D545" s="170"/>
    </row>
    <row r="546" customFormat="false" ht="13.2" hidden="false" customHeight="false" outlineLevel="0" collapsed="false">
      <c r="D546" s="170"/>
    </row>
    <row r="547" customFormat="false" ht="13.2" hidden="false" customHeight="false" outlineLevel="0" collapsed="false">
      <c r="D547" s="170"/>
    </row>
    <row r="548" customFormat="false" ht="13.2" hidden="false" customHeight="false" outlineLevel="0" collapsed="false">
      <c r="D548" s="170"/>
    </row>
    <row r="549" customFormat="false" ht="13.2" hidden="false" customHeight="false" outlineLevel="0" collapsed="false">
      <c r="D549" s="170"/>
    </row>
    <row r="550" customFormat="false" ht="13.2" hidden="false" customHeight="false" outlineLevel="0" collapsed="false">
      <c r="D550" s="170"/>
    </row>
    <row r="551" customFormat="false" ht="13.2" hidden="false" customHeight="false" outlineLevel="0" collapsed="false">
      <c r="D551" s="170"/>
    </row>
    <row r="552" customFormat="false" ht="13.2" hidden="false" customHeight="false" outlineLevel="0" collapsed="false">
      <c r="D552" s="170"/>
    </row>
    <row r="553" customFormat="false" ht="13.2" hidden="false" customHeight="false" outlineLevel="0" collapsed="false">
      <c r="D553" s="170"/>
    </row>
    <row r="554" customFormat="false" ht="13.2" hidden="false" customHeight="false" outlineLevel="0" collapsed="false">
      <c r="D554" s="170"/>
    </row>
    <row r="555" customFormat="false" ht="13.2" hidden="false" customHeight="false" outlineLevel="0" collapsed="false">
      <c r="D555" s="170"/>
    </row>
    <row r="556" customFormat="false" ht="13.2" hidden="false" customHeight="false" outlineLevel="0" collapsed="false">
      <c r="D556" s="170"/>
    </row>
    <row r="557" customFormat="false" ht="13.2" hidden="false" customHeight="false" outlineLevel="0" collapsed="false">
      <c r="D557" s="170"/>
    </row>
    <row r="558" customFormat="false" ht="13.2" hidden="false" customHeight="false" outlineLevel="0" collapsed="false">
      <c r="D558" s="170"/>
    </row>
    <row r="559" customFormat="false" ht="13.2" hidden="false" customHeight="false" outlineLevel="0" collapsed="false">
      <c r="D559" s="170"/>
    </row>
    <row r="560" customFormat="false" ht="13.2" hidden="false" customHeight="false" outlineLevel="0" collapsed="false">
      <c r="D560" s="170"/>
    </row>
    <row r="561" customFormat="false" ht="13.2" hidden="false" customHeight="false" outlineLevel="0" collapsed="false">
      <c r="D561" s="170"/>
    </row>
    <row r="562" customFormat="false" ht="13.2" hidden="false" customHeight="false" outlineLevel="0" collapsed="false">
      <c r="D562" s="170"/>
    </row>
    <row r="563" customFormat="false" ht="13.2" hidden="false" customHeight="false" outlineLevel="0" collapsed="false">
      <c r="D563" s="170"/>
    </row>
    <row r="564" customFormat="false" ht="13.2" hidden="false" customHeight="false" outlineLevel="0" collapsed="false">
      <c r="D564" s="170"/>
    </row>
    <row r="565" customFormat="false" ht="13.2" hidden="false" customHeight="false" outlineLevel="0" collapsed="false">
      <c r="D565" s="170"/>
    </row>
    <row r="566" customFormat="false" ht="13.2" hidden="false" customHeight="false" outlineLevel="0" collapsed="false">
      <c r="D566" s="170"/>
    </row>
    <row r="567" customFormat="false" ht="13.2" hidden="false" customHeight="false" outlineLevel="0" collapsed="false">
      <c r="D567" s="170"/>
    </row>
    <row r="568" customFormat="false" ht="13.2" hidden="false" customHeight="false" outlineLevel="0" collapsed="false">
      <c r="D568" s="170"/>
    </row>
    <row r="569" customFormat="false" ht="13.2" hidden="false" customHeight="false" outlineLevel="0" collapsed="false">
      <c r="D569" s="170"/>
    </row>
    <row r="570" customFormat="false" ht="13.2" hidden="false" customHeight="false" outlineLevel="0" collapsed="false">
      <c r="D570" s="170"/>
    </row>
    <row r="571" customFormat="false" ht="13.2" hidden="false" customHeight="false" outlineLevel="0" collapsed="false">
      <c r="D571" s="170"/>
    </row>
    <row r="572" customFormat="false" ht="13.2" hidden="false" customHeight="false" outlineLevel="0" collapsed="false">
      <c r="D572" s="170"/>
    </row>
    <row r="573" customFormat="false" ht="13.2" hidden="false" customHeight="false" outlineLevel="0" collapsed="false">
      <c r="D573" s="170"/>
    </row>
    <row r="574" customFormat="false" ht="13.2" hidden="false" customHeight="false" outlineLevel="0" collapsed="false">
      <c r="D574" s="170"/>
    </row>
    <row r="575" customFormat="false" ht="13.2" hidden="false" customHeight="false" outlineLevel="0" collapsed="false">
      <c r="D575" s="170"/>
    </row>
    <row r="576" customFormat="false" ht="13.2" hidden="false" customHeight="false" outlineLevel="0" collapsed="false">
      <c r="D576" s="170"/>
    </row>
    <row r="577" customFormat="false" ht="13.2" hidden="false" customHeight="false" outlineLevel="0" collapsed="false">
      <c r="D577" s="170"/>
    </row>
    <row r="578" customFormat="false" ht="13.2" hidden="false" customHeight="false" outlineLevel="0" collapsed="false">
      <c r="D578" s="170"/>
    </row>
    <row r="579" customFormat="false" ht="13.2" hidden="false" customHeight="false" outlineLevel="0" collapsed="false">
      <c r="D579" s="170"/>
    </row>
    <row r="580" customFormat="false" ht="13.2" hidden="false" customHeight="false" outlineLevel="0" collapsed="false">
      <c r="D580" s="170"/>
    </row>
    <row r="581" customFormat="false" ht="13.2" hidden="false" customHeight="false" outlineLevel="0" collapsed="false">
      <c r="D581" s="170"/>
    </row>
    <row r="582" customFormat="false" ht="13.2" hidden="false" customHeight="false" outlineLevel="0" collapsed="false">
      <c r="D582" s="170"/>
    </row>
    <row r="583" customFormat="false" ht="13.2" hidden="false" customHeight="false" outlineLevel="0" collapsed="false">
      <c r="D583" s="170"/>
    </row>
    <row r="584" customFormat="false" ht="13.2" hidden="false" customHeight="false" outlineLevel="0" collapsed="false">
      <c r="D584" s="170"/>
    </row>
    <row r="585" customFormat="false" ht="13.2" hidden="false" customHeight="false" outlineLevel="0" collapsed="false">
      <c r="D585" s="170"/>
    </row>
    <row r="586" customFormat="false" ht="13.2" hidden="false" customHeight="false" outlineLevel="0" collapsed="false">
      <c r="D586" s="170"/>
    </row>
    <row r="587" customFormat="false" ht="13.2" hidden="false" customHeight="false" outlineLevel="0" collapsed="false">
      <c r="D587" s="170"/>
    </row>
    <row r="588" customFormat="false" ht="13.2" hidden="false" customHeight="false" outlineLevel="0" collapsed="false">
      <c r="D588" s="170"/>
    </row>
    <row r="589" customFormat="false" ht="13.2" hidden="false" customHeight="false" outlineLevel="0" collapsed="false">
      <c r="D589" s="170"/>
    </row>
    <row r="590" customFormat="false" ht="13.2" hidden="false" customHeight="false" outlineLevel="0" collapsed="false">
      <c r="D590" s="170"/>
    </row>
    <row r="591" customFormat="false" ht="13.2" hidden="false" customHeight="false" outlineLevel="0" collapsed="false">
      <c r="D591" s="170"/>
    </row>
    <row r="592" customFormat="false" ht="13.2" hidden="false" customHeight="false" outlineLevel="0" collapsed="false">
      <c r="D592" s="170"/>
    </row>
    <row r="593" customFormat="false" ht="13.2" hidden="false" customHeight="false" outlineLevel="0" collapsed="false">
      <c r="D593" s="170"/>
    </row>
    <row r="594" customFormat="false" ht="13.2" hidden="false" customHeight="false" outlineLevel="0" collapsed="false">
      <c r="D594" s="170"/>
    </row>
    <row r="595" customFormat="false" ht="13.2" hidden="false" customHeight="false" outlineLevel="0" collapsed="false">
      <c r="D595" s="170"/>
    </row>
    <row r="596" customFormat="false" ht="13.2" hidden="false" customHeight="false" outlineLevel="0" collapsed="false">
      <c r="D596" s="170"/>
    </row>
    <row r="597" customFormat="false" ht="13.2" hidden="false" customHeight="false" outlineLevel="0" collapsed="false">
      <c r="D597" s="170"/>
    </row>
    <row r="598" customFormat="false" ht="13.2" hidden="false" customHeight="false" outlineLevel="0" collapsed="false">
      <c r="D598" s="170"/>
    </row>
    <row r="599" customFormat="false" ht="13.2" hidden="false" customHeight="false" outlineLevel="0" collapsed="false">
      <c r="D599" s="170"/>
    </row>
    <row r="600" customFormat="false" ht="13.2" hidden="false" customHeight="false" outlineLevel="0" collapsed="false">
      <c r="D600" s="170"/>
    </row>
    <row r="601" customFormat="false" ht="13.2" hidden="false" customHeight="false" outlineLevel="0" collapsed="false">
      <c r="D601" s="170"/>
    </row>
    <row r="602" customFormat="false" ht="13.2" hidden="false" customHeight="false" outlineLevel="0" collapsed="false">
      <c r="D602" s="170"/>
    </row>
    <row r="603" customFormat="false" ht="13.2" hidden="false" customHeight="false" outlineLevel="0" collapsed="false">
      <c r="D603" s="170"/>
    </row>
    <row r="604" customFormat="false" ht="13.2" hidden="false" customHeight="false" outlineLevel="0" collapsed="false">
      <c r="D604" s="170"/>
    </row>
    <row r="605" customFormat="false" ht="13.2" hidden="false" customHeight="false" outlineLevel="0" collapsed="false">
      <c r="D605" s="170"/>
    </row>
    <row r="606" customFormat="false" ht="13.2" hidden="false" customHeight="false" outlineLevel="0" collapsed="false">
      <c r="D606" s="170"/>
    </row>
    <row r="607" customFormat="false" ht="13.2" hidden="false" customHeight="false" outlineLevel="0" collapsed="false">
      <c r="D607" s="170"/>
    </row>
    <row r="608" customFormat="false" ht="13.2" hidden="false" customHeight="false" outlineLevel="0" collapsed="false">
      <c r="D608" s="170"/>
    </row>
    <row r="609" customFormat="false" ht="13.2" hidden="false" customHeight="false" outlineLevel="0" collapsed="false">
      <c r="D609" s="170"/>
    </row>
    <row r="610" customFormat="false" ht="13.2" hidden="false" customHeight="false" outlineLevel="0" collapsed="false">
      <c r="D610" s="170"/>
    </row>
    <row r="611" customFormat="false" ht="13.2" hidden="false" customHeight="false" outlineLevel="0" collapsed="false">
      <c r="D611" s="170"/>
    </row>
    <row r="612" customFormat="false" ht="13.2" hidden="false" customHeight="false" outlineLevel="0" collapsed="false">
      <c r="D612" s="170"/>
    </row>
    <row r="613" customFormat="false" ht="13.2" hidden="false" customHeight="false" outlineLevel="0" collapsed="false">
      <c r="D613" s="170"/>
    </row>
    <row r="614" customFormat="false" ht="13.2" hidden="false" customHeight="false" outlineLevel="0" collapsed="false">
      <c r="D614" s="170"/>
    </row>
    <row r="615" customFormat="false" ht="13.2" hidden="false" customHeight="false" outlineLevel="0" collapsed="false">
      <c r="D615" s="170"/>
    </row>
    <row r="616" customFormat="false" ht="13.2" hidden="false" customHeight="false" outlineLevel="0" collapsed="false">
      <c r="D616" s="170"/>
    </row>
    <row r="617" customFormat="false" ht="13.2" hidden="false" customHeight="false" outlineLevel="0" collapsed="false">
      <c r="D617" s="170"/>
    </row>
    <row r="618" customFormat="false" ht="13.2" hidden="false" customHeight="false" outlineLevel="0" collapsed="false">
      <c r="D618" s="170"/>
    </row>
    <row r="619" customFormat="false" ht="13.2" hidden="false" customHeight="false" outlineLevel="0" collapsed="false">
      <c r="D619" s="170"/>
    </row>
    <row r="620" customFormat="false" ht="13.2" hidden="false" customHeight="false" outlineLevel="0" collapsed="false">
      <c r="D620" s="170"/>
    </row>
    <row r="621" customFormat="false" ht="13.2" hidden="false" customHeight="false" outlineLevel="0" collapsed="false">
      <c r="D621" s="170"/>
    </row>
    <row r="622" customFormat="false" ht="13.2" hidden="false" customHeight="false" outlineLevel="0" collapsed="false">
      <c r="D622" s="170"/>
    </row>
    <row r="623" customFormat="false" ht="13.2" hidden="false" customHeight="false" outlineLevel="0" collapsed="false">
      <c r="D623" s="170"/>
    </row>
    <row r="624" customFormat="false" ht="13.2" hidden="false" customHeight="false" outlineLevel="0" collapsed="false">
      <c r="D624" s="170"/>
    </row>
    <row r="625" customFormat="false" ht="13.2" hidden="false" customHeight="false" outlineLevel="0" collapsed="false">
      <c r="D625" s="170"/>
    </row>
    <row r="626" customFormat="false" ht="13.2" hidden="false" customHeight="false" outlineLevel="0" collapsed="false">
      <c r="D626" s="170"/>
    </row>
    <row r="627" customFormat="false" ht="13.2" hidden="false" customHeight="false" outlineLevel="0" collapsed="false">
      <c r="D627" s="170"/>
    </row>
    <row r="628" customFormat="false" ht="13.2" hidden="false" customHeight="false" outlineLevel="0" collapsed="false">
      <c r="D628" s="170"/>
    </row>
    <row r="629" customFormat="false" ht="13.2" hidden="false" customHeight="false" outlineLevel="0" collapsed="false">
      <c r="D629" s="170"/>
    </row>
    <row r="630" customFormat="false" ht="13.2" hidden="false" customHeight="false" outlineLevel="0" collapsed="false">
      <c r="D630" s="170"/>
    </row>
    <row r="631" customFormat="false" ht="13.2" hidden="false" customHeight="false" outlineLevel="0" collapsed="false">
      <c r="D631" s="170"/>
    </row>
    <row r="632" customFormat="false" ht="13.2" hidden="false" customHeight="false" outlineLevel="0" collapsed="false">
      <c r="D632" s="170"/>
    </row>
    <row r="633" customFormat="false" ht="13.2" hidden="false" customHeight="false" outlineLevel="0" collapsed="false">
      <c r="D633" s="170"/>
    </row>
    <row r="634" customFormat="false" ht="13.2" hidden="false" customHeight="false" outlineLevel="0" collapsed="false">
      <c r="D634" s="170"/>
    </row>
    <row r="635" customFormat="false" ht="13.2" hidden="false" customHeight="false" outlineLevel="0" collapsed="false">
      <c r="D635" s="170"/>
    </row>
    <row r="636" customFormat="false" ht="13.2" hidden="false" customHeight="false" outlineLevel="0" collapsed="false">
      <c r="D636" s="170"/>
    </row>
    <row r="637" customFormat="false" ht="13.2" hidden="false" customHeight="false" outlineLevel="0" collapsed="false">
      <c r="D637" s="170"/>
    </row>
    <row r="638" customFormat="false" ht="13.2" hidden="false" customHeight="false" outlineLevel="0" collapsed="false">
      <c r="D638" s="170"/>
    </row>
    <row r="639" customFormat="false" ht="13.2" hidden="false" customHeight="false" outlineLevel="0" collapsed="false">
      <c r="D639" s="170"/>
    </row>
    <row r="640" customFormat="false" ht="13.2" hidden="false" customHeight="false" outlineLevel="0" collapsed="false">
      <c r="D640" s="170"/>
    </row>
    <row r="641" customFormat="false" ht="13.2" hidden="false" customHeight="false" outlineLevel="0" collapsed="false">
      <c r="D641" s="170"/>
    </row>
    <row r="642" customFormat="false" ht="13.2" hidden="false" customHeight="false" outlineLevel="0" collapsed="false">
      <c r="D642" s="170"/>
    </row>
    <row r="643" customFormat="false" ht="13.2" hidden="false" customHeight="false" outlineLevel="0" collapsed="false">
      <c r="D643" s="170"/>
    </row>
    <row r="644" customFormat="false" ht="13.2" hidden="false" customHeight="false" outlineLevel="0" collapsed="false">
      <c r="D644" s="170"/>
    </row>
    <row r="645" customFormat="false" ht="13.2" hidden="false" customHeight="false" outlineLevel="0" collapsed="false">
      <c r="D645" s="170"/>
    </row>
    <row r="646" customFormat="false" ht="13.2" hidden="false" customHeight="false" outlineLevel="0" collapsed="false">
      <c r="D646" s="170"/>
    </row>
    <row r="647" customFormat="false" ht="13.2" hidden="false" customHeight="false" outlineLevel="0" collapsed="false">
      <c r="D647" s="170"/>
    </row>
    <row r="648" customFormat="false" ht="13.2" hidden="false" customHeight="false" outlineLevel="0" collapsed="false">
      <c r="D648" s="170"/>
    </row>
    <row r="649" customFormat="false" ht="13.2" hidden="false" customHeight="false" outlineLevel="0" collapsed="false">
      <c r="D649" s="170"/>
    </row>
    <row r="650" customFormat="false" ht="13.2" hidden="false" customHeight="false" outlineLevel="0" collapsed="false">
      <c r="D650" s="170"/>
    </row>
    <row r="651" customFormat="false" ht="13.2" hidden="false" customHeight="false" outlineLevel="0" collapsed="false">
      <c r="D651" s="170"/>
    </row>
    <row r="652" customFormat="false" ht="13.2" hidden="false" customHeight="false" outlineLevel="0" collapsed="false">
      <c r="D652" s="170"/>
    </row>
    <row r="653" customFormat="false" ht="13.2" hidden="false" customHeight="false" outlineLevel="0" collapsed="false">
      <c r="D653" s="170"/>
    </row>
    <row r="654" customFormat="false" ht="13.2" hidden="false" customHeight="false" outlineLevel="0" collapsed="false">
      <c r="D654" s="170"/>
    </row>
    <row r="655" customFormat="false" ht="13.2" hidden="false" customHeight="false" outlineLevel="0" collapsed="false">
      <c r="D655" s="170"/>
    </row>
    <row r="656" customFormat="false" ht="13.2" hidden="false" customHeight="false" outlineLevel="0" collapsed="false">
      <c r="D656" s="170"/>
    </row>
    <row r="657" customFormat="false" ht="13.2" hidden="false" customHeight="false" outlineLevel="0" collapsed="false">
      <c r="D657" s="170"/>
    </row>
    <row r="658" customFormat="false" ht="13.2" hidden="false" customHeight="false" outlineLevel="0" collapsed="false">
      <c r="D658" s="170"/>
    </row>
    <row r="659" customFormat="false" ht="13.2" hidden="false" customHeight="false" outlineLevel="0" collapsed="false">
      <c r="D659" s="170"/>
    </row>
    <row r="660" customFormat="false" ht="13.2" hidden="false" customHeight="false" outlineLevel="0" collapsed="false">
      <c r="D660" s="170"/>
    </row>
    <row r="661" customFormat="false" ht="13.2" hidden="false" customHeight="false" outlineLevel="0" collapsed="false">
      <c r="D661" s="170"/>
    </row>
    <row r="662" customFormat="false" ht="13.2" hidden="false" customHeight="false" outlineLevel="0" collapsed="false">
      <c r="D662" s="170"/>
    </row>
    <row r="663" customFormat="false" ht="13.2" hidden="false" customHeight="false" outlineLevel="0" collapsed="false">
      <c r="D663" s="170"/>
    </row>
    <row r="664" customFormat="false" ht="13.2" hidden="false" customHeight="false" outlineLevel="0" collapsed="false">
      <c r="D664" s="170"/>
    </row>
    <row r="665" customFormat="false" ht="13.2" hidden="false" customHeight="false" outlineLevel="0" collapsed="false">
      <c r="D665" s="170"/>
    </row>
    <row r="666" customFormat="false" ht="13.2" hidden="false" customHeight="false" outlineLevel="0" collapsed="false">
      <c r="D666" s="170"/>
    </row>
    <row r="667" customFormat="false" ht="13.2" hidden="false" customHeight="false" outlineLevel="0" collapsed="false">
      <c r="D667" s="170"/>
    </row>
    <row r="668" customFormat="false" ht="13.2" hidden="false" customHeight="false" outlineLevel="0" collapsed="false">
      <c r="D668" s="170"/>
    </row>
    <row r="669" customFormat="false" ht="13.2" hidden="false" customHeight="false" outlineLevel="0" collapsed="false">
      <c r="D669" s="170"/>
    </row>
    <row r="670" customFormat="false" ht="13.2" hidden="false" customHeight="false" outlineLevel="0" collapsed="false">
      <c r="D670" s="170"/>
    </row>
    <row r="671" customFormat="false" ht="13.2" hidden="false" customHeight="false" outlineLevel="0" collapsed="false">
      <c r="D671" s="170"/>
    </row>
    <row r="672" customFormat="false" ht="13.2" hidden="false" customHeight="false" outlineLevel="0" collapsed="false">
      <c r="D672" s="170"/>
    </row>
    <row r="673" customFormat="false" ht="13.2" hidden="false" customHeight="false" outlineLevel="0" collapsed="false">
      <c r="D673" s="170"/>
    </row>
    <row r="674" customFormat="false" ht="13.2" hidden="false" customHeight="false" outlineLevel="0" collapsed="false">
      <c r="D674" s="170"/>
    </row>
    <row r="675" customFormat="false" ht="13.2" hidden="false" customHeight="false" outlineLevel="0" collapsed="false">
      <c r="D675" s="170"/>
    </row>
    <row r="676" customFormat="false" ht="13.2" hidden="false" customHeight="false" outlineLevel="0" collapsed="false">
      <c r="D676" s="170"/>
    </row>
    <row r="677" customFormat="false" ht="13.2" hidden="false" customHeight="false" outlineLevel="0" collapsed="false">
      <c r="D677" s="170"/>
    </row>
    <row r="678" customFormat="false" ht="13.2" hidden="false" customHeight="false" outlineLevel="0" collapsed="false">
      <c r="D678" s="170"/>
    </row>
    <row r="679" customFormat="false" ht="13.2" hidden="false" customHeight="false" outlineLevel="0" collapsed="false">
      <c r="D679" s="170"/>
    </row>
    <row r="680" customFormat="false" ht="13.2" hidden="false" customHeight="false" outlineLevel="0" collapsed="false">
      <c r="D680" s="170"/>
    </row>
    <row r="681" customFormat="false" ht="13.2" hidden="false" customHeight="false" outlineLevel="0" collapsed="false">
      <c r="D681" s="170"/>
    </row>
    <row r="682" customFormat="false" ht="13.2" hidden="false" customHeight="false" outlineLevel="0" collapsed="false">
      <c r="D682" s="170"/>
    </row>
    <row r="683" customFormat="false" ht="13.2" hidden="false" customHeight="false" outlineLevel="0" collapsed="false">
      <c r="D683" s="170"/>
    </row>
    <row r="684" customFormat="false" ht="13.2" hidden="false" customHeight="false" outlineLevel="0" collapsed="false">
      <c r="D684" s="170"/>
    </row>
    <row r="685" customFormat="false" ht="13.2" hidden="false" customHeight="false" outlineLevel="0" collapsed="false">
      <c r="D685" s="170"/>
    </row>
    <row r="686" customFormat="false" ht="13.2" hidden="false" customHeight="false" outlineLevel="0" collapsed="false">
      <c r="D686" s="170"/>
    </row>
    <row r="687" customFormat="false" ht="13.2" hidden="false" customHeight="false" outlineLevel="0" collapsed="false">
      <c r="D687" s="170"/>
    </row>
    <row r="688" customFormat="false" ht="13.2" hidden="false" customHeight="false" outlineLevel="0" collapsed="false">
      <c r="D688" s="170"/>
    </row>
    <row r="689" customFormat="false" ht="13.2" hidden="false" customHeight="false" outlineLevel="0" collapsed="false">
      <c r="D689" s="170"/>
    </row>
    <row r="690" customFormat="false" ht="13.2" hidden="false" customHeight="false" outlineLevel="0" collapsed="false">
      <c r="D690" s="170"/>
    </row>
    <row r="691" customFormat="false" ht="13.2" hidden="false" customHeight="false" outlineLevel="0" collapsed="false">
      <c r="D691" s="170"/>
    </row>
    <row r="692" customFormat="false" ht="13.2" hidden="false" customHeight="false" outlineLevel="0" collapsed="false">
      <c r="D692" s="170"/>
    </row>
    <row r="693" customFormat="false" ht="13.2" hidden="false" customHeight="false" outlineLevel="0" collapsed="false">
      <c r="D693" s="170"/>
    </row>
    <row r="694" customFormat="false" ht="13.2" hidden="false" customHeight="false" outlineLevel="0" collapsed="false">
      <c r="D694" s="170"/>
    </row>
    <row r="695" customFormat="false" ht="13.2" hidden="false" customHeight="false" outlineLevel="0" collapsed="false">
      <c r="D695" s="170"/>
    </row>
    <row r="696" customFormat="false" ht="13.2" hidden="false" customHeight="false" outlineLevel="0" collapsed="false">
      <c r="D696" s="170"/>
    </row>
    <row r="697" customFormat="false" ht="13.2" hidden="false" customHeight="false" outlineLevel="0" collapsed="false">
      <c r="D697" s="170"/>
    </row>
    <row r="698" customFormat="false" ht="13.2" hidden="false" customHeight="false" outlineLevel="0" collapsed="false">
      <c r="D698" s="170"/>
    </row>
    <row r="699" customFormat="false" ht="13.2" hidden="false" customHeight="false" outlineLevel="0" collapsed="false">
      <c r="D699" s="170"/>
    </row>
    <row r="700" customFormat="false" ht="13.2" hidden="false" customHeight="false" outlineLevel="0" collapsed="false">
      <c r="D700" s="170"/>
    </row>
    <row r="701" customFormat="false" ht="13.2" hidden="false" customHeight="false" outlineLevel="0" collapsed="false">
      <c r="D701" s="170"/>
    </row>
    <row r="702" customFormat="false" ht="13.2" hidden="false" customHeight="false" outlineLevel="0" collapsed="false">
      <c r="D702" s="170"/>
    </row>
    <row r="703" customFormat="false" ht="13.2" hidden="false" customHeight="false" outlineLevel="0" collapsed="false">
      <c r="D703" s="170"/>
    </row>
    <row r="704" customFormat="false" ht="13.2" hidden="false" customHeight="false" outlineLevel="0" collapsed="false">
      <c r="D704" s="170"/>
    </row>
    <row r="705" customFormat="false" ht="13.2" hidden="false" customHeight="false" outlineLevel="0" collapsed="false">
      <c r="D705" s="170"/>
    </row>
    <row r="706" customFormat="false" ht="13.2" hidden="false" customHeight="false" outlineLevel="0" collapsed="false">
      <c r="D706" s="170"/>
    </row>
    <row r="707" customFormat="false" ht="13.2" hidden="false" customHeight="false" outlineLevel="0" collapsed="false">
      <c r="D707" s="170"/>
    </row>
    <row r="708" customFormat="false" ht="13.2" hidden="false" customHeight="false" outlineLevel="0" collapsed="false">
      <c r="D708" s="170"/>
    </row>
    <row r="709" customFormat="false" ht="13.2" hidden="false" customHeight="false" outlineLevel="0" collapsed="false">
      <c r="D709" s="170"/>
    </row>
    <row r="710" customFormat="false" ht="13.2" hidden="false" customHeight="false" outlineLevel="0" collapsed="false">
      <c r="D710" s="170"/>
    </row>
    <row r="711" customFormat="false" ht="13.2" hidden="false" customHeight="false" outlineLevel="0" collapsed="false">
      <c r="D711" s="170"/>
    </row>
    <row r="712" customFormat="false" ht="13.2" hidden="false" customHeight="false" outlineLevel="0" collapsed="false">
      <c r="D712" s="170"/>
    </row>
    <row r="713" customFormat="false" ht="13.2" hidden="false" customHeight="false" outlineLevel="0" collapsed="false">
      <c r="D713" s="170"/>
    </row>
    <row r="714" customFormat="false" ht="13.2" hidden="false" customHeight="false" outlineLevel="0" collapsed="false">
      <c r="D714" s="170"/>
    </row>
    <row r="715" customFormat="false" ht="13.2" hidden="false" customHeight="false" outlineLevel="0" collapsed="false">
      <c r="D715" s="170"/>
    </row>
    <row r="716" customFormat="false" ht="13.2" hidden="false" customHeight="false" outlineLevel="0" collapsed="false">
      <c r="D716" s="170"/>
    </row>
    <row r="717" customFormat="false" ht="13.2" hidden="false" customHeight="false" outlineLevel="0" collapsed="false">
      <c r="D717" s="170"/>
    </row>
    <row r="718" customFormat="false" ht="13.2" hidden="false" customHeight="false" outlineLevel="0" collapsed="false">
      <c r="D718" s="170"/>
    </row>
    <row r="719" customFormat="false" ht="13.2" hidden="false" customHeight="false" outlineLevel="0" collapsed="false">
      <c r="D719" s="170"/>
    </row>
    <row r="720" customFormat="false" ht="13.2" hidden="false" customHeight="false" outlineLevel="0" collapsed="false">
      <c r="D720" s="170"/>
    </row>
    <row r="721" customFormat="false" ht="13.2" hidden="false" customHeight="false" outlineLevel="0" collapsed="false">
      <c r="D721" s="170"/>
    </row>
    <row r="722" customFormat="false" ht="13.2" hidden="false" customHeight="false" outlineLevel="0" collapsed="false">
      <c r="D722" s="170"/>
    </row>
    <row r="723" customFormat="false" ht="13.2" hidden="false" customHeight="false" outlineLevel="0" collapsed="false">
      <c r="D723" s="170"/>
    </row>
    <row r="724" customFormat="false" ht="13.2" hidden="false" customHeight="false" outlineLevel="0" collapsed="false">
      <c r="D724" s="170"/>
    </row>
    <row r="725" customFormat="false" ht="13.2" hidden="false" customHeight="false" outlineLevel="0" collapsed="false">
      <c r="D725" s="170"/>
    </row>
    <row r="726" customFormat="false" ht="13.2" hidden="false" customHeight="false" outlineLevel="0" collapsed="false">
      <c r="D726" s="170"/>
    </row>
    <row r="727" customFormat="false" ht="13.2" hidden="false" customHeight="false" outlineLevel="0" collapsed="false">
      <c r="D727" s="170"/>
    </row>
    <row r="728" customFormat="false" ht="13.2" hidden="false" customHeight="false" outlineLevel="0" collapsed="false">
      <c r="D728" s="170"/>
    </row>
    <row r="729" customFormat="false" ht="13.2" hidden="false" customHeight="false" outlineLevel="0" collapsed="false">
      <c r="D729" s="170"/>
    </row>
    <row r="730" customFormat="false" ht="13.2" hidden="false" customHeight="false" outlineLevel="0" collapsed="false">
      <c r="D730" s="170"/>
    </row>
    <row r="731" customFormat="false" ht="13.2" hidden="false" customHeight="false" outlineLevel="0" collapsed="false">
      <c r="D731" s="170"/>
    </row>
    <row r="732" customFormat="false" ht="13.2" hidden="false" customHeight="false" outlineLevel="0" collapsed="false">
      <c r="D732" s="170"/>
    </row>
    <row r="733" customFormat="false" ht="13.2" hidden="false" customHeight="false" outlineLevel="0" collapsed="false">
      <c r="D733" s="170"/>
    </row>
    <row r="734" customFormat="false" ht="13.2" hidden="false" customHeight="false" outlineLevel="0" collapsed="false">
      <c r="D734" s="170"/>
    </row>
    <row r="735" customFormat="false" ht="13.2" hidden="false" customHeight="false" outlineLevel="0" collapsed="false">
      <c r="D735" s="170"/>
    </row>
    <row r="736" customFormat="false" ht="13.2" hidden="false" customHeight="false" outlineLevel="0" collapsed="false">
      <c r="D736" s="170"/>
    </row>
    <row r="737" customFormat="false" ht="13.2" hidden="false" customHeight="false" outlineLevel="0" collapsed="false">
      <c r="D737" s="170"/>
    </row>
    <row r="738" customFormat="false" ht="13.2" hidden="false" customHeight="false" outlineLevel="0" collapsed="false">
      <c r="D738" s="170"/>
    </row>
    <row r="739" customFormat="false" ht="13.2" hidden="false" customHeight="false" outlineLevel="0" collapsed="false">
      <c r="D739" s="170"/>
    </row>
    <row r="740" customFormat="false" ht="13.2" hidden="false" customHeight="false" outlineLevel="0" collapsed="false">
      <c r="D740" s="170"/>
    </row>
    <row r="741" customFormat="false" ht="13.2" hidden="false" customHeight="false" outlineLevel="0" collapsed="false">
      <c r="D741" s="170"/>
    </row>
    <row r="742" customFormat="false" ht="13.2" hidden="false" customHeight="false" outlineLevel="0" collapsed="false">
      <c r="D742" s="170"/>
    </row>
    <row r="743" customFormat="false" ht="13.2" hidden="false" customHeight="false" outlineLevel="0" collapsed="false">
      <c r="D743" s="170"/>
    </row>
    <row r="744" customFormat="false" ht="13.2" hidden="false" customHeight="false" outlineLevel="0" collapsed="false">
      <c r="D744" s="170"/>
    </row>
    <row r="745" customFormat="false" ht="13.2" hidden="false" customHeight="false" outlineLevel="0" collapsed="false">
      <c r="D745" s="170"/>
    </row>
    <row r="746" customFormat="false" ht="13.2" hidden="false" customHeight="false" outlineLevel="0" collapsed="false">
      <c r="D746" s="170"/>
    </row>
    <row r="747" customFormat="false" ht="13.2" hidden="false" customHeight="false" outlineLevel="0" collapsed="false">
      <c r="D747" s="170"/>
    </row>
    <row r="748" customFormat="false" ht="13.2" hidden="false" customHeight="false" outlineLevel="0" collapsed="false">
      <c r="D748" s="170"/>
    </row>
    <row r="749" customFormat="false" ht="13.2" hidden="false" customHeight="false" outlineLevel="0" collapsed="false">
      <c r="D749" s="170"/>
    </row>
    <row r="750" customFormat="false" ht="13.2" hidden="false" customHeight="false" outlineLevel="0" collapsed="false">
      <c r="D750" s="170"/>
    </row>
    <row r="751" customFormat="false" ht="13.2" hidden="false" customHeight="false" outlineLevel="0" collapsed="false">
      <c r="D751" s="170"/>
    </row>
    <row r="752" customFormat="false" ht="13.2" hidden="false" customHeight="false" outlineLevel="0" collapsed="false">
      <c r="D752" s="170"/>
    </row>
    <row r="753" customFormat="false" ht="13.2" hidden="false" customHeight="false" outlineLevel="0" collapsed="false">
      <c r="D753" s="170"/>
    </row>
    <row r="754" customFormat="false" ht="13.2" hidden="false" customHeight="false" outlineLevel="0" collapsed="false">
      <c r="D754" s="170"/>
    </row>
    <row r="755" customFormat="false" ht="13.2" hidden="false" customHeight="false" outlineLevel="0" collapsed="false">
      <c r="D755" s="170"/>
    </row>
    <row r="756" customFormat="false" ht="13.2" hidden="false" customHeight="false" outlineLevel="0" collapsed="false">
      <c r="D756" s="170"/>
    </row>
    <row r="757" customFormat="false" ht="13.2" hidden="false" customHeight="false" outlineLevel="0" collapsed="false">
      <c r="D757" s="170"/>
    </row>
    <row r="758" customFormat="false" ht="13.2" hidden="false" customHeight="false" outlineLevel="0" collapsed="false">
      <c r="D758" s="170"/>
    </row>
    <row r="759" customFormat="false" ht="13.2" hidden="false" customHeight="false" outlineLevel="0" collapsed="false">
      <c r="D759" s="170"/>
    </row>
    <row r="760" customFormat="false" ht="13.2" hidden="false" customHeight="false" outlineLevel="0" collapsed="false">
      <c r="D760" s="170"/>
    </row>
    <row r="761" customFormat="false" ht="13.2" hidden="false" customHeight="false" outlineLevel="0" collapsed="false">
      <c r="D761" s="170"/>
    </row>
    <row r="762" customFormat="false" ht="13.2" hidden="false" customHeight="false" outlineLevel="0" collapsed="false">
      <c r="D762" s="170"/>
    </row>
    <row r="763" customFormat="false" ht="13.2" hidden="false" customHeight="false" outlineLevel="0" collapsed="false">
      <c r="D763" s="170"/>
    </row>
    <row r="764" customFormat="false" ht="13.2" hidden="false" customHeight="false" outlineLevel="0" collapsed="false">
      <c r="D764" s="170"/>
    </row>
    <row r="765" customFormat="false" ht="13.2" hidden="false" customHeight="false" outlineLevel="0" collapsed="false">
      <c r="D765" s="170"/>
    </row>
    <row r="766" customFormat="false" ht="13.2" hidden="false" customHeight="false" outlineLevel="0" collapsed="false">
      <c r="D766" s="170"/>
    </row>
    <row r="767" customFormat="false" ht="13.2" hidden="false" customHeight="false" outlineLevel="0" collapsed="false">
      <c r="D767" s="170"/>
    </row>
    <row r="768" customFormat="false" ht="13.2" hidden="false" customHeight="false" outlineLevel="0" collapsed="false">
      <c r="D768" s="170"/>
    </row>
    <row r="769" customFormat="false" ht="13.2" hidden="false" customHeight="false" outlineLevel="0" collapsed="false">
      <c r="D769" s="170"/>
    </row>
    <row r="770" customFormat="false" ht="13.2" hidden="false" customHeight="false" outlineLevel="0" collapsed="false">
      <c r="D770" s="170"/>
    </row>
    <row r="771" customFormat="false" ht="13.2" hidden="false" customHeight="false" outlineLevel="0" collapsed="false">
      <c r="D771" s="170"/>
    </row>
    <row r="772" customFormat="false" ht="13.2" hidden="false" customHeight="false" outlineLevel="0" collapsed="false">
      <c r="D772" s="170"/>
    </row>
    <row r="773" customFormat="false" ht="13.2" hidden="false" customHeight="false" outlineLevel="0" collapsed="false">
      <c r="D773" s="170"/>
    </row>
    <row r="774" customFormat="false" ht="13.2" hidden="false" customHeight="false" outlineLevel="0" collapsed="false">
      <c r="D774" s="170"/>
    </row>
    <row r="775" customFormat="false" ht="13.2" hidden="false" customHeight="false" outlineLevel="0" collapsed="false">
      <c r="D775" s="170"/>
    </row>
    <row r="776" customFormat="false" ht="13.2" hidden="false" customHeight="false" outlineLevel="0" collapsed="false">
      <c r="D776" s="170"/>
    </row>
    <row r="777" customFormat="false" ht="13.2" hidden="false" customHeight="false" outlineLevel="0" collapsed="false">
      <c r="D777" s="170"/>
    </row>
    <row r="778" customFormat="false" ht="13.2" hidden="false" customHeight="false" outlineLevel="0" collapsed="false">
      <c r="D778" s="170"/>
    </row>
    <row r="779" customFormat="false" ht="13.2" hidden="false" customHeight="false" outlineLevel="0" collapsed="false">
      <c r="D779" s="170"/>
    </row>
    <row r="780" customFormat="false" ht="13.2" hidden="false" customHeight="false" outlineLevel="0" collapsed="false">
      <c r="D780" s="170"/>
    </row>
    <row r="781" customFormat="false" ht="13.2" hidden="false" customHeight="false" outlineLevel="0" collapsed="false">
      <c r="D781" s="170"/>
    </row>
    <row r="782" customFormat="false" ht="13.2" hidden="false" customHeight="false" outlineLevel="0" collapsed="false">
      <c r="D782" s="170"/>
    </row>
    <row r="783" customFormat="false" ht="13.2" hidden="false" customHeight="false" outlineLevel="0" collapsed="false">
      <c r="D783" s="170"/>
    </row>
    <row r="784" customFormat="false" ht="13.2" hidden="false" customHeight="false" outlineLevel="0" collapsed="false">
      <c r="D784" s="170"/>
    </row>
    <row r="785" customFormat="false" ht="13.2" hidden="false" customHeight="false" outlineLevel="0" collapsed="false">
      <c r="D785" s="170"/>
    </row>
    <row r="786" customFormat="false" ht="13.2" hidden="false" customHeight="false" outlineLevel="0" collapsed="false">
      <c r="D786" s="170"/>
    </row>
    <row r="787" customFormat="false" ht="13.2" hidden="false" customHeight="false" outlineLevel="0" collapsed="false">
      <c r="D787" s="170"/>
    </row>
    <row r="788" customFormat="false" ht="13.2" hidden="false" customHeight="false" outlineLevel="0" collapsed="false">
      <c r="D788" s="170"/>
    </row>
    <row r="789" customFormat="false" ht="13.2" hidden="false" customHeight="false" outlineLevel="0" collapsed="false">
      <c r="D789" s="170"/>
    </row>
    <row r="790" customFormat="false" ht="13.2" hidden="false" customHeight="false" outlineLevel="0" collapsed="false">
      <c r="D790" s="170"/>
    </row>
    <row r="791" customFormat="false" ht="13.2" hidden="false" customHeight="false" outlineLevel="0" collapsed="false">
      <c r="D791" s="170"/>
    </row>
    <row r="792" customFormat="false" ht="13.2" hidden="false" customHeight="false" outlineLevel="0" collapsed="false">
      <c r="D792" s="170"/>
    </row>
    <row r="793" customFormat="false" ht="13.2" hidden="false" customHeight="false" outlineLevel="0" collapsed="false">
      <c r="D793" s="170"/>
    </row>
    <row r="794" customFormat="false" ht="13.2" hidden="false" customHeight="false" outlineLevel="0" collapsed="false">
      <c r="D794" s="170"/>
    </row>
    <row r="795" customFormat="false" ht="13.2" hidden="false" customHeight="false" outlineLevel="0" collapsed="false">
      <c r="D795" s="170"/>
    </row>
    <row r="796" customFormat="false" ht="13.2" hidden="false" customHeight="false" outlineLevel="0" collapsed="false">
      <c r="D796" s="170"/>
    </row>
    <row r="797" customFormat="false" ht="13.2" hidden="false" customHeight="false" outlineLevel="0" collapsed="false">
      <c r="D797" s="170"/>
    </row>
    <row r="798" customFormat="false" ht="13.2" hidden="false" customHeight="false" outlineLevel="0" collapsed="false">
      <c r="D798" s="170"/>
    </row>
    <row r="799" customFormat="false" ht="13.2" hidden="false" customHeight="false" outlineLevel="0" collapsed="false">
      <c r="D799" s="170"/>
    </row>
    <row r="800" customFormat="false" ht="13.2" hidden="false" customHeight="false" outlineLevel="0" collapsed="false">
      <c r="D800" s="170"/>
    </row>
    <row r="801" customFormat="false" ht="13.2" hidden="false" customHeight="false" outlineLevel="0" collapsed="false">
      <c r="D801" s="170"/>
    </row>
    <row r="802" customFormat="false" ht="13.2" hidden="false" customHeight="false" outlineLevel="0" collapsed="false">
      <c r="D802" s="170"/>
    </row>
    <row r="803" customFormat="false" ht="13.2" hidden="false" customHeight="false" outlineLevel="0" collapsed="false">
      <c r="D803" s="170"/>
    </row>
    <row r="804" customFormat="false" ht="13.2" hidden="false" customHeight="false" outlineLevel="0" collapsed="false">
      <c r="D804" s="170"/>
    </row>
    <row r="805" customFormat="false" ht="13.2" hidden="false" customHeight="false" outlineLevel="0" collapsed="false">
      <c r="D805" s="170"/>
    </row>
    <row r="806" customFormat="false" ht="13.2" hidden="false" customHeight="false" outlineLevel="0" collapsed="false">
      <c r="D806" s="170"/>
    </row>
    <row r="807" customFormat="false" ht="13.2" hidden="false" customHeight="false" outlineLevel="0" collapsed="false">
      <c r="D807" s="170"/>
    </row>
    <row r="808" customFormat="false" ht="13.2" hidden="false" customHeight="false" outlineLevel="0" collapsed="false">
      <c r="D808" s="170"/>
    </row>
    <row r="809" customFormat="false" ht="13.2" hidden="false" customHeight="false" outlineLevel="0" collapsed="false">
      <c r="D809" s="170"/>
    </row>
    <row r="810" customFormat="false" ht="13.2" hidden="false" customHeight="false" outlineLevel="0" collapsed="false">
      <c r="D810" s="170"/>
    </row>
    <row r="811" customFormat="false" ht="13.2" hidden="false" customHeight="false" outlineLevel="0" collapsed="false">
      <c r="D811" s="170"/>
    </row>
    <row r="812" customFormat="false" ht="13.2" hidden="false" customHeight="false" outlineLevel="0" collapsed="false">
      <c r="D812" s="170"/>
    </row>
    <row r="813" customFormat="false" ht="13.2" hidden="false" customHeight="false" outlineLevel="0" collapsed="false">
      <c r="D813" s="170"/>
    </row>
    <row r="814" customFormat="false" ht="13.2" hidden="false" customHeight="false" outlineLevel="0" collapsed="false">
      <c r="D814" s="170"/>
    </row>
    <row r="815" customFormat="false" ht="13.2" hidden="false" customHeight="false" outlineLevel="0" collapsed="false">
      <c r="D815" s="170"/>
    </row>
    <row r="816" customFormat="false" ht="13.2" hidden="false" customHeight="false" outlineLevel="0" collapsed="false">
      <c r="D816" s="170"/>
    </row>
    <row r="817" customFormat="false" ht="13.2" hidden="false" customHeight="false" outlineLevel="0" collapsed="false">
      <c r="D817" s="170"/>
    </row>
    <row r="818" customFormat="false" ht="13.2" hidden="false" customHeight="false" outlineLevel="0" collapsed="false">
      <c r="D818" s="170"/>
    </row>
    <row r="819" customFormat="false" ht="13.2" hidden="false" customHeight="false" outlineLevel="0" collapsed="false">
      <c r="D819" s="170"/>
    </row>
    <row r="820" customFormat="false" ht="13.2" hidden="false" customHeight="false" outlineLevel="0" collapsed="false">
      <c r="D820" s="170"/>
    </row>
    <row r="821" customFormat="false" ht="13.2" hidden="false" customHeight="false" outlineLevel="0" collapsed="false">
      <c r="D821" s="170"/>
    </row>
    <row r="822" customFormat="false" ht="13.2" hidden="false" customHeight="false" outlineLevel="0" collapsed="false">
      <c r="D822" s="170"/>
    </row>
    <row r="823" customFormat="false" ht="13.2" hidden="false" customHeight="false" outlineLevel="0" collapsed="false">
      <c r="D823" s="170"/>
    </row>
    <row r="824" customFormat="false" ht="13.2" hidden="false" customHeight="false" outlineLevel="0" collapsed="false">
      <c r="D824" s="170"/>
    </row>
    <row r="825" customFormat="false" ht="13.2" hidden="false" customHeight="false" outlineLevel="0" collapsed="false">
      <c r="D825" s="170"/>
    </row>
    <row r="826" customFormat="false" ht="13.2" hidden="false" customHeight="false" outlineLevel="0" collapsed="false">
      <c r="D826" s="170"/>
    </row>
    <row r="827" customFormat="false" ht="13.2" hidden="false" customHeight="false" outlineLevel="0" collapsed="false">
      <c r="D827" s="170"/>
    </row>
    <row r="828" customFormat="false" ht="13.2" hidden="false" customHeight="false" outlineLevel="0" collapsed="false">
      <c r="D828" s="170"/>
    </row>
    <row r="829" customFormat="false" ht="13.2" hidden="false" customHeight="false" outlineLevel="0" collapsed="false">
      <c r="D829" s="170"/>
    </row>
    <row r="830" customFormat="false" ht="13.2" hidden="false" customHeight="false" outlineLevel="0" collapsed="false">
      <c r="D830" s="170"/>
    </row>
    <row r="831" customFormat="false" ht="13.2" hidden="false" customHeight="false" outlineLevel="0" collapsed="false">
      <c r="D831" s="170"/>
    </row>
    <row r="832" customFormat="false" ht="13.2" hidden="false" customHeight="false" outlineLevel="0" collapsed="false">
      <c r="D832" s="170"/>
    </row>
    <row r="833" customFormat="false" ht="13.2" hidden="false" customHeight="false" outlineLevel="0" collapsed="false">
      <c r="D833" s="170"/>
    </row>
    <row r="834" customFormat="false" ht="13.2" hidden="false" customHeight="false" outlineLevel="0" collapsed="false">
      <c r="D834" s="170"/>
    </row>
    <row r="835" customFormat="false" ht="13.2" hidden="false" customHeight="false" outlineLevel="0" collapsed="false">
      <c r="D835" s="170"/>
    </row>
    <row r="836" customFormat="false" ht="13.2" hidden="false" customHeight="false" outlineLevel="0" collapsed="false">
      <c r="D836" s="170"/>
    </row>
    <row r="837" customFormat="false" ht="13.2" hidden="false" customHeight="false" outlineLevel="0" collapsed="false">
      <c r="D837" s="170"/>
    </row>
    <row r="838" customFormat="false" ht="13.2" hidden="false" customHeight="false" outlineLevel="0" collapsed="false">
      <c r="D838" s="170"/>
    </row>
    <row r="839" customFormat="false" ht="13.2" hidden="false" customHeight="false" outlineLevel="0" collapsed="false">
      <c r="D839" s="170"/>
    </row>
    <row r="840" customFormat="false" ht="13.2" hidden="false" customHeight="false" outlineLevel="0" collapsed="false">
      <c r="D840" s="170"/>
    </row>
    <row r="841" customFormat="false" ht="13.2" hidden="false" customHeight="false" outlineLevel="0" collapsed="false">
      <c r="D841" s="170"/>
    </row>
    <row r="842" customFormat="false" ht="13.2" hidden="false" customHeight="false" outlineLevel="0" collapsed="false">
      <c r="D842" s="170"/>
    </row>
    <row r="843" customFormat="false" ht="13.2" hidden="false" customHeight="false" outlineLevel="0" collapsed="false">
      <c r="D843" s="170"/>
    </row>
    <row r="844" customFormat="false" ht="13.2" hidden="false" customHeight="false" outlineLevel="0" collapsed="false">
      <c r="D844" s="170"/>
    </row>
    <row r="845" customFormat="false" ht="13.2" hidden="false" customHeight="false" outlineLevel="0" collapsed="false">
      <c r="D845" s="170"/>
    </row>
    <row r="846" customFormat="false" ht="13.2" hidden="false" customHeight="false" outlineLevel="0" collapsed="false">
      <c r="D846" s="170"/>
    </row>
    <row r="847" customFormat="false" ht="13.2" hidden="false" customHeight="false" outlineLevel="0" collapsed="false">
      <c r="D847" s="170"/>
    </row>
    <row r="848" customFormat="false" ht="13.2" hidden="false" customHeight="false" outlineLevel="0" collapsed="false">
      <c r="D848" s="170"/>
    </row>
    <row r="849" customFormat="false" ht="13.2" hidden="false" customHeight="false" outlineLevel="0" collapsed="false">
      <c r="D849" s="170"/>
    </row>
    <row r="850" customFormat="false" ht="13.2" hidden="false" customHeight="false" outlineLevel="0" collapsed="false">
      <c r="D850" s="170"/>
    </row>
    <row r="851" customFormat="false" ht="13.2" hidden="false" customHeight="false" outlineLevel="0" collapsed="false">
      <c r="D851" s="170"/>
    </row>
    <row r="852" customFormat="false" ht="13.2" hidden="false" customHeight="false" outlineLevel="0" collapsed="false">
      <c r="D852" s="170"/>
    </row>
    <row r="853" customFormat="false" ht="13.2" hidden="false" customHeight="false" outlineLevel="0" collapsed="false">
      <c r="D853" s="170"/>
    </row>
    <row r="854" customFormat="false" ht="13.2" hidden="false" customHeight="false" outlineLevel="0" collapsed="false">
      <c r="D854" s="170"/>
    </row>
    <row r="855" customFormat="false" ht="13.2" hidden="false" customHeight="false" outlineLevel="0" collapsed="false">
      <c r="D855" s="170"/>
    </row>
    <row r="856" customFormat="false" ht="13.2" hidden="false" customHeight="false" outlineLevel="0" collapsed="false">
      <c r="D856" s="170"/>
    </row>
    <row r="857" customFormat="false" ht="13.2" hidden="false" customHeight="false" outlineLevel="0" collapsed="false">
      <c r="D857" s="170"/>
    </row>
    <row r="858" customFormat="false" ht="13.2" hidden="false" customHeight="false" outlineLevel="0" collapsed="false">
      <c r="D858" s="170"/>
    </row>
    <row r="859" customFormat="false" ht="13.2" hidden="false" customHeight="false" outlineLevel="0" collapsed="false">
      <c r="D859" s="170"/>
    </row>
    <row r="860" customFormat="false" ht="13.2" hidden="false" customHeight="false" outlineLevel="0" collapsed="false">
      <c r="D860" s="170"/>
    </row>
    <row r="861" customFormat="false" ht="13.2" hidden="false" customHeight="false" outlineLevel="0" collapsed="false">
      <c r="D861" s="170"/>
    </row>
    <row r="862" customFormat="false" ht="13.2" hidden="false" customHeight="false" outlineLevel="0" collapsed="false">
      <c r="D862" s="170"/>
    </row>
    <row r="863" customFormat="false" ht="13.2" hidden="false" customHeight="false" outlineLevel="0" collapsed="false">
      <c r="D863" s="170"/>
    </row>
    <row r="864" customFormat="false" ht="13.2" hidden="false" customHeight="false" outlineLevel="0" collapsed="false">
      <c r="D864" s="170"/>
    </row>
    <row r="865" customFormat="false" ht="13.2" hidden="false" customHeight="false" outlineLevel="0" collapsed="false">
      <c r="D865" s="170"/>
    </row>
    <row r="866" customFormat="false" ht="13.2" hidden="false" customHeight="false" outlineLevel="0" collapsed="false">
      <c r="D866" s="170"/>
    </row>
    <row r="867" customFormat="false" ht="13.2" hidden="false" customHeight="false" outlineLevel="0" collapsed="false">
      <c r="D867" s="170"/>
    </row>
    <row r="868" customFormat="false" ht="13.2" hidden="false" customHeight="false" outlineLevel="0" collapsed="false">
      <c r="D868" s="170"/>
    </row>
    <row r="869" customFormat="false" ht="13.2" hidden="false" customHeight="false" outlineLevel="0" collapsed="false">
      <c r="D869" s="170"/>
    </row>
    <row r="870" customFormat="false" ht="13.2" hidden="false" customHeight="false" outlineLevel="0" collapsed="false">
      <c r="D870" s="170"/>
    </row>
    <row r="871" customFormat="false" ht="13.2" hidden="false" customHeight="false" outlineLevel="0" collapsed="false">
      <c r="D871" s="170"/>
    </row>
    <row r="872" customFormat="false" ht="13.2" hidden="false" customHeight="false" outlineLevel="0" collapsed="false">
      <c r="D872" s="170"/>
    </row>
    <row r="873" customFormat="false" ht="13.2" hidden="false" customHeight="false" outlineLevel="0" collapsed="false">
      <c r="D873" s="170"/>
    </row>
    <row r="874" customFormat="false" ht="13.2" hidden="false" customHeight="false" outlineLevel="0" collapsed="false">
      <c r="D874" s="170"/>
    </row>
    <row r="875" customFormat="false" ht="13.2" hidden="false" customHeight="false" outlineLevel="0" collapsed="false">
      <c r="D875" s="170"/>
    </row>
    <row r="876" customFormat="false" ht="13.2" hidden="false" customHeight="false" outlineLevel="0" collapsed="false">
      <c r="D876" s="170"/>
    </row>
    <row r="877" customFormat="false" ht="13.2" hidden="false" customHeight="false" outlineLevel="0" collapsed="false">
      <c r="D877" s="170"/>
    </row>
    <row r="878" customFormat="false" ht="13.2" hidden="false" customHeight="false" outlineLevel="0" collapsed="false">
      <c r="D878" s="170"/>
    </row>
    <row r="879" customFormat="false" ht="13.2" hidden="false" customHeight="false" outlineLevel="0" collapsed="false">
      <c r="D879" s="170"/>
    </row>
    <row r="880" customFormat="false" ht="13.2" hidden="false" customHeight="false" outlineLevel="0" collapsed="false">
      <c r="D880" s="170"/>
    </row>
    <row r="881" customFormat="false" ht="13.2" hidden="false" customHeight="false" outlineLevel="0" collapsed="false">
      <c r="D881" s="170"/>
    </row>
    <row r="882" customFormat="false" ht="13.2" hidden="false" customHeight="false" outlineLevel="0" collapsed="false">
      <c r="D882" s="170"/>
    </row>
    <row r="883" customFormat="false" ht="13.2" hidden="false" customHeight="false" outlineLevel="0" collapsed="false">
      <c r="D883" s="170"/>
    </row>
    <row r="884" customFormat="false" ht="13.2" hidden="false" customHeight="false" outlineLevel="0" collapsed="false">
      <c r="D884" s="170"/>
    </row>
    <row r="885" customFormat="false" ht="13.2" hidden="false" customHeight="false" outlineLevel="0" collapsed="false">
      <c r="D885" s="170"/>
    </row>
    <row r="886" customFormat="false" ht="13.2" hidden="false" customHeight="false" outlineLevel="0" collapsed="false">
      <c r="D886" s="170"/>
    </row>
    <row r="887" customFormat="false" ht="13.2" hidden="false" customHeight="false" outlineLevel="0" collapsed="false">
      <c r="D887" s="170"/>
    </row>
    <row r="888" customFormat="false" ht="13.2" hidden="false" customHeight="false" outlineLevel="0" collapsed="false">
      <c r="D888" s="170"/>
    </row>
    <row r="889" customFormat="false" ht="13.2" hidden="false" customHeight="false" outlineLevel="0" collapsed="false">
      <c r="D889" s="170"/>
    </row>
    <row r="890" customFormat="false" ht="13.2" hidden="false" customHeight="false" outlineLevel="0" collapsed="false">
      <c r="D890" s="170"/>
    </row>
    <row r="891" customFormat="false" ht="13.2" hidden="false" customHeight="false" outlineLevel="0" collapsed="false">
      <c r="D891" s="170"/>
    </row>
    <row r="892" customFormat="false" ht="13.2" hidden="false" customHeight="false" outlineLevel="0" collapsed="false">
      <c r="D892" s="170"/>
    </row>
    <row r="893" customFormat="false" ht="13.2" hidden="false" customHeight="false" outlineLevel="0" collapsed="false">
      <c r="D893" s="170"/>
    </row>
    <row r="894" customFormat="false" ht="13.2" hidden="false" customHeight="false" outlineLevel="0" collapsed="false">
      <c r="D894" s="170"/>
    </row>
    <row r="895" customFormat="false" ht="13.2" hidden="false" customHeight="false" outlineLevel="0" collapsed="false">
      <c r="D895" s="170"/>
    </row>
    <row r="896" customFormat="false" ht="13.2" hidden="false" customHeight="false" outlineLevel="0" collapsed="false">
      <c r="D896" s="170"/>
    </row>
    <row r="897" customFormat="false" ht="13.2" hidden="false" customHeight="false" outlineLevel="0" collapsed="false">
      <c r="D897" s="170"/>
    </row>
    <row r="898" customFormat="false" ht="13.2" hidden="false" customHeight="false" outlineLevel="0" collapsed="false">
      <c r="D898" s="170"/>
    </row>
    <row r="899" customFormat="false" ht="13.2" hidden="false" customHeight="false" outlineLevel="0" collapsed="false">
      <c r="D899" s="170"/>
    </row>
    <row r="900" customFormat="false" ht="13.2" hidden="false" customHeight="false" outlineLevel="0" collapsed="false">
      <c r="D900" s="170"/>
    </row>
    <row r="901" customFormat="false" ht="13.2" hidden="false" customHeight="false" outlineLevel="0" collapsed="false">
      <c r="D901" s="170"/>
    </row>
    <row r="902" customFormat="false" ht="13.2" hidden="false" customHeight="false" outlineLevel="0" collapsed="false">
      <c r="D902" s="170"/>
    </row>
    <row r="903" customFormat="false" ht="13.2" hidden="false" customHeight="false" outlineLevel="0" collapsed="false">
      <c r="D903" s="170"/>
    </row>
    <row r="904" customFormat="false" ht="13.2" hidden="false" customHeight="false" outlineLevel="0" collapsed="false">
      <c r="D904" s="170"/>
    </row>
    <row r="905" customFormat="false" ht="13.2" hidden="false" customHeight="false" outlineLevel="0" collapsed="false">
      <c r="D905" s="170"/>
    </row>
    <row r="906" customFormat="false" ht="13.2" hidden="false" customHeight="false" outlineLevel="0" collapsed="false">
      <c r="D906" s="170"/>
    </row>
    <row r="907" customFormat="false" ht="13.2" hidden="false" customHeight="false" outlineLevel="0" collapsed="false">
      <c r="D907" s="170"/>
    </row>
    <row r="908" customFormat="false" ht="13.2" hidden="false" customHeight="false" outlineLevel="0" collapsed="false">
      <c r="D908" s="170"/>
    </row>
    <row r="909" customFormat="false" ht="13.2" hidden="false" customHeight="false" outlineLevel="0" collapsed="false">
      <c r="D909" s="170"/>
    </row>
    <row r="910" customFormat="false" ht="13.2" hidden="false" customHeight="false" outlineLevel="0" collapsed="false">
      <c r="D910" s="170"/>
    </row>
    <row r="911" customFormat="false" ht="13.2" hidden="false" customHeight="false" outlineLevel="0" collapsed="false">
      <c r="D911" s="170"/>
    </row>
    <row r="912" customFormat="false" ht="13.2" hidden="false" customHeight="false" outlineLevel="0" collapsed="false">
      <c r="D912" s="170"/>
    </row>
    <row r="913" customFormat="false" ht="13.2" hidden="false" customHeight="false" outlineLevel="0" collapsed="false">
      <c r="D913" s="170"/>
    </row>
    <row r="914" customFormat="false" ht="13.2" hidden="false" customHeight="false" outlineLevel="0" collapsed="false">
      <c r="D914" s="170"/>
    </row>
    <row r="915" customFormat="false" ht="13.2" hidden="false" customHeight="false" outlineLevel="0" collapsed="false">
      <c r="D915" s="170"/>
    </row>
    <row r="916" customFormat="false" ht="13.2" hidden="false" customHeight="false" outlineLevel="0" collapsed="false">
      <c r="D916" s="170"/>
    </row>
    <row r="917" customFormat="false" ht="13.2" hidden="false" customHeight="false" outlineLevel="0" collapsed="false">
      <c r="D917" s="170"/>
    </row>
    <row r="918" customFormat="false" ht="13.2" hidden="false" customHeight="false" outlineLevel="0" collapsed="false">
      <c r="D918" s="170"/>
    </row>
    <row r="919" customFormat="false" ht="13.2" hidden="false" customHeight="false" outlineLevel="0" collapsed="false">
      <c r="D919" s="170"/>
    </row>
    <row r="920" customFormat="false" ht="13.2" hidden="false" customHeight="false" outlineLevel="0" collapsed="false">
      <c r="D920" s="170"/>
    </row>
    <row r="921" customFormat="false" ht="13.2" hidden="false" customHeight="false" outlineLevel="0" collapsed="false">
      <c r="D921" s="170"/>
    </row>
    <row r="922" customFormat="false" ht="13.2" hidden="false" customHeight="false" outlineLevel="0" collapsed="false">
      <c r="D922" s="170"/>
    </row>
    <row r="923" customFormat="false" ht="13.2" hidden="false" customHeight="false" outlineLevel="0" collapsed="false">
      <c r="D923" s="170"/>
    </row>
    <row r="924" customFormat="false" ht="13.2" hidden="false" customHeight="false" outlineLevel="0" collapsed="false">
      <c r="D924" s="170"/>
    </row>
    <row r="925" customFormat="false" ht="13.2" hidden="false" customHeight="false" outlineLevel="0" collapsed="false">
      <c r="D925" s="170"/>
    </row>
    <row r="926" customFormat="false" ht="13.2" hidden="false" customHeight="false" outlineLevel="0" collapsed="false">
      <c r="D926" s="170"/>
    </row>
    <row r="927" customFormat="false" ht="13.2" hidden="false" customHeight="false" outlineLevel="0" collapsed="false">
      <c r="D927" s="170"/>
    </row>
    <row r="928" customFormat="false" ht="13.2" hidden="false" customHeight="false" outlineLevel="0" collapsed="false">
      <c r="D928" s="170"/>
    </row>
    <row r="929" customFormat="false" ht="13.2" hidden="false" customHeight="false" outlineLevel="0" collapsed="false">
      <c r="D929" s="170"/>
    </row>
    <row r="930" customFormat="false" ht="13.2" hidden="false" customHeight="false" outlineLevel="0" collapsed="false">
      <c r="D930" s="170"/>
    </row>
    <row r="931" customFormat="false" ht="13.2" hidden="false" customHeight="false" outlineLevel="0" collapsed="false">
      <c r="D931" s="170"/>
    </row>
    <row r="932" customFormat="false" ht="13.2" hidden="false" customHeight="false" outlineLevel="0" collapsed="false">
      <c r="D932" s="170"/>
    </row>
    <row r="933" customFormat="false" ht="13.2" hidden="false" customHeight="false" outlineLevel="0" collapsed="false">
      <c r="D933" s="170"/>
    </row>
    <row r="934" customFormat="false" ht="13.2" hidden="false" customHeight="false" outlineLevel="0" collapsed="false">
      <c r="D934" s="170"/>
    </row>
    <row r="935" customFormat="false" ht="13.2" hidden="false" customHeight="false" outlineLevel="0" collapsed="false">
      <c r="D935" s="170"/>
    </row>
    <row r="936" customFormat="false" ht="13.2" hidden="false" customHeight="false" outlineLevel="0" collapsed="false">
      <c r="D936" s="170"/>
    </row>
    <row r="937" customFormat="false" ht="13.2" hidden="false" customHeight="false" outlineLevel="0" collapsed="false">
      <c r="D937" s="170"/>
    </row>
    <row r="938" customFormat="false" ht="13.2" hidden="false" customHeight="false" outlineLevel="0" collapsed="false">
      <c r="D938" s="170"/>
    </row>
    <row r="939" customFormat="false" ht="13.2" hidden="false" customHeight="false" outlineLevel="0" collapsed="false">
      <c r="D939" s="170"/>
    </row>
    <row r="940" customFormat="false" ht="13.2" hidden="false" customHeight="false" outlineLevel="0" collapsed="false">
      <c r="D940" s="170"/>
    </row>
    <row r="941" customFormat="false" ht="13.2" hidden="false" customHeight="false" outlineLevel="0" collapsed="false">
      <c r="D941" s="170"/>
    </row>
    <row r="942" customFormat="false" ht="13.2" hidden="false" customHeight="false" outlineLevel="0" collapsed="false">
      <c r="D942" s="170"/>
    </row>
    <row r="943" customFormat="false" ht="13.2" hidden="false" customHeight="false" outlineLevel="0" collapsed="false">
      <c r="D943" s="170"/>
    </row>
    <row r="944" customFormat="false" ht="13.2" hidden="false" customHeight="false" outlineLevel="0" collapsed="false">
      <c r="D944" s="170"/>
    </row>
    <row r="945" customFormat="false" ht="13.2" hidden="false" customHeight="false" outlineLevel="0" collapsed="false">
      <c r="D945" s="170"/>
    </row>
    <row r="946" customFormat="false" ht="13.2" hidden="false" customHeight="false" outlineLevel="0" collapsed="false">
      <c r="D946" s="170"/>
    </row>
    <row r="947" customFormat="false" ht="13.2" hidden="false" customHeight="false" outlineLevel="0" collapsed="false">
      <c r="D947" s="170"/>
    </row>
    <row r="948" customFormat="false" ht="13.2" hidden="false" customHeight="false" outlineLevel="0" collapsed="false">
      <c r="D948" s="170"/>
    </row>
    <row r="949" customFormat="false" ht="13.2" hidden="false" customHeight="false" outlineLevel="0" collapsed="false">
      <c r="D949" s="170"/>
    </row>
    <row r="950" customFormat="false" ht="13.2" hidden="false" customHeight="false" outlineLevel="0" collapsed="false">
      <c r="D950" s="170"/>
    </row>
    <row r="951" customFormat="false" ht="13.2" hidden="false" customHeight="false" outlineLevel="0" collapsed="false">
      <c r="D951" s="170"/>
    </row>
    <row r="952" customFormat="false" ht="13.2" hidden="false" customHeight="false" outlineLevel="0" collapsed="false">
      <c r="D952" s="170"/>
    </row>
    <row r="953" customFormat="false" ht="13.2" hidden="false" customHeight="false" outlineLevel="0" collapsed="false">
      <c r="D953" s="170"/>
    </row>
    <row r="954" customFormat="false" ht="13.2" hidden="false" customHeight="false" outlineLevel="0" collapsed="false">
      <c r="D954" s="170"/>
    </row>
    <row r="955" customFormat="false" ht="13.2" hidden="false" customHeight="false" outlineLevel="0" collapsed="false">
      <c r="D955" s="170"/>
    </row>
    <row r="956" customFormat="false" ht="13.2" hidden="false" customHeight="false" outlineLevel="0" collapsed="false">
      <c r="D956" s="170"/>
    </row>
    <row r="957" customFormat="false" ht="13.2" hidden="false" customHeight="false" outlineLevel="0" collapsed="false">
      <c r="D957" s="170"/>
    </row>
    <row r="958" customFormat="false" ht="13.2" hidden="false" customHeight="false" outlineLevel="0" collapsed="false">
      <c r="D958" s="170"/>
    </row>
    <row r="959" customFormat="false" ht="13.2" hidden="false" customHeight="false" outlineLevel="0" collapsed="false">
      <c r="D959" s="170"/>
    </row>
    <row r="960" customFormat="false" ht="13.2" hidden="false" customHeight="false" outlineLevel="0" collapsed="false">
      <c r="D960" s="170"/>
    </row>
    <row r="961" customFormat="false" ht="13.2" hidden="false" customHeight="false" outlineLevel="0" collapsed="false">
      <c r="D961" s="170"/>
    </row>
    <row r="962" customFormat="false" ht="13.2" hidden="false" customHeight="false" outlineLevel="0" collapsed="false">
      <c r="D962" s="170"/>
    </row>
    <row r="963" customFormat="false" ht="13.2" hidden="false" customHeight="false" outlineLevel="0" collapsed="false">
      <c r="D963" s="170"/>
    </row>
    <row r="964" customFormat="false" ht="13.2" hidden="false" customHeight="false" outlineLevel="0" collapsed="false">
      <c r="D964" s="170"/>
    </row>
    <row r="965" customFormat="false" ht="13.2" hidden="false" customHeight="false" outlineLevel="0" collapsed="false">
      <c r="D965" s="170"/>
    </row>
    <row r="966" customFormat="false" ht="13.2" hidden="false" customHeight="false" outlineLevel="0" collapsed="false">
      <c r="D966" s="170"/>
    </row>
    <row r="967" customFormat="false" ht="13.2" hidden="false" customHeight="false" outlineLevel="0" collapsed="false">
      <c r="D967" s="170"/>
    </row>
    <row r="968" customFormat="false" ht="13.2" hidden="false" customHeight="false" outlineLevel="0" collapsed="false">
      <c r="D968" s="170"/>
    </row>
    <row r="969" customFormat="false" ht="13.2" hidden="false" customHeight="false" outlineLevel="0" collapsed="false">
      <c r="D969" s="170"/>
    </row>
    <row r="970" customFormat="false" ht="13.2" hidden="false" customHeight="false" outlineLevel="0" collapsed="false">
      <c r="D970" s="170"/>
    </row>
    <row r="971" customFormat="false" ht="13.2" hidden="false" customHeight="false" outlineLevel="0" collapsed="false">
      <c r="D971" s="170"/>
    </row>
    <row r="972" customFormat="false" ht="13.2" hidden="false" customHeight="false" outlineLevel="0" collapsed="false">
      <c r="D972" s="170"/>
    </row>
    <row r="973" customFormat="false" ht="13.2" hidden="false" customHeight="false" outlineLevel="0" collapsed="false">
      <c r="D973" s="170"/>
    </row>
    <row r="974" customFormat="false" ht="13.2" hidden="false" customHeight="false" outlineLevel="0" collapsed="false">
      <c r="D974" s="170"/>
    </row>
    <row r="975" customFormat="false" ht="13.2" hidden="false" customHeight="false" outlineLevel="0" collapsed="false">
      <c r="D975" s="170"/>
    </row>
    <row r="976" customFormat="false" ht="13.2" hidden="false" customHeight="false" outlineLevel="0" collapsed="false">
      <c r="D976" s="170"/>
    </row>
    <row r="977" customFormat="false" ht="13.2" hidden="false" customHeight="false" outlineLevel="0" collapsed="false">
      <c r="D977" s="170"/>
    </row>
    <row r="978" customFormat="false" ht="13.2" hidden="false" customHeight="false" outlineLevel="0" collapsed="false">
      <c r="D978" s="170"/>
    </row>
    <row r="979" customFormat="false" ht="13.2" hidden="false" customHeight="false" outlineLevel="0" collapsed="false">
      <c r="D979" s="170"/>
    </row>
    <row r="980" customFormat="false" ht="13.2" hidden="false" customHeight="false" outlineLevel="0" collapsed="false">
      <c r="D980" s="170"/>
    </row>
    <row r="981" customFormat="false" ht="13.2" hidden="false" customHeight="false" outlineLevel="0" collapsed="false">
      <c r="D981" s="170"/>
    </row>
    <row r="982" customFormat="false" ht="13.2" hidden="false" customHeight="false" outlineLevel="0" collapsed="false">
      <c r="D982" s="170"/>
    </row>
    <row r="983" customFormat="false" ht="13.2" hidden="false" customHeight="false" outlineLevel="0" collapsed="false">
      <c r="D983" s="170"/>
    </row>
    <row r="984" customFormat="false" ht="13.2" hidden="false" customHeight="false" outlineLevel="0" collapsed="false">
      <c r="D984" s="170"/>
    </row>
    <row r="985" customFormat="false" ht="13.2" hidden="false" customHeight="false" outlineLevel="0" collapsed="false">
      <c r="D985" s="170"/>
    </row>
    <row r="986" customFormat="false" ht="13.2" hidden="false" customHeight="false" outlineLevel="0" collapsed="false">
      <c r="D986" s="170"/>
    </row>
    <row r="987" customFormat="false" ht="13.2" hidden="false" customHeight="false" outlineLevel="0" collapsed="false">
      <c r="D987" s="170"/>
    </row>
    <row r="988" customFormat="false" ht="13.2" hidden="false" customHeight="false" outlineLevel="0" collapsed="false">
      <c r="D988" s="170"/>
    </row>
    <row r="989" customFormat="false" ht="13.2" hidden="false" customHeight="false" outlineLevel="0" collapsed="false">
      <c r="D989" s="170"/>
    </row>
    <row r="990" customFormat="false" ht="13.2" hidden="false" customHeight="false" outlineLevel="0" collapsed="false">
      <c r="D990" s="170"/>
    </row>
    <row r="991" customFormat="false" ht="13.2" hidden="false" customHeight="false" outlineLevel="0" collapsed="false">
      <c r="D991" s="170"/>
    </row>
    <row r="992" customFormat="false" ht="13.2" hidden="false" customHeight="false" outlineLevel="0" collapsed="false">
      <c r="D992" s="170"/>
    </row>
    <row r="993" customFormat="false" ht="13.2" hidden="false" customHeight="false" outlineLevel="0" collapsed="false">
      <c r="D993" s="170"/>
    </row>
    <row r="994" customFormat="false" ht="13.2" hidden="false" customHeight="false" outlineLevel="0" collapsed="false">
      <c r="D994" s="170"/>
    </row>
    <row r="995" customFormat="false" ht="13.2" hidden="false" customHeight="false" outlineLevel="0" collapsed="false">
      <c r="D995" s="170"/>
    </row>
    <row r="996" customFormat="false" ht="13.2" hidden="false" customHeight="false" outlineLevel="0" collapsed="false">
      <c r="D996" s="170"/>
    </row>
    <row r="997" customFormat="false" ht="13.2" hidden="false" customHeight="false" outlineLevel="0" collapsed="false">
      <c r="D997" s="170"/>
    </row>
    <row r="998" customFormat="false" ht="13.2" hidden="false" customHeight="false" outlineLevel="0" collapsed="false">
      <c r="D998" s="170"/>
    </row>
    <row r="999" customFormat="false" ht="13.2" hidden="false" customHeight="false" outlineLevel="0" collapsed="false">
      <c r="D999" s="170"/>
    </row>
    <row r="1000" customFormat="false" ht="13.2" hidden="false" customHeight="false" outlineLevel="0" collapsed="false">
      <c r="D1000" s="170"/>
    </row>
    <row r="1001" customFormat="false" ht="13.2" hidden="false" customHeight="false" outlineLevel="0" collapsed="false">
      <c r="D1001" s="170"/>
    </row>
    <row r="1002" customFormat="false" ht="13.2" hidden="false" customHeight="false" outlineLevel="0" collapsed="false">
      <c r="D1002" s="170"/>
    </row>
    <row r="1003" customFormat="false" ht="13.2" hidden="false" customHeight="false" outlineLevel="0" collapsed="false">
      <c r="D1003" s="170"/>
    </row>
    <row r="1004" customFormat="false" ht="13.2" hidden="false" customHeight="false" outlineLevel="0" collapsed="false">
      <c r="D1004" s="170"/>
    </row>
    <row r="1005" customFormat="false" ht="13.2" hidden="false" customHeight="false" outlineLevel="0" collapsed="false">
      <c r="D1005" s="170"/>
    </row>
    <row r="1006" customFormat="false" ht="13.2" hidden="false" customHeight="false" outlineLevel="0" collapsed="false">
      <c r="D1006" s="170"/>
    </row>
    <row r="1007" customFormat="false" ht="13.2" hidden="false" customHeight="false" outlineLevel="0" collapsed="false">
      <c r="D1007" s="170"/>
    </row>
    <row r="1008" customFormat="false" ht="13.2" hidden="false" customHeight="false" outlineLevel="0" collapsed="false">
      <c r="D1008" s="170"/>
    </row>
    <row r="1009" customFormat="false" ht="13.2" hidden="false" customHeight="false" outlineLevel="0" collapsed="false">
      <c r="D1009" s="170"/>
    </row>
    <row r="1010" customFormat="false" ht="13.2" hidden="false" customHeight="false" outlineLevel="0" collapsed="false">
      <c r="D1010" s="170"/>
    </row>
    <row r="1011" customFormat="false" ht="13.2" hidden="false" customHeight="false" outlineLevel="0" collapsed="false">
      <c r="D1011" s="170"/>
    </row>
    <row r="1012" customFormat="false" ht="13.2" hidden="false" customHeight="false" outlineLevel="0" collapsed="false">
      <c r="D1012" s="170"/>
    </row>
    <row r="1013" customFormat="false" ht="13.2" hidden="false" customHeight="false" outlineLevel="0" collapsed="false">
      <c r="D1013" s="170"/>
    </row>
    <row r="1014" customFormat="false" ht="13.2" hidden="false" customHeight="false" outlineLevel="0" collapsed="false">
      <c r="D1014" s="170"/>
    </row>
    <row r="1015" customFormat="false" ht="13.2" hidden="false" customHeight="false" outlineLevel="0" collapsed="false">
      <c r="D1015" s="170"/>
    </row>
    <row r="1016" customFormat="false" ht="13.2" hidden="false" customHeight="false" outlineLevel="0" collapsed="false">
      <c r="D1016" s="170"/>
    </row>
    <row r="1017" customFormat="false" ht="13.2" hidden="false" customHeight="false" outlineLevel="0" collapsed="false">
      <c r="D1017" s="170"/>
    </row>
    <row r="1018" customFormat="false" ht="13.2" hidden="false" customHeight="false" outlineLevel="0" collapsed="false">
      <c r="D1018" s="170"/>
    </row>
    <row r="1019" customFormat="false" ht="13.2" hidden="false" customHeight="false" outlineLevel="0" collapsed="false">
      <c r="D1019" s="170"/>
    </row>
    <row r="1020" customFormat="false" ht="13.2" hidden="false" customHeight="false" outlineLevel="0" collapsed="false">
      <c r="D1020" s="170"/>
    </row>
    <row r="1021" customFormat="false" ht="13.2" hidden="false" customHeight="false" outlineLevel="0" collapsed="false">
      <c r="D1021" s="170"/>
    </row>
    <row r="1022" customFormat="false" ht="13.2" hidden="false" customHeight="false" outlineLevel="0" collapsed="false">
      <c r="D1022" s="170"/>
    </row>
    <row r="1023" customFormat="false" ht="13.2" hidden="false" customHeight="false" outlineLevel="0" collapsed="false">
      <c r="D1023" s="170"/>
    </row>
    <row r="1024" customFormat="false" ht="13.2" hidden="false" customHeight="false" outlineLevel="0" collapsed="false">
      <c r="D1024" s="170"/>
    </row>
    <row r="1025" customFormat="false" ht="13.2" hidden="false" customHeight="false" outlineLevel="0" collapsed="false">
      <c r="D1025" s="170"/>
    </row>
    <row r="1026" customFormat="false" ht="13.2" hidden="false" customHeight="false" outlineLevel="0" collapsed="false">
      <c r="D1026" s="170"/>
    </row>
    <row r="1027" customFormat="false" ht="13.2" hidden="false" customHeight="false" outlineLevel="0" collapsed="false">
      <c r="D1027" s="170"/>
    </row>
    <row r="1028" customFormat="false" ht="13.2" hidden="false" customHeight="false" outlineLevel="0" collapsed="false">
      <c r="D1028" s="170"/>
    </row>
    <row r="1029" customFormat="false" ht="13.2" hidden="false" customHeight="false" outlineLevel="0" collapsed="false">
      <c r="D1029" s="170"/>
    </row>
    <row r="1030" customFormat="false" ht="13.2" hidden="false" customHeight="false" outlineLevel="0" collapsed="false">
      <c r="D1030" s="170"/>
    </row>
    <row r="1031" customFormat="false" ht="13.2" hidden="false" customHeight="false" outlineLevel="0" collapsed="false">
      <c r="D1031" s="170"/>
    </row>
    <row r="1032" customFormat="false" ht="13.2" hidden="false" customHeight="false" outlineLevel="0" collapsed="false">
      <c r="D1032" s="170"/>
    </row>
    <row r="1033" customFormat="false" ht="13.2" hidden="false" customHeight="false" outlineLevel="0" collapsed="false">
      <c r="D1033" s="170"/>
    </row>
    <row r="1034" customFormat="false" ht="13.2" hidden="false" customHeight="false" outlineLevel="0" collapsed="false">
      <c r="D1034" s="170"/>
    </row>
    <row r="1035" customFormat="false" ht="13.2" hidden="false" customHeight="false" outlineLevel="0" collapsed="false">
      <c r="D1035" s="170"/>
    </row>
    <row r="1036" customFormat="false" ht="13.2" hidden="false" customHeight="false" outlineLevel="0" collapsed="false">
      <c r="D1036" s="170"/>
    </row>
    <row r="1037" customFormat="false" ht="13.2" hidden="false" customHeight="false" outlineLevel="0" collapsed="false">
      <c r="D1037" s="170"/>
    </row>
    <row r="1038" customFormat="false" ht="13.2" hidden="false" customHeight="false" outlineLevel="0" collapsed="false">
      <c r="D1038" s="170"/>
    </row>
    <row r="1039" customFormat="false" ht="13.2" hidden="false" customHeight="false" outlineLevel="0" collapsed="false">
      <c r="D1039" s="170"/>
    </row>
    <row r="1040" customFormat="false" ht="13.2" hidden="false" customHeight="false" outlineLevel="0" collapsed="false">
      <c r="D1040" s="170"/>
    </row>
    <row r="1041" customFormat="false" ht="13.2" hidden="false" customHeight="false" outlineLevel="0" collapsed="false">
      <c r="D1041" s="170"/>
    </row>
    <row r="1042" customFormat="false" ht="13.2" hidden="false" customHeight="false" outlineLevel="0" collapsed="false">
      <c r="D1042" s="170"/>
    </row>
    <row r="1043" customFormat="false" ht="13.2" hidden="false" customHeight="false" outlineLevel="0" collapsed="false">
      <c r="D1043" s="170"/>
    </row>
    <row r="1044" customFormat="false" ht="13.2" hidden="false" customHeight="false" outlineLevel="0" collapsed="false">
      <c r="D1044" s="170"/>
    </row>
    <row r="1045" customFormat="false" ht="13.2" hidden="false" customHeight="false" outlineLevel="0" collapsed="false">
      <c r="D1045" s="170"/>
    </row>
    <row r="1046" customFormat="false" ht="13.2" hidden="false" customHeight="false" outlineLevel="0" collapsed="false">
      <c r="D1046" s="170"/>
    </row>
    <row r="1047" customFormat="false" ht="13.2" hidden="false" customHeight="false" outlineLevel="0" collapsed="false">
      <c r="D1047" s="170"/>
    </row>
    <row r="1048" customFormat="false" ht="13.2" hidden="false" customHeight="false" outlineLevel="0" collapsed="false">
      <c r="D1048" s="170"/>
    </row>
    <row r="1049" customFormat="false" ht="13.2" hidden="false" customHeight="false" outlineLevel="0" collapsed="false">
      <c r="D1049" s="170"/>
    </row>
    <row r="1050" customFormat="false" ht="13.2" hidden="false" customHeight="false" outlineLevel="0" collapsed="false">
      <c r="D1050" s="170"/>
    </row>
    <row r="1051" customFormat="false" ht="13.2" hidden="false" customHeight="false" outlineLevel="0" collapsed="false">
      <c r="D1051" s="170"/>
    </row>
    <row r="1052" customFormat="false" ht="13.2" hidden="false" customHeight="false" outlineLevel="0" collapsed="false">
      <c r="D1052" s="170"/>
    </row>
    <row r="1053" customFormat="false" ht="13.2" hidden="false" customHeight="false" outlineLevel="0" collapsed="false">
      <c r="D1053" s="170"/>
    </row>
    <row r="1054" customFormat="false" ht="13.2" hidden="false" customHeight="false" outlineLevel="0" collapsed="false">
      <c r="D1054" s="170"/>
    </row>
    <row r="1055" customFormat="false" ht="13.2" hidden="false" customHeight="false" outlineLevel="0" collapsed="false">
      <c r="D1055" s="170"/>
    </row>
    <row r="1056" customFormat="false" ht="13.2" hidden="false" customHeight="false" outlineLevel="0" collapsed="false">
      <c r="D1056" s="170"/>
    </row>
    <row r="1057" customFormat="false" ht="13.2" hidden="false" customHeight="false" outlineLevel="0" collapsed="false">
      <c r="D1057" s="170"/>
    </row>
    <row r="1058" customFormat="false" ht="13.2" hidden="false" customHeight="false" outlineLevel="0" collapsed="false">
      <c r="D1058" s="170"/>
    </row>
    <row r="1059" customFormat="false" ht="13.2" hidden="false" customHeight="false" outlineLevel="0" collapsed="false">
      <c r="D1059" s="170"/>
    </row>
    <row r="1060" customFormat="false" ht="13.2" hidden="false" customHeight="false" outlineLevel="0" collapsed="false">
      <c r="D1060" s="170"/>
    </row>
    <row r="1061" customFormat="false" ht="13.2" hidden="false" customHeight="false" outlineLevel="0" collapsed="false">
      <c r="D1061" s="170"/>
    </row>
    <row r="1062" customFormat="false" ht="13.2" hidden="false" customHeight="false" outlineLevel="0" collapsed="false">
      <c r="D1062" s="170"/>
    </row>
    <row r="1063" customFormat="false" ht="13.2" hidden="false" customHeight="false" outlineLevel="0" collapsed="false">
      <c r="D1063" s="170"/>
    </row>
    <row r="1064" customFormat="false" ht="13.2" hidden="false" customHeight="false" outlineLevel="0" collapsed="false">
      <c r="D1064" s="170"/>
    </row>
    <row r="1065" customFormat="false" ht="13.2" hidden="false" customHeight="false" outlineLevel="0" collapsed="false">
      <c r="D1065" s="170"/>
    </row>
    <row r="1066" customFormat="false" ht="13.2" hidden="false" customHeight="false" outlineLevel="0" collapsed="false">
      <c r="D1066" s="170"/>
    </row>
    <row r="1067" customFormat="false" ht="13.2" hidden="false" customHeight="false" outlineLevel="0" collapsed="false">
      <c r="D1067" s="170"/>
    </row>
    <row r="1068" customFormat="false" ht="13.2" hidden="false" customHeight="false" outlineLevel="0" collapsed="false">
      <c r="D1068" s="170"/>
    </row>
    <row r="1069" customFormat="false" ht="13.2" hidden="false" customHeight="false" outlineLevel="0" collapsed="false">
      <c r="D1069" s="170"/>
    </row>
    <row r="1070" customFormat="false" ht="13.2" hidden="false" customHeight="false" outlineLevel="0" collapsed="false">
      <c r="D1070" s="170"/>
    </row>
    <row r="1071" customFormat="false" ht="13.2" hidden="false" customHeight="false" outlineLevel="0" collapsed="false">
      <c r="D1071" s="170"/>
    </row>
    <row r="1072" customFormat="false" ht="13.2" hidden="false" customHeight="false" outlineLevel="0" collapsed="false">
      <c r="D1072" s="170"/>
    </row>
    <row r="1073" customFormat="false" ht="13.2" hidden="false" customHeight="false" outlineLevel="0" collapsed="false">
      <c r="D1073" s="170"/>
    </row>
    <row r="1074" customFormat="false" ht="13.2" hidden="false" customHeight="false" outlineLevel="0" collapsed="false">
      <c r="D1074" s="170"/>
    </row>
    <row r="1075" customFormat="false" ht="13.2" hidden="false" customHeight="false" outlineLevel="0" collapsed="false">
      <c r="D1075" s="170"/>
    </row>
    <row r="1076" customFormat="false" ht="13.2" hidden="false" customHeight="false" outlineLevel="0" collapsed="false">
      <c r="D1076" s="170"/>
    </row>
    <row r="1077" customFormat="false" ht="13.2" hidden="false" customHeight="false" outlineLevel="0" collapsed="false">
      <c r="D1077" s="170"/>
    </row>
    <row r="1078" customFormat="false" ht="13.2" hidden="false" customHeight="false" outlineLevel="0" collapsed="false">
      <c r="D1078" s="170"/>
    </row>
    <row r="1079" customFormat="false" ht="13.2" hidden="false" customHeight="false" outlineLevel="0" collapsed="false">
      <c r="D1079" s="170"/>
    </row>
    <row r="1080" customFormat="false" ht="13.2" hidden="false" customHeight="false" outlineLevel="0" collapsed="false">
      <c r="D1080" s="170"/>
    </row>
    <row r="1081" customFormat="false" ht="13.2" hidden="false" customHeight="false" outlineLevel="0" collapsed="false">
      <c r="D1081" s="170"/>
    </row>
    <row r="1082" customFormat="false" ht="13.2" hidden="false" customHeight="false" outlineLevel="0" collapsed="false">
      <c r="D1082" s="170"/>
    </row>
    <row r="1083" customFormat="false" ht="13.2" hidden="false" customHeight="false" outlineLevel="0" collapsed="false">
      <c r="D1083" s="170"/>
    </row>
    <row r="1084" customFormat="false" ht="13.2" hidden="false" customHeight="false" outlineLevel="0" collapsed="false">
      <c r="D1084" s="170"/>
    </row>
    <row r="1085" customFormat="false" ht="13.2" hidden="false" customHeight="false" outlineLevel="0" collapsed="false">
      <c r="D1085" s="170"/>
    </row>
    <row r="1086" customFormat="false" ht="13.2" hidden="false" customHeight="false" outlineLevel="0" collapsed="false">
      <c r="D1086" s="170"/>
    </row>
    <row r="1087" customFormat="false" ht="13.2" hidden="false" customHeight="false" outlineLevel="0" collapsed="false">
      <c r="D1087" s="170"/>
    </row>
    <row r="1088" customFormat="false" ht="13.2" hidden="false" customHeight="false" outlineLevel="0" collapsed="false">
      <c r="D1088" s="170"/>
    </row>
    <row r="1089" customFormat="false" ht="13.2" hidden="false" customHeight="false" outlineLevel="0" collapsed="false">
      <c r="D1089" s="170"/>
    </row>
    <row r="1090" customFormat="false" ht="13.2" hidden="false" customHeight="false" outlineLevel="0" collapsed="false">
      <c r="D1090" s="170"/>
    </row>
    <row r="1091" customFormat="false" ht="13.2" hidden="false" customHeight="false" outlineLevel="0" collapsed="false">
      <c r="D1091" s="170"/>
    </row>
    <row r="1092" customFormat="false" ht="13.2" hidden="false" customHeight="false" outlineLevel="0" collapsed="false">
      <c r="D1092" s="170"/>
    </row>
    <row r="1093" customFormat="false" ht="13.2" hidden="false" customHeight="false" outlineLevel="0" collapsed="false">
      <c r="D1093" s="170"/>
    </row>
    <row r="1094" customFormat="false" ht="13.2" hidden="false" customHeight="false" outlineLevel="0" collapsed="false">
      <c r="D1094" s="170"/>
    </row>
    <row r="1095" customFormat="false" ht="13.2" hidden="false" customHeight="false" outlineLevel="0" collapsed="false">
      <c r="D1095" s="170"/>
    </row>
    <row r="1096" customFormat="false" ht="13.2" hidden="false" customHeight="false" outlineLevel="0" collapsed="false">
      <c r="D1096" s="170"/>
    </row>
    <row r="1097" customFormat="false" ht="13.2" hidden="false" customHeight="false" outlineLevel="0" collapsed="false">
      <c r="D1097" s="170"/>
    </row>
  </sheetData>
  <sheetProtection sheet="true" password="dc0d"/>
  <mergeCells count="22">
    <mergeCell ref="A1:G1"/>
    <mergeCell ref="C2:G2"/>
    <mergeCell ref="C3:G3"/>
    <mergeCell ref="C4:G4"/>
    <mergeCell ref="C10:G10"/>
    <mergeCell ref="C13:G13"/>
    <mergeCell ref="C19:G19"/>
    <mergeCell ref="C25:G25"/>
    <mergeCell ref="C33:G33"/>
    <mergeCell ref="C36:G36"/>
    <mergeCell ref="C39:G39"/>
    <mergeCell ref="C41:G41"/>
    <mergeCell ref="C43:G43"/>
    <mergeCell ref="C48:G48"/>
    <mergeCell ref="C56:G56"/>
    <mergeCell ref="C67:G67"/>
    <mergeCell ref="C70:G70"/>
    <mergeCell ref="C73:G73"/>
    <mergeCell ref="C76:G76"/>
    <mergeCell ref="C80:G80"/>
    <mergeCell ref="C83:G83"/>
    <mergeCell ref="C91:G91"/>
  </mergeCells>
  <printOptions headings="false" gridLines="false" gridLinesSet="true" horizontalCentered="false" verticalCentered="false"/>
  <pageMargins left="0.590277777777778" right="0.196527777777778" top="0.7875" bottom="0.7875" header="0.511805555555555" footer="0.315277777777778"/>
  <pageSetup paperSize="9" scale="8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&amp;LZpracováno programem BUILDpower S,  © RTS, a.s.&amp;RStránka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H1028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pane xSplit="0" ySplit="7" topLeftCell="A8" activePane="bottomLeft" state="frozen"/>
      <selection pane="topLeft" activeCell="A1" activeCellId="0" sqref="A1"/>
      <selection pane="bottomLeft" activeCell="A1" activeCellId="0" sqref="A1"/>
    </sheetView>
  </sheetViews>
  <sheetFormatPr defaultColWidth="8.5703125" defaultRowHeight="13.2" zeroHeight="false" outlineLevelRow="1" outlineLevelCol="0"/>
  <cols>
    <col collapsed="false" customWidth="true" hidden="false" outlineLevel="0" max="1" min="1" style="0" width="3.45"/>
    <col collapsed="false" customWidth="true" hidden="false" outlineLevel="0" max="2" min="2" style="164" width="12.56"/>
    <col collapsed="false" customWidth="true" hidden="false" outlineLevel="0" max="3" min="3" style="164" width="63.33"/>
    <col collapsed="false" customWidth="true" hidden="false" outlineLevel="0" max="4" min="4" style="0" width="4.89"/>
    <col collapsed="false" customWidth="true" hidden="false" outlineLevel="0" max="5" min="5" style="0" width="10.58"/>
    <col collapsed="false" customWidth="true" hidden="false" outlineLevel="0" max="6" min="6" style="0" width="9.89"/>
    <col collapsed="false" customWidth="true" hidden="false" outlineLevel="0" max="7" min="7" style="0" width="12.66"/>
    <col collapsed="false" customWidth="true" hidden="true" outlineLevel="0" max="13" min="8" style="0" width="11.52"/>
    <col collapsed="false" customWidth="true" hidden="true" outlineLevel="0" max="17" min="16" style="0" width="11.52"/>
    <col collapsed="false" customWidth="true" hidden="false" outlineLevel="0" max="18" min="18" style="0" width="6.88"/>
    <col collapsed="false" customWidth="true" hidden="false" outlineLevel="0" max="20" min="20" style="0" width="8.44"/>
    <col collapsed="false" customWidth="true" hidden="true" outlineLevel="0" max="23" min="21" style="0" width="11.52"/>
    <col collapsed="false" customWidth="true" hidden="true" outlineLevel="0" max="29" min="29" style="0" width="11.52"/>
    <col collapsed="false" customWidth="true" hidden="true" outlineLevel="0" max="41" min="31" style="0" width="11.52"/>
  </cols>
  <sheetData>
    <row r="1" customFormat="false" ht="15.75" hidden="false" customHeight="true" outlineLevel="0" collapsed="false">
      <c r="A1" s="165" t="s">
        <v>145</v>
      </c>
      <c r="B1" s="165"/>
      <c r="C1" s="165"/>
      <c r="D1" s="165"/>
      <c r="E1" s="165"/>
      <c r="F1" s="165"/>
      <c r="G1" s="165"/>
      <c r="AG1" s="0" t="s">
        <v>87</v>
      </c>
    </row>
    <row r="2" customFormat="false" ht="24.9" hidden="false" customHeight="true" outlineLevel="0" collapsed="false">
      <c r="A2" s="158" t="s">
        <v>83</v>
      </c>
      <c r="B2" s="159" t="s">
        <v>5</v>
      </c>
      <c r="C2" s="166" t="s">
        <v>6</v>
      </c>
      <c r="D2" s="166"/>
      <c r="E2" s="166"/>
      <c r="F2" s="166"/>
      <c r="G2" s="166"/>
      <c r="AG2" s="0" t="s">
        <v>88</v>
      </c>
    </row>
    <row r="3" customFormat="false" ht="24.9" hidden="false" customHeight="true" outlineLevel="0" collapsed="false">
      <c r="A3" s="158" t="s">
        <v>84</v>
      </c>
      <c r="B3" s="159" t="s">
        <v>52</v>
      </c>
      <c r="C3" s="166" t="s">
        <v>53</v>
      </c>
      <c r="D3" s="166"/>
      <c r="E3" s="166"/>
      <c r="F3" s="166"/>
      <c r="G3" s="166"/>
      <c r="AC3" s="164" t="s">
        <v>88</v>
      </c>
      <c r="AG3" s="0" t="s">
        <v>90</v>
      </c>
    </row>
    <row r="4" customFormat="false" ht="24.9" hidden="false" customHeight="true" outlineLevel="0" collapsed="false">
      <c r="A4" s="167" t="s">
        <v>85</v>
      </c>
      <c r="B4" s="168" t="s">
        <v>45</v>
      </c>
      <c r="C4" s="169" t="s">
        <v>53</v>
      </c>
      <c r="D4" s="169"/>
      <c r="E4" s="169"/>
      <c r="F4" s="169"/>
      <c r="G4" s="169"/>
      <c r="AG4" s="0" t="s">
        <v>91</v>
      </c>
    </row>
    <row r="5" customFormat="false" ht="13.2" hidden="false" customHeight="false" outlineLevel="0" collapsed="false">
      <c r="D5" s="170"/>
    </row>
    <row r="6" customFormat="false" ht="39.6" hidden="false" customHeight="false" outlineLevel="0" collapsed="false">
      <c r="A6" s="171" t="s">
        <v>92</v>
      </c>
      <c r="B6" s="172" t="s">
        <v>93</v>
      </c>
      <c r="C6" s="172" t="s">
        <v>94</v>
      </c>
      <c r="D6" s="173" t="s">
        <v>95</v>
      </c>
      <c r="E6" s="171" t="s">
        <v>96</v>
      </c>
      <c r="F6" s="174" t="s">
        <v>97</v>
      </c>
      <c r="G6" s="171" t="s">
        <v>14</v>
      </c>
      <c r="H6" s="175" t="s">
        <v>98</v>
      </c>
      <c r="I6" s="175" t="s">
        <v>99</v>
      </c>
      <c r="J6" s="175" t="s">
        <v>100</v>
      </c>
      <c r="K6" s="175" t="s">
        <v>101</v>
      </c>
      <c r="L6" s="175" t="s">
        <v>102</v>
      </c>
      <c r="M6" s="175" t="s">
        <v>103</v>
      </c>
      <c r="N6" s="175" t="s">
        <v>104</v>
      </c>
      <c r="O6" s="175" t="s">
        <v>105</v>
      </c>
      <c r="P6" s="175" t="s">
        <v>106</v>
      </c>
      <c r="Q6" s="175" t="s">
        <v>107</v>
      </c>
      <c r="R6" s="175" t="s">
        <v>108</v>
      </c>
      <c r="S6" s="175" t="s">
        <v>109</v>
      </c>
      <c r="T6" s="175" t="s">
        <v>110</v>
      </c>
      <c r="U6" s="175" t="s">
        <v>111</v>
      </c>
      <c r="V6" s="175" t="s">
        <v>112</v>
      </c>
      <c r="W6" s="175" t="s">
        <v>113</v>
      </c>
    </row>
    <row r="7" customFormat="false" ht="13.2" hidden="true" customHeight="false" outlineLevel="0" collapsed="false">
      <c r="A7" s="155"/>
      <c r="B7" s="161"/>
      <c r="C7" s="161"/>
      <c r="D7" s="163"/>
      <c r="E7" s="176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</row>
    <row r="8" customFormat="false" ht="13.2" hidden="false" customHeight="false" outlineLevel="0" collapsed="false">
      <c r="A8" s="178" t="s">
        <v>114</v>
      </c>
      <c r="B8" s="179" t="s">
        <v>75</v>
      </c>
      <c r="C8" s="180" t="s">
        <v>76</v>
      </c>
      <c r="D8" s="181"/>
      <c r="E8" s="182"/>
      <c r="F8" s="183"/>
      <c r="G8" s="183" t="n">
        <f aca="false">SUMIF(AG9:AG18,"&lt;&gt;NOR",G9:G18)</f>
        <v>0</v>
      </c>
      <c r="H8" s="183"/>
      <c r="I8" s="183" t="n">
        <f aca="false">SUM(I9:I18)</f>
        <v>0</v>
      </c>
      <c r="J8" s="183"/>
      <c r="K8" s="183" t="n">
        <f aca="false">SUM(K9:K18)</f>
        <v>0</v>
      </c>
      <c r="L8" s="183"/>
      <c r="M8" s="183" t="n">
        <f aca="false">SUM(M9:M18)</f>
        <v>0</v>
      </c>
      <c r="N8" s="183"/>
      <c r="O8" s="183" t="n">
        <f aca="false">SUM(O9:O18)</f>
        <v>0</v>
      </c>
      <c r="P8" s="183"/>
      <c r="Q8" s="183" t="n">
        <f aca="false">SUM(Q9:Q18)</f>
        <v>0</v>
      </c>
      <c r="R8" s="183"/>
      <c r="S8" s="183"/>
      <c r="T8" s="184"/>
      <c r="U8" s="185"/>
      <c r="V8" s="185" t="n">
        <f aca="false">SUM(V9:V18)</f>
        <v>0</v>
      </c>
      <c r="W8" s="185"/>
      <c r="AG8" s="0" t="s">
        <v>115</v>
      </c>
    </row>
    <row r="9" customFormat="false" ht="13.2" hidden="false" customHeight="false" outlineLevel="1" collapsed="false">
      <c r="A9" s="216" t="n">
        <v>1</v>
      </c>
      <c r="B9" s="217" t="s">
        <v>544</v>
      </c>
      <c r="C9" s="218" t="s">
        <v>545</v>
      </c>
      <c r="D9" s="219" t="s">
        <v>546</v>
      </c>
      <c r="E9" s="220" t="n">
        <v>1</v>
      </c>
      <c r="F9" s="221"/>
      <c r="G9" s="222" t="n">
        <f aca="false">ROUND(E9*F9,2)</f>
        <v>0</v>
      </c>
      <c r="H9" s="221"/>
      <c r="I9" s="222" t="n">
        <f aca="false">ROUND(E9*H9,2)</f>
        <v>0</v>
      </c>
      <c r="J9" s="221"/>
      <c r="K9" s="222" t="n">
        <f aca="false">ROUND(E9*J9,2)</f>
        <v>0</v>
      </c>
      <c r="L9" s="222" t="n">
        <v>21</v>
      </c>
      <c r="M9" s="222" t="n">
        <f aca="false">G9*(1+L9/100)</f>
        <v>0</v>
      </c>
      <c r="N9" s="222" t="n">
        <v>0</v>
      </c>
      <c r="O9" s="222" t="n">
        <f aca="false">ROUND(E9*N9,2)</f>
        <v>0</v>
      </c>
      <c r="P9" s="222" t="n">
        <v>0</v>
      </c>
      <c r="Q9" s="222" t="n">
        <f aca="false">ROUND(E9*P9,2)</f>
        <v>0</v>
      </c>
      <c r="R9" s="222"/>
      <c r="S9" s="222" t="s">
        <v>119</v>
      </c>
      <c r="T9" s="223" t="s">
        <v>120</v>
      </c>
      <c r="U9" s="194" t="n">
        <v>0</v>
      </c>
      <c r="V9" s="194" t="n">
        <f aca="false">ROUND(E9*U9,2)</f>
        <v>0</v>
      </c>
      <c r="W9" s="194"/>
      <c r="X9" s="195"/>
      <c r="Y9" s="195"/>
      <c r="Z9" s="195"/>
      <c r="AA9" s="195"/>
      <c r="AB9" s="195"/>
      <c r="AC9" s="195"/>
      <c r="AD9" s="195"/>
      <c r="AE9" s="195"/>
      <c r="AF9" s="195"/>
      <c r="AG9" s="195" t="s">
        <v>152</v>
      </c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</row>
    <row r="10" customFormat="false" ht="13.2" hidden="false" customHeight="false" outlineLevel="1" collapsed="false">
      <c r="A10" s="216" t="n">
        <v>2</v>
      </c>
      <c r="B10" s="217" t="s">
        <v>547</v>
      </c>
      <c r="C10" s="218" t="s">
        <v>548</v>
      </c>
      <c r="D10" s="219" t="s">
        <v>546</v>
      </c>
      <c r="E10" s="220" t="n">
        <v>1</v>
      </c>
      <c r="F10" s="221"/>
      <c r="G10" s="222" t="n">
        <f aca="false">ROUND(E10*F10,2)</f>
        <v>0</v>
      </c>
      <c r="H10" s="221"/>
      <c r="I10" s="222" t="n">
        <f aca="false">ROUND(E10*H10,2)</f>
        <v>0</v>
      </c>
      <c r="J10" s="221"/>
      <c r="K10" s="222" t="n">
        <f aca="false">ROUND(E10*J10,2)</f>
        <v>0</v>
      </c>
      <c r="L10" s="222" t="n">
        <v>21</v>
      </c>
      <c r="M10" s="222" t="n">
        <f aca="false">G10*(1+L10/100)</f>
        <v>0</v>
      </c>
      <c r="N10" s="222" t="n">
        <v>0</v>
      </c>
      <c r="O10" s="222" t="n">
        <f aca="false">ROUND(E10*N10,2)</f>
        <v>0</v>
      </c>
      <c r="P10" s="222" t="n">
        <v>0</v>
      </c>
      <c r="Q10" s="222" t="n">
        <f aca="false">ROUND(E10*P10,2)</f>
        <v>0</v>
      </c>
      <c r="R10" s="222"/>
      <c r="S10" s="222" t="s">
        <v>119</v>
      </c>
      <c r="T10" s="223" t="s">
        <v>120</v>
      </c>
      <c r="U10" s="194" t="n">
        <v>0</v>
      </c>
      <c r="V10" s="194" t="n">
        <f aca="false">ROUND(E10*U10,2)</f>
        <v>0</v>
      </c>
      <c r="W10" s="194"/>
      <c r="X10" s="195"/>
      <c r="Y10" s="195"/>
      <c r="Z10" s="195"/>
      <c r="AA10" s="195"/>
      <c r="AB10" s="195"/>
      <c r="AC10" s="195"/>
      <c r="AD10" s="195"/>
      <c r="AE10" s="195"/>
      <c r="AF10" s="195"/>
      <c r="AG10" s="195" t="s">
        <v>152</v>
      </c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</row>
    <row r="11" customFormat="false" ht="13.2" hidden="false" customHeight="false" outlineLevel="1" collapsed="false">
      <c r="A11" s="216" t="n">
        <v>3</v>
      </c>
      <c r="B11" s="217" t="s">
        <v>549</v>
      </c>
      <c r="C11" s="218" t="s">
        <v>550</v>
      </c>
      <c r="D11" s="219" t="s">
        <v>391</v>
      </c>
      <c r="E11" s="220" t="n">
        <v>25</v>
      </c>
      <c r="F11" s="221"/>
      <c r="G11" s="222" t="n">
        <f aca="false">ROUND(E11*F11,2)</f>
        <v>0</v>
      </c>
      <c r="H11" s="221"/>
      <c r="I11" s="222" t="n">
        <f aca="false">ROUND(E11*H11,2)</f>
        <v>0</v>
      </c>
      <c r="J11" s="221"/>
      <c r="K11" s="222" t="n">
        <f aca="false">ROUND(E11*J11,2)</f>
        <v>0</v>
      </c>
      <c r="L11" s="222" t="n">
        <v>21</v>
      </c>
      <c r="M11" s="222" t="n">
        <f aca="false">G11*(1+L11/100)</f>
        <v>0</v>
      </c>
      <c r="N11" s="222" t="n">
        <v>0</v>
      </c>
      <c r="O11" s="222" t="n">
        <f aca="false">ROUND(E11*N11,2)</f>
        <v>0</v>
      </c>
      <c r="P11" s="222" t="n">
        <v>0</v>
      </c>
      <c r="Q11" s="222" t="n">
        <f aca="false">ROUND(E11*P11,2)</f>
        <v>0</v>
      </c>
      <c r="R11" s="222"/>
      <c r="S11" s="222" t="s">
        <v>119</v>
      </c>
      <c r="T11" s="223" t="s">
        <v>120</v>
      </c>
      <c r="U11" s="194" t="n">
        <v>0</v>
      </c>
      <c r="V11" s="194" t="n">
        <f aca="false">ROUND(E11*U11,2)</f>
        <v>0</v>
      </c>
      <c r="W11" s="194"/>
      <c r="X11" s="195"/>
      <c r="Y11" s="195"/>
      <c r="Z11" s="195"/>
      <c r="AA11" s="195"/>
      <c r="AB11" s="195"/>
      <c r="AC11" s="195"/>
      <c r="AD11" s="195"/>
      <c r="AE11" s="195"/>
      <c r="AF11" s="195"/>
      <c r="AG11" s="195" t="s">
        <v>152</v>
      </c>
      <c r="AH11" s="195"/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</row>
    <row r="12" customFormat="false" ht="13.2" hidden="false" customHeight="false" outlineLevel="1" collapsed="false">
      <c r="A12" s="216" t="n">
        <v>4</v>
      </c>
      <c r="B12" s="217" t="s">
        <v>551</v>
      </c>
      <c r="C12" s="218" t="s">
        <v>552</v>
      </c>
      <c r="D12" s="219" t="s">
        <v>546</v>
      </c>
      <c r="E12" s="220" t="n">
        <v>3</v>
      </c>
      <c r="F12" s="221"/>
      <c r="G12" s="222" t="n">
        <f aca="false">ROUND(E12*F12,2)</f>
        <v>0</v>
      </c>
      <c r="H12" s="221"/>
      <c r="I12" s="222" t="n">
        <f aca="false">ROUND(E12*H12,2)</f>
        <v>0</v>
      </c>
      <c r="J12" s="221"/>
      <c r="K12" s="222" t="n">
        <f aca="false">ROUND(E12*J12,2)</f>
        <v>0</v>
      </c>
      <c r="L12" s="222" t="n">
        <v>21</v>
      </c>
      <c r="M12" s="222" t="n">
        <f aca="false">G12*(1+L12/100)</f>
        <v>0</v>
      </c>
      <c r="N12" s="222" t="n">
        <v>0</v>
      </c>
      <c r="O12" s="222" t="n">
        <f aca="false">ROUND(E12*N12,2)</f>
        <v>0</v>
      </c>
      <c r="P12" s="222" t="n">
        <v>0</v>
      </c>
      <c r="Q12" s="222" t="n">
        <f aca="false">ROUND(E12*P12,2)</f>
        <v>0</v>
      </c>
      <c r="R12" s="222"/>
      <c r="S12" s="222" t="s">
        <v>119</v>
      </c>
      <c r="T12" s="223" t="s">
        <v>120</v>
      </c>
      <c r="U12" s="194" t="n">
        <v>0</v>
      </c>
      <c r="V12" s="194" t="n">
        <f aca="false">ROUND(E12*U12,2)</f>
        <v>0</v>
      </c>
      <c r="W12" s="194"/>
      <c r="X12" s="195"/>
      <c r="Y12" s="195"/>
      <c r="Z12" s="195"/>
      <c r="AA12" s="195"/>
      <c r="AB12" s="195"/>
      <c r="AC12" s="195"/>
      <c r="AD12" s="195"/>
      <c r="AE12" s="195"/>
      <c r="AF12" s="195"/>
      <c r="AG12" s="195" t="s">
        <v>152</v>
      </c>
      <c r="AH12" s="195"/>
      <c r="AI12" s="195"/>
      <c r="AJ12" s="195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</row>
    <row r="13" customFormat="false" ht="13.2" hidden="false" customHeight="false" outlineLevel="1" collapsed="false">
      <c r="A13" s="216" t="n">
        <v>5</v>
      </c>
      <c r="B13" s="217" t="s">
        <v>553</v>
      </c>
      <c r="C13" s="218" t="s">
        <v>554</v>
      </c>
      <c r="D13" s="219" t="s">
        <v>546</v>
      </c>
      <c r="E13" s="220" t="n">
        <v>4</v>
      </c>
      <c r="F13" s="221"/>
      <c r="G13" s="222" t="n">
        <f aca="false">ROUND(E13*F13,2)</f>
        <v>0</v>
      </c>
      <c r="H13" s="221"/>
      <c r="I13" s="222" t="n">
        <f aca="false">ROUND(E13*H13,2)</f>
        <v>0</v>
      </c>
      <c r="J13" s="221"/>
      <c r="K13" s="222" t="n">
        <f aca="false">ROUND(E13*J13,2)</f>
        <v>0</v>
      </c>
      <c r="L13" s="222" t="n">
        <v>21</v>
      </c>
      <c r="M13" s="222" t="n">
        <f aca="false">G13*(1+L13/100)</f>
        <v>0</v>
      </c>
      <c r="N13" s="222" t="n">
        <v>0</v>
      </c>
      <c r="O13" s="222" t="n">
        <f aca="false">ROUND(E13*N13,2)</f>
        <v>0</v>
      </c>
      <c r="P13" s="222" t="n">
        <v>0</v>
      </c>
      <c r="Q13" s="222" t="n">
        <f aca="false">ROUND(E13*P13,2)</f>
        <v>0</v>
      </c>
      <c r="R13" s="222"/>
      <c r="S13" s="222" t="s">
        <v>119</v>
      </c>
      <c r="T13" s="223" t="s">
        <v>120</v>
      </c>
      <c r="U13" s="194" t="n">
        <v>0</v>
      </c>
      <c r="V13" s="194" t="n">
        <f aca="false">ROUND(E13*U13,2)</f>
        <v>0</v>
      </c>
      <c r="W13" s="194"/>
      <c r="X13" s="195"/>
      <c r="Y13" s="195"/>
      <c r="Z13" s="195"/>
      <c r="AA13" s="195"/>
      <c r="AB13" s="195"/>
      <c r="AC13" s="195"/>
      <c r="AD13" s="195"/>
      <c r="AE13" s="195"/>
      <c r="AF13" s="195"/>
      <c r="AG13" s="195" t="s">
        <v>152</v>
      </c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195"/>
      <c r="BD13" s="195"/>
      <c r="BE13" s="195"/>
      <c r="BF13" s="195"/>
      <c r="BG13" s="195"/>
      <c r="BH13" s="195"/>
    </row>
    <row r="14" customFormat="false" ht="13.2" hidden="false" customHeight="false" outlineLevel="1" collapsed="false">
      <c r="A14" s="216" t="n">
        <v>6</v>
      </c>
      <c r="B14" s="217" t="s">
        <v>555</v>
      </c>
      <c r="C14" s="218" t="s">
        <v>556</v>
      </c>
      <c r="D14" s="219" t="s">
        <v>391</v>
      </c>
      <c r="E14" s="220" t="n">
        <v>3</v>
      </c>
      <c r="F14" s="221"/>
      <c r="G14" s="222" t="n">
        <f aca="false">ROUND(E14*F14,2)</f>
        <v>0</v>
      </c>
      <c r="H14" s="221"/>
      <c r="I14" s="222" t="n">
        <f aca="false">ROUND(E14*H14,2)</f>
        <v>0</v>
      </c>
      <c r="J14" s="221"/>
      <c r="K14" s="222" t="n">
        <f aca="false">ROUND(E14*J14,2)</f>
        <v>0</v>
      </c>
      <c r="L14" s="222" t="n">
        <v>21</v>
      </c>
      <c r="M14" s="222" t="n">
        <f aca="false">G14*(1+L14/100)</f>
        <v>0</v>
      </c>
      <c r="N14" s="222" t="n">
        <v>0</v>
      </c>
      <c r="O14" s="222" t="n">
        <f aca="false">ROUND(E14*N14,2)</f>
        <v>0</v>
      </c>
      <c r="P14" s="222" t="n">
        <v>0</v>
      </c>
      <c r="Q14" s="222" t="n">
        <f aca="false">ROUND(E14*P14,2)</f>
        <v>0</v>
      </c>
      <c r="R14" s="222"/>
      <c r="S14" s="222" t="s">
        <v>119</v>
      </c>
      <c r="T14" s="223" t="s">
        <v>120</v>
      </c>
      <c r="U14" s="194" t="n">
        <v>0</v>
      </c>
      <c r="V14" s="194" t="n">
        <f aca="false">ROUND(E14*U14,2)</f>
        <v>0</v>
      </c>
      <c r="W14" s="194"/>
      <c r="X14" s="195"/>
      <c r="Y14" s="195"/>
      <c r="Z14" s="195"/>
      <c r="AA14" s="195"/>
      <c r="AB14" s="195"/>
      <c r="AC14" s="195"/>
      <c r="AD14" s="195"/>
      <c r="AE14" s="195"/>
      <c r="AF14" s="195"/>
      <c r="AG14" s="195" t="s">
        <v>152</v>
      </c>
      <c r="AH14" s="195"/>
      <c r="AI14" s="195"/>
      <c r="AJ14" s="195"/>
      <c r="AK14" s="195"/>
      <c r="AL14" s="195"/>
      <c r="AM14" s="195"/>
      <c r="AN14" s="195"/>
      <c r="AO14" s="195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5"/>
      <c r="BB14" s="195"/>
      <c r="BC14" s="195"/>
      <c r="BD14" s="195"/>
      <c r="BE14" s="195"/>
      <c r="BF14" s="195"/>
      <c r="BG14" s="195"/>
      <c r="BH14" s="195"/>
    </row>
    <row r="15" customFormat="false" ht="13.2" hidden="false" customHeight="false" outlineLevel="1" collapsed="false">
      <c r="A15" s="216" t="n">
        <v>7</v>
      </c>
      <c r="B15" s="217" t="s">
        <v>557</v>
      </c>
      <c r="C15" s="218" t="s">
        <v>558</v>
      </c>
      <c r="D15" s="219" t="s">
        <v>391</v>
      </c>
      <c r="E15" s="220" t="n">
        <v>20</v>
      </c>
      <c r="F15" s="221"/>
      <c r="G15" s="222" t="n">
        <f aca="false">ROUND(E15*F15,2)</f>
        <v>0</v>
      </c>
      <c r="H15" s="221"/>
      <c r="I15" s="222" t="n">
        <f aca="false">ROUND(E15*H15,2)</f>
        <v>0</v>
      </c>
      <c r="J15" s="221"/>
      <c r="K15" s="222" t="n">
        <f aca="false">ROUND(E15*J15,2)</f>
        <v>0</v>
      </c>
      <c r="L15" s="222" t="n">
        <v>21</v>
      </c>
      <c r="M15" s="222" t="n">
        <f aca="false">G15*(1+L15/100)</f>
        <v>0</v>
      </c>
      <c r="N15" s="222" t="n">
        <v>0</v>
      </c>
      <c r="O15" s="222" t="n">
        <f aca="false">ROUND(E15*N15,2)</f>
        <v>0</v>
      </c>
      <c r="P15" s="222" t="n">
        <v>0</v>
      </c>
      <c r="Q15" s="222" t="n">
        <f aca="false">ROUND(E15*P15,2)</f>
        <v>0</v>
      </c>
      <c r="R15" s="222"/>
      <c r="S15" s="222" t="s">
        <v>119</v>
      </c>
      <c r="T15" s="223" t="s">
        <v>120</v>
      </c>
      <c r="U15" s="194" t="n">
        <v>0</v>
      </c>
      <c r="V15" s="194" t="n">
        <f aca="false">ROUND(E15*U15,2)</f>
        <v>0</v>
      </c>
      <c r="W15" s="194"/>
      <c r="X15" s="195"/>
      <c r="Y15" s="195"/>
      <c r="Z15" s="195"/>
      <c r="AA15" s="195"/>
      <c r="AB15" s="195"/>
      <c r="AC15" s="195"/>
      <c r="AD15" s="195"/>
      <c r="AE15" s="195"/>
      <c r="AF15" s="195"/>
      <c r="AG15" s="195" t="s">
        <v>152</v>
      </c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</row>
    <row r="16" customFormat="false" ht="13.2" hidden="false" customHeight="false" outlineLevel="1" collapsed="false">
      <c r="A16" s="216" t="n">
        <v>8</v>
      </c>
      <c r="B16" s="217" t="s">
        <v>559</v>
      </c>
      <c r="C16" s="218" t="s">
        <v>560</v>
      </c>
      <c r="D16" s="219" t="s">
        <v>391</v>
      </c>
      <c r="E16" s="220" t="n">
        <v>20</v>
      </c>
      <c r="F16" s="221"/>
      <c r="G16" s="222" t="n">
        <f aca="false">ROUND(E16*F16,2)</f>
        <v>0</v>
      </c>
      <c r="H16" s="221"/>
      <c r="I16" s="222" t="n">
        <f aca="false">ROUND(E16*H16,2)</f>
        <v>0</v>
      </c>
      <c r="J16" s="221"/>
      <c r="K16" s="222" t="n">
        <f aca="false">ROUND(E16*J16,2)</f>
        <v>0</v>
      </c>
      <c r="L16" s="222" t="n">
        <v>21</v>
      </c>
      <c r="M16" s="222" t="n">
        <f aca="false">G16*(1+L16/100)</f>
        <v>0</v>
      </c>
      <c r="N16" s="222" t="n">
        <v>0</v>
      </c>
      <c r="O16" s="222" t="n">
        <f aca="false">ROUND(E16*N16,2)</f>
        <v>0</v>
      </c>
      <c r="P16" s="222" t="n">
        <v>0</v>
      </c>
      <c r="Q16" s="222" t="n">
        <f aca="false">ROUND(E16*P16,2)</f>
        <v>0</v>
      </c>
      <c r="R16" s="222"/>
      <c r="S16" s="222" t="s">
        <v>119</v>
      </c>
      <c r="T16" s="223" t="s">
        <v>120</v>
      </c>
      <c r="U16" s="194" t="n">
        <v>0</v>
      </c>
      <c r="V16" s="194" t="n">
        <f aca="false">ROUND(E16*U16,2)</f>
        <v>0</v>
      </c>
      <c r="W16" s="194"/>
      <c r="X16" s="195"/>
      <c r="Y16" s="195"/>
      <c r="Z16" s="195"/>
      <c r="AA16" s="195"/>
      <c r="AB16" s="195"/>
      <c r="AC16" s="195"/>
      <c r="AD16" s="195"/>
      <c r="AE16" s="195"/>
      <c r="AF16" s="195"/>
      <c r="AG16" s="195" t="s">
        <v>152</v>
      </c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</row>
    <row r="17" customFormat="false" ht="13.2" hidden="false" customHeight="false" outlineLevel="1" collapsed="false">
      <c r="A17" s="216" t="n">
        <v>9</v>
      </c>
      <c r="B17" s="217" t="s">
        <v>561</v>
      </c>
      <c r="C17" s="218" t="s">
        <v>562</v>
      </c>
      <c r="D17" s="219" t="s">
        <v>563</v>
      </c>
      <c r="E17" s="220" t="n">
        <v>1</v>
      </c>
      <c r="F17" s="221"/>
      <c r="G17" s="222" t="n">
        <f aca="false">ROUND(E17*F17,2)</f>
        <v>0</v>
      </c>
      <c r="H17" s="221"/>
      <c r="I17" s="222" t="n">
        <f aca="false">ROUND(E17*H17,2)</f>
        <v>0</v>
      </c>
      <c r="J17" s="221"/>
      <c r="K17" s="222" t="n">
        <f aca="false">ROUND(E17*J17,2)</f>
        <v>0</v>
      </c>
      <c r="L17" s="222" t="n">
        <v>21</v>
      </c>
      <c r="M17" s="222" t="n">
        <f aca="false">G17*(1+L17/100)</f>
        <v>0</v>
      </c>
      <c r="N17" s="222" t="n">
        <v>0</v>
      </c>
      <c r="O17" s="222" t="n">
        <f aca="false">ROUND(E17*N17,2)</f>
        <v>0</v>
      </c>
      <c r="P17" s="222" t="n">
        <v>0</v>
      </c>
      <c r="Q17" s="222" t="n">
        <f aca="false">ROUND(E17*P17,2)</f>
        <v>0</v>
      </c>
      <c r="R17" s="222"/>
      <c r="S17" s="222" t="s">
        <v>119</v>
      </c>
      <c r="T17" s="223" t="s">
        <v>120</v>
      </c>
      <c r="U17" s="194" t="n">
        <v>0</v>
      </c>
      <c r="V17" s="194" t="n">
        <f aca="false">ROUND(E17*U17,2)</f>
        <v>0</v>
      </c>
      <c r="W17" s="194"/>
      <c r="X17" s="195"/>
      <c r="Y17" s="195"/>
      <c r="Z17" s="195"/>
      <c r="AA17" s="195"/>
      <c r="AB17" s="195"/>
      <c r="AC17" s="195"/>
      <c r="AD17" s="195"/>
      <c r="AE17" s="195"/>
      <c r="AF17" s="195"/>
      <c r="AG17" s="195" t="s">
        <v>152</v>
      </c>
      <c r="AH17" s="195"/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</row>
    <row r="18" customFormat="false" ht="13.2" hidden="false" customHeight="false" outlineLevel="1" collapsed="false">
      <c r="A18" s="216" t="n">
        <v>10</v>
      </c>
      <c r="B18" s="217" t="s">
        <v>564</v>
      </c>
      <c r="C18" s="218" t="s">
        <v>565</v>
      </c>
      <c r="D18" s="219" t="n">
        <v>1</v>
      </c>
      <c r="E18" s="220" t="n">
        <v>1</v>
      </c>
      <c r="F18" s="221"/>
      <c r="G18" s="222" t="n">
        <f aca="false">ROUND(E18*F18,2)</f>
        <v>0</v>
      </c>
      <c r="H18" s="221"/>
      <c r="I18" s="222" t="n">
        <f aca="false">ROUND(E18*H18,2)</f>
        <v>0</v>
      </c>
      <c r="J18" s="221"/>
      <c r="K18" s="222" t="n">
        <f aca="false">ROUND(E18*J18,2)</f>
        <v>0</v>
      </c>
      <c r="L18" s="222" t="n">
        <v>21</v>
      </c>
      <c r="M18" s="222" t="n">
        <f aca="false">G18*(1+L18/100)</f>
        <v>0</v>
      </c>
      <c r="N18" s="222" t="n">
        <v>0</v>
      </c>
      <c r="O18" s="222" t="n">
        <f aca="false">ROUND(E18*N18,2)</f>
        <v>0</v>
      </c>
      <c r="P18" s="222" t="n">
        <v>0</v>
      </c>
      <c r="Q18" s="222" t="n">
        <f aca="false">ROUND(E18*P18,2)</f>
        <v>0</v>
      </c>
      <c r="R18" s="222"/>
      <c r="S18" s="222" t="s">
        <v>119</v>
      </c>
      <c r="T18" s="223" t="s">
        <v>120</v>
      </c>
      <c r="U18" s="194" t="n">
        <v>0</v>
      </c>
      <c r="V18" s="194" t="n">
        <f aca="false">ROUND(E18*U18,2)</f>
        <v>0</v>
      </c>
      <c r="W18" s="194"/>
      <c r="X18" s="195"/>
      <c r="Y18" s="195"/>
      <c r="Z18" s="195"/>
      <c r="AA18" s="195"/>
      <c r="AB18" s="195"/>
      <c r="AC18" s="195"/>
      <c r="AD18" s="195"/>
      <c r="AE18" s="195"/>
      <c r="AF18" s="195"/>
      <c r="AG18" s="195" t="s">
        <v>152</v>
      </c>
      <c r="AH18" s="195"/>
      <c r="AI18" s="195"/>
      <c r="AJ18" s="195"/>
      <c r="AK18" s="195"/>
      <c r="AL18" s="195"/>
      <c r="AM18" s="195"/>
      <c r="AN18" s="195"/>
      <c r="AO18" s="195"/>
      <c r="AP18" s="195"/>
      <c r="AQ18" s="195"/>
      <c r="AR18" s="195"/>
      <c r="AS18" s="195"/>
      <c r="AT18" s="195"/>
      <c r="AU18" s="195"/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</row>
    <row r="19" customFormat="false" ht="13.2" hidden="false" customHeight="false" outlineLevel="0" collapsed="false">
      <c r="A19" s="178" t="s">
        <v>114</v>
      </c>
      <c r="B19" s="179" t="s">
        <v>77</v>
      </c>
      <c r="C19" s="180" t="s">
        <v>78</v>
      </c>
      <c r="D19" s="181"/>
      <c r="E19" s="182"/>
      <c r="F19" s="183"/>
      <c r="G19" s="183" t="n">
        <f aca="false">SUMIF(AG20:AG25,"&lt;&gt;NOR",G20:G25)</f>
        <v>0</v>
      </c>
      <c r="H19" s="183"/>
      <c r="I19" s="183" t="n">
        <f aca="false">SUM(I20:I25)</f>
        <v>0</v>
      </c>
      <c r="J19" s="183"/>
      <c r="K19" s="183" t="n">
        <f aca="false">SUM(K20:K25)</f>
        <v>0</v>
      </c>
      <c r="L19" s="183"/>
      <c r="M19" s="183" t="n">
        <f aca="false">SUM(M20:M25)</f>
        <v>0</v>
      </c>
      <c r="N19" s="183"/>
      <c r="O19" s="183" t="n">
        <f aca="false">SUM(O20:O25)</f>
        <v>0</v>
      </c>
      <c r="P19" s="183"/>
      <c r="Q19" s="183" t="n">
        <f aca="false">SUM(Q20:Q25)</f>
        <v>0</v>
      </c>
      <c r="R19" s="183"/>
      <c r="S19" s="183"/>
      <c r="T19" s="184"/>
      <c r="U19" s="185"/>
      <c r="V19" s="185" t="n">
        <f aca="false">SUM(V20:V25)</f>
        <v>0</v>
      </c>
      <c r="W19" s="185"/>
      <c r="AG19" s="0" t="s">
        <v>115</v>
      </c>
    </row>
    <row r="20" customFormat="false" ht="13.2" hidden="false" customHeight="false" outlineLevel="1" collapsed="false">
      <c r="A20" s="216" t="n">
        <v>11</v>
      </c>
      <c r="B20" s="217" t="s">
        <v>566</v>
      </c>
      <c r="C20" s="218" t="s">
        <v>567</v>
      </c>
      <c r="D20" s="219" t="s">
        <v>391</v>
      </c>
      <c r="E20" s="220" t="n">
        <v>20</v>
      </c>
      <c r="F20" s="221"/>
      <c r="G20" s="222" t="n">
        <f aca="false">ROUND(E20*F20,2)</f>
        <v>0</v>
      </c>
      <c r="H20" s="221"/>
      <c r="I20" s="222" t="n">
        <f aca="false">ROUND(E20*H20,2)</f>
        <v>0</v>
      </c>
      <c r="J20" s="221"/>
      <c r="K20" s="222" t="n">
        <f aca="false">ROUND(E20*J20,2)</f>
        <v>0</v>
      </c>
      <c r="L20" s="222" t="n">
        <v>21</v>
      </c>
      <c r="M20" s="222" t="n">
        <f aca="false">G20*(1+L20/100)</f>
        <v>0</v>
      </c>
      <c r="N20" s="222" t="n">
        <v>0</v>
      </c>
      <c r="O20" s="222" t="n">
        <f aca="false">ROUND(E20*N20,2)</f>
        <v>0</v>
      </c>
      <c r="P20" s="222" t="n">
        <v>0</v>
      </c>
      <c r="Q20" s="222" t="n">
        <f aca="false">ROUND(E20*P20,2)</f>
        <v>0</v>
      </c>
      <c r="R20" s="222"/>
      <c r="S20" s="222" t="s">
        <v>119</v>
      </c>
      <c r="T20" s="223" t="s">
        <v>120</v>
      </c>
      <c r="U20" s="194" t="n">
        <v>0</v>
      </c>
      <c r="V20" s="194" t="n">
        <f aca="false">ROUND(E20*U20,2)</f>
        <v>0</v>
      </c>
      <c r="W20" s="194"/>
      <c r="X20" s="195"/>
      <c r="Y20" s="195"/>
      <c r="Z20" s="195"/>
      <c r="AA20" s="195"/>
      <c r="AB20" s="195"/>
      <c r="AC20" s="195"/>
      <c r="AD20" s="195"/>
      <c r="AE20" s="195"/>
      <c r="AF20" s="195"/>
      <c r="AG20" s="195" t="s">
        <v>152</v>
      </c>
      <c r="AH20" s="195"/>
      <c r="AI20" s="195"/>
      <c r="AJ20" s="195"/>
      <c r="AK20" s="195"/>
      <c r="AL20" s="195"/>
      <c r="AM20" s="195"/>
      <c r="AN20" s="195"/>
      <c r="AO20" s="195"/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5"/>
      <c r="BH20" s="195"/>
    </row>
    <row r="21" customFormat="false" ht="13.2" hidden="false" customHeight="false" outlineLevel="1" collapsed="false">
      <c r="A21" s="216" t="n">
        <v>12</v>
      </c>
      <c r="B21" s="217" t="s">
        <v>568</v>
      </c>
      <c r="C21" s="218" t="s">
        <v>569</v>
      </c>
      <c r="D21" s="219" t="s">
        <v>391</v>
      </c>
      <c r="E21" s="220" t="n">
        <v>20</v>
      </c>
      <c r="F21" s="221"/>
      <c r="G21" s="222" t="n">
        <f aca="false">ROUND(E21*F21,2)</f>
        <v>0</v>
      </c>
      <c r="H21" s="221"/>
      <c r="I21" s="222" t="n">
        <f aca="false">ROUND(E21*H21,2)</f>
        <v>0</v>
      </c>
      <c r="J21" s="221"/>
      <c r="K21" s="222" t="n">
        <f aca="false">ROUND(E21*J21,2)</f>
        <v>0</v>
      </c>
      <c r="L21" s="222" t="n">
        <v>21</v>
      </c>
      <c r="M21" s="222" t="n">
        <f aca="false">G21*(1+L21/100)</f>
        <v>0</v>
      </c>
      <c r="N21" s="222" t="n">
        <v>0</v>
      </c>
      <c r="O21" s="222" t="n">
        <f aca="false">ROUND(E21*N21,2)</f>
        <v>0</v>
      </c>
      <c r="P21" s="222" t="n">
        <v>0</v>
      </c>
      <c r="Q21" s="222" t="n">
        <f aca="false">ROUND(E21*P21,2)</f>
        <v>0</v>
      </c>
      <c r="R21" s="222"/>
      <c r="S21" s="222" t="s">
        <v>119</v>
      </c>
      <c r="T21" s="223" t="s">
        <v>120</v>
      </c>
      <c r="U21" s="194" t="n">
        <v>0</v>
      </c>
      <c r="V21" s="194" t="n">
        <f aca="false">ROUND(E21*U21,2)</f>
        <v>0</v>
      </c>
      <c r="W21" s="194"/>
      <c r="X21" s="195"/>
      <c r="Y21" s="195"/>
      <c r="Z21" s="195"/>
      <c r="AA21" s="195"/>
      <c r="AB21" s="195"/>
      <c r="AC21" s="195"/>
      <c r="AD21" s="195"/>
      <c r="AE21" s="195"/>
      <c r="AF21" s="195"/>
      <c r="AG21" s="195" t="s">
        <v>152</v>
      </c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</row>
    <row r="22" customFormat="false" ht="13.2" hidden="false" customHeight="false" outlineLevel="1" collapsed="false">
      <c r="A22" s="216" t="n">
        <v>13</v>
      </c>
      <c r="B22" s="217" t="s">
        <v>570</v>
      </c>
      <c r="C22" s="218" t="s">
        <v>571</v>
      </c>
      <c r="D22" s="219" t="s">
        <v>391</v>
      </c>
      <c r="E22" s="220" t="n">
        <v>20</v>
      </c>
      <c r="F22" s="221"/>
      <c r="G22" s="222" t="n">
        <f aca="false">ROUND(E22*F22,2)</f>
        <v>0</v>
      </c>
      <c r="H22" s="221"/>
      <c r="I22" s="222" t="n">
        <f aca="false">ROUND(E22*H22,2)</f>
        <v>0</v>
      </c>
      <c r="J22" s="221"/>
      <c r="K22" s="222" t="n">
        <f aca="false">ROUND(E22*J22,2)</f>
        <v>0</v>
      </c>
      <c r="L22" s="222" t="n">
        <v>21</v>
      </c>
      <c r="M22" s="222" t="n">
        <f aca="false">G22*(1+L22/100)</f>
        <v>0</v>
      </c>
      <c r="N22" s="222" t="n">
        <v>0</v>
      </c>
      <c r="O22" s="222" t="n">
        <f aca="false">ROUND(E22*N22,2)</f>
        <v>0</v>
      </c>
      <c r="P22" s="222" t="n">
        <v>0</v>
      </c>
      <c r="Q22" s="222" t="n">
        <f aca="false">ROUND(E22*P22,2)</f>
        <v>0</v>
      </c>
      <c r="R22" s="222"/>
      <c r="S22" s="222" t="s">
        <v>119</v>
      </c>
      <c r="T22" s="223" t="s">
        <v>120</v>
      </c>
      <c r="U22" s="194" t="n">
        <v>0</v>
      </c>
      <c r="V22" s="194" t="n">
        <f aca="false">ROUND(E22*U22,2)</f>
        <v>0</v>
      </c>
      <c r="W22" s="194"/>
      <c r="X22" s="195"/>
      <c r="Y22" s="195"/>
      <c r="Z22" s="195"/>
      <c r="AA22" s="195"/>
      <c r="AB22" s="195"/>
      <c r="AC22" s="195"/>
      <c r="AD22" s="195"/>
      <c r="AE22" s="195"/>
      <c r="AF22" s="195"/>
      <c r="AG22" s="195" t="s">
        <v>152</v>
      </c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</row>
    <row r="23" customFormat="false" ht="13.2" hidden="false" customHeight="false" outlineLevel="1" collapsed="false">
      <c r="A23" s="216" t="n">
        <v>14</v>
      </c>
      <c r="B23" s="217" t="s">
        <v>572</v>
      </c>
      <c r="C23" s="218" t="s">
        <v>573</v>
      </c>
      <c r="D23" s="219" t="s">
        <v>391</v>
      </c>
      <c r="E23" s="220" t="n">
        <v>20</v>
      </c>
      <c r="F23" s="221"/>
      <c r="G23" s="222" t="n">
        <f aca="false">ROUND(E23*F23,2)</f>
        <v>0</v>
      </c>
      <c r="H23" s="221"/>
      <c r="I23" s="222" t="n">
        <f aca="false">ROUND(E23*H23,2)</f>
        <v>0</v>
      </c>
      <c r="J23" s="221"/>
      <c r="K23" s="222" t="n">
        <f aca="false">ROUND(E23*J23,2)</f>
        <v>0</v>
      </c>
      <c r="L23" s="222" t="n">
        <v>21</v>
      </c>
      <c r="M23" s="222" t="n">
        <f aca="false">G23*(1+L23/100)</f>
        <v>0</v>
      </c>
      <c r="N23" s="222" t="n">
        <v>0</v>
      </c>
      <c r="O23" s="222" t="n">
        <f aca="false">ROUND(E23*N23,2)</f>
        <v>0</v>
      </c>
      <c r="P23" s="222" t="n">
        <v>0</v>
      </c>
      <c r="Q23" s="222" t="n">
        <f aca="false">ROUND(E23*P23,2)</f>
        <v>0</v>
      </c>
      <c r="R23" s="222"/>
      <c r="S23" s="222" t="s">
        <v>119</v>
      </c>
      <c r="T23" s="223" t="s">
        <v>120</v>
      </c>
      <c r="U23" s="194" t="n">
        <v>0</v>
      </c>
      <c r="V23" s="194" t="n">
        <f aca="false">ROUND(E23*U23,2)</f>
        <v>0</v>
      </c>
      <c r="W23" s="194"/>
      <c r="X23" s="195"/>
      <c r="Y23" s="195"/>
      <c r="Z23" s="195"/>
      <c r="AA23" s="195"/>
      <c r="AB23" s="195"/>
      <c r="AC23" s="195"/>
      <c r="AD23" s="195"/>
      <c r="AE23" s="195"/>
      <c r="AF23" s="195"/>
      <c r="AG23" s="195" t="s">
        <v>152</v>
      </c>
      <c r="AH23" s="195"/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</row>
    <row r="24" customFormat="false" ht="13.2" hidden="false" customHeight="false" outlineLevel="1" collapsed="false">
      <c r="A24" s="216" t="n">
        <v>15</v>
      </c>
      <c r="B24" s="217" t="s">
        <v>574</v>
      </c>
      <c r="C24" s="218" t="s">
        <v>575</v>
      </c>
      <c r="D24" s="219" t="s">
        <v>576</v>
      </c>
      <c r="E24" s="220" t="n">
        <v>0.25</v>
      </c>
      <c r="F24" s="221"/>
      <c r="G24" s="222" t="n">
        <f aca="false">ROUND(E24*F24,2)</f>
        <v>0</v>
      </c>
      <c r="H24" s="221"/>
      <c r="I24" s="222" t="n">
        <f aca="false">ROUND(E24*H24,2)</f>
        <v>0</v>
      </c>
      <c r="J24" s="221"/>
      <c r="K24" s="222" t="n">
        <f aca="false">ROUND(E24*J24,2)</f>
        <v>0</v>
      </c>
      <c r="L24" s="222" t="n">
        <v>21</v>
      </c>
      <c r="M24" s="222" t="n">
        <f aca="false">G24*(1+L24/100)</f>
        <v>0</v>
      </c>
      <c r="N24" s="222" t="n">
        <v>0</v>
      </c>
      <c r="O24" s="222" t="n">
        <f aca="false">ROUND(E24*N24,2)</f>
        <v>0</v>
      </c>
      <c r="P24" s="222" t="n">
        <v>0</v>
      </c>
      <c r="Q24" s="222" t="n">
        <f aca="false">ROUND(E24*P24,2)</f>
        <v>0</v>
      </c>
      <c r="R24" s="222"/>
      <c r="S24" s="222" t="s">
        <v>119</v>
      </c>
      <c r="T24" s="223" t="s">
        <v>120</v>
      </c>
      <c r="U24" s="194" t="n">
        <v>0</v>
      </c>
      <c r="V24" s="194" t="n">
        <f aca="false">ROUND(E24*U24,2)</f>
        <v>0</v>
      </c>
      <c r="W24" s="194"/>
      <c r="X24" s="195"/>
      <c r="Y24" s="195"/>
      <c r="Z24" s="195"/>
      <c r="AA24" s="195"/>
      <c r="AB24" s="195"/>
      <c r="AC24" s="195"/>
      <c r="AD24" s="195"/>
      <c r="AE24" s="195"/>
      <c r="AF24" s="195"/>
      <c r="AG24" s="195" t="s">
        <v>152</v>
      </c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</row>
    <row r="25" customFormat="false" ht="13.2" hidden="false" customHeight="false" outlineLevel="1" collapsed="false">
      <c r="A25" s="186" t="n">
        <v>16</v>
      </c>
      <c r="B25" s="187" t="s">
        <v>577</v>
      </c>
      <c r="C25" s="188" t="s">
        <v>578</v>
      </c>
      <c r="D25" s="189" t="s">
        <v>576</v>
      </c>
      <c r="E25" s="190" t="n">
        <v>0.15</v>
      </c>
      <c r="F25" s="191"/>
      <c r="G25" s="192" t="n">
        <f aca="false">ROUND(E25*F25,2)</f>
        <v>0</v>
      </c>
      <c r="H25" s="191"/>
      <c r="I25" s="192" t="n">
        <f aca="false">ROUND(E25*H25,2)</f>
        <v>0</v>
      </c>
      <c r="J25" s="191"/>
      <c r="K25" s="192" t="n">
        <f aca="false">ROUND(E25*J25,2)</f>
        <v>0</v>
      </c>
      <c r="L25" s="192" t="n">
        <v>21</v>
      </c>
      <c r="M25" s="192" t="n">
        <f aca="false">G25*(1+L25/100)</f>
        <v>0</v>
      </c>
      <c r="N25" s="192" t="n">
        <v>0</v>
      </c>
      <c r="O25" s="192" t="n">
        <f aca="false">ROUND(E25*N25,2)</f>
        <v>0</v>
      </c>
      <c r="P25" s="192" t="n">
        <v>0</v>
      </c>
      <c r="Q25" s="192" t="n">
        <f aca="false">ROUND(E25*P25,2)</f>
        <v>0</v>
      </c>
      <c r="R25" s="192"/>
      <c r="S25" s="192" t="s">
        <v>119</v>
      </c>
      <c r="T25" s="193" t="s">
        <v>120</v>
      </c>
      <c r="U25" s="194" t="n">
        <v>0</v>
      </c>
      <c r="V25" s="194" t="n">
        <f aca="false">ROUND(E25*U25,2)</f>
        <v>0</v>
      </c>
      <c r="W25" s="194"/>
      <c r="X25" s="195"/>
      <c r="Y25" s="195"/>
      <c r="Z25" s="195"/>
      <c r="AA25" s="195"/>
      <c r="AB25" s="195"/>
      <c r="AC25" s="195"/>
      <c r="AD25" s="195"/>
      <c r="AE25" s="195"/>
      <c r="AF25" s="195"/>
      <c r="AG25" s="195" t="s">
        <v>152</v>
      </c>
      <c r="AH25" s="195"/>
      <c r="AI25" s="195"/>
      <c r="AJ25" s="195"/>
      <c r="AK25" s="195"/>
      <c r="AL25" s="195"/>
      <c r="AM25" s="195"/>
      <c r="AN25" s="195"/>
      <c r="AO25" s="195"/>
      <c r="AP25" s="195"/>
      <c r="AQ25" s="195"/>
      <c r="AR25" s="195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5"/>
      <c r="BH25" s="195"/>
    </row>
    <row r="26" customFormat="false" ht="13.2" hidden="false" customHeight="false" outlineLevel="0" collapsed="false">
      <c r="A26" s="155"/>
      <c r="B26" s="161"/>
      <c r="C26" s="201"/>
      <c r="D26" s="163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AE26" s="0" t="n">
        <v>15</v>
      </c>
      <c r="AF26" s="0" t="n">
        <v>21</v>
      </c>
    </row>
    <row r="27" customFormat="false" ht="13.2" hidden="false" customHeight="false" outlineLevel="0" collapsed="false">
      <c r="A27" s="202"/>
      <c r="B27" s="203" t="s">
        <v>14</v>
      </c>
      <c r="C27" s="204"/>
      <c r="D27" s="205"/>
      <c r="E27" s="206"/>
      <c r="F27" s="206"/>
      <c r="G27" s="207" t="n">
        <f aca="false">G8+G19</f>
        <v>0</v>
      </c>
      <c r="H27" s="155"/>
      <c r="I27" s="155"/>
      <c r="J27" s="155"/>
      <c r="K27" s="155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AE27" s="0" t="n">
        <f aca="false">SUMIF(L7:L25,AE26,G7:G25)</f>
        <v>0</v>
      </c>
      <c r="AF27" s="0" t="n">
        <f aca="false">SUMIF(L7:L25,AF26,G7:G25)</f>
        <v>0</v>
      </c>
      <c r="AG27" s="0" t="s">
        <v>143</v>
      </c>
    </row>
    <row r="28" customFormat="false" ht="13.2" hidden="false" customHeight="false" outlineLevel="0" collapsed="false">
      <c r="C28" s="208"/>
      <c r="D28" s="170"/>
      <c r="AG28" s="0" t="s">
        <v>144</v>
      </c>
    </row>
    <row r="29" customFormat="false" ht="13.2" hidden="false" customHeight="false" outlineLevel="0" collapsed="false">
      <c r="D29" s="170"/>
    </row>
    <row r="30" customFormat="false" ht="13.2" hidden="false" customHeight="false" outlineLevel="0" collapsed="false">
      <c r="D30" s="170"/>
    </row>
    <row r="31" customFormat="false" ht="13.2" hidden="false" customHeight="false" outlineLevel="0" collapsed="false">
      <c r="D31" s="170"/>
    </row>
    <row r="32" customFormat="false" ht="13.2" hidden="false" customHeight="false" outlineLevel="0" collapsed="false">
      <c r="D32" s="170"/>
    </row>
    <row r="33" customFormat="false" ht="13.2" hidden="false" customHeight="false" outlineLevel="0" collapsed="false">
      <c r="D33" s="170"/>
    </row>
    <row r="34" customFormat="false" ht="13.2" hidden="false" customHeight="false" outlineLevel="0" collapsed="false">
      <c r="D34" s="170"/>
    </row>
    <row r="35" customFormat="false" ht="13.2" hidden="false" customHeight="false" outlineLevel="0" collapsed="false">
      <c r="D35" s="170"/>
    </row>
    <row r="36" customFormat="false" ht="13.2" hidden="false" customHeight="false" outlineLevel="0" collapsed="false">
      <c r="D36" s="170"/>
    </row>
    <row r="37" customFormat="false" ht="13.2" hidden="false" customHeight="false" outlineLevel="0" collapsed="false">
      <c r="D37" s="170"/>
    </row>
    <row r="38" customFormat="false" ht="13.2" hidden="false" customHeight="false" outlineLevel="0" collapsed="false">
      <c r="D38" s="170"/>
    </row>
    <row r="39" customFormat="false" ht="13.2" hidden="false" customHeight="false" outlineLevel="0" collapsed="false">
      <c r="D39" s="170"/>
    </row>
    <row r="40" customFormat="false" ht="13.2" hidden="false" customHeight="false" outlineLevel="0" collapsed="false">
      <c r="D40" s="170"/>
    </row>
    <row r="41" customFormat="false" ht="13.2" hidden="false" customHeight="false" outlineLevel="0" collapsed="false">
      <c r="D41" s="170"/>
    </row>
    <row r="42" customFormat="false" ht="13.2" hidden="false" customHeight="false" outlineLevel="0" collapsed="false">
      <c r="D42" s="170"/>
    </row>
    <row r="43" customFormat="false" ht="13.2" hidden="false" customHeight="false" outlineLevel="0" collapsed="false">
      <c r="D43" s="170"/>
    </row>
    <row r="44" customFormat="false" ht="13.2" hidden="false" customHeight="false" outlineLevel="0" collapsed="false">
      <c r="D44" s="170"/>
    </row>
    <row r="45" customFormat="false" ht="13.2" hidden="false" customHeight="false" outlineLevel="0" collapsed="false">
      <c r="D45" s="170"/>
    </row>
    <row r="46" customFormat="false" ht="13.2" hidden="false" customHeight="false" outlineLevel="0" collapsed="false">
      <c r="D46" s="170"/>
    </row>
    <row r="47" customFormat="false" ht="13.2" hidden="false" customHeight="false" outlineLevel="0" collapsed="false">
      <c r="D47" s="170"/>
    </row>
    <row r="48" customFormat="false" ht="13.2" hidden="false" customHeight="false" outlineLevel="0" collapsed="false">
      <c r="D48" s="170"/>
    </row>
    <row r="49" customFormat="false" ht="13.2" hidden="false" customHeight="false" outlineLevel="0" collapsed="false">
      <c r="D49" s="170"/>
    </row>
    <row r="50" customFormat="false" ht="13.2" hidden="false" customHeight="false" outlineLevel="0" collapsed="false">
      <c r="D50" s="170"/>
    </row>
    <row r="51" customFormat="false" ht="13.2" hidden="false" customHeight="false" outlineLevel="0" collapsed="false">
      <c r="D51" s="170"/>
    </row>
    <row r="52" customFormat="false" ht="13.2" hidden="false" customHeight="false" outlineLevel="0" collapsed="false">
      <c r="D52" s="170"/>
    </row>
    <row r="53" customFormat="false" ht="13.2" hidden="false" customHeight="false" outlineLevel="0" collapsed="false">
      <c r="D53" s="170"/>
    </row>
    <row r="54" customFormat="false" ht="13.2" hidden="false" customHeight="false" outlineLevel="0" collapsed="false">
      <c r="D54" s="170"/>
    </row>
    <row r="55" customFormat="false" ht="13.2" hidden="false" customHeight="false" outlineLevel="0" collapsed="false">
      <c r="D55" s="170"/>
    </row>
    <row r="56" customFormat="false" ht="13.2" hidden="false" customHeight="false" outlineLevel="0" collapsed="false">
      <c r="D56" s="170"/>
    </row>
    <row r="57" customFormat="false" ht="13.2" hidden="false" customHeight="false" outlineLevel="0" collapsed="false">
      <c r="D57" s="170"/>
    </row>
    <row r="58" customFormat="false" ht="13.2" hidden="false" customHeight="false" outlineLevel="0" collapsed="false">
      <c r="D58" s="170"/>
    </row>
    <row r="59" customFormat="false" ht="13.2" hidden="false" customHeight="false" outlineLevel="0" collapsed="false">
      <c r="D59" s="170"/>
    </row>
    <row r="60" customFormat="false" ht="13.2" hidden="false" customHeight="false" outlineLevel="0" collapsed="false">
      <c r="D60" s="170"/>
    </row>
    <row r="61" customFormat="false" ht="13.2" hidden="false" customHeight="false" outlineLevel="0" collapsed="false">
      <c r="D61" s="170"/>
    </row>
    <row r="62" customFormat="false" ht="13.2" hidden="false" customHeight="false" outlineLevel="0" collapsed="false">
      <c r="D62" s="170"/>
    </row>
    <row r="63" customFormat="false" ht="13.2" hidden="false" customHeight="false" outlineLevel="0" collapsed="false">
      <c r="D63" s="170"/>
    </row>
    <row r="64" customFormat="false" ht="13.2" hidden="false" customHeight="false" outlineLevel="0" collapsed="false">
      <c r="D64" s="170"/>
    </row>
    <row r="65" customFormat="false" ht="13.2" hidden="false" customHeight="false" outlineLevel="0" collapsed="false">
      <c r="D65" s="170"/>
    </row>
    <row r="66" customFormat="false" ht="13.2" hidden="false" customHeight="false" outlineLevel="0" collapsed="false">
      <c r="D66" s="170"/>
    </row>
    <row r="67" customFormat="false" ht="13.2" hidden="false" customHeight="false" outlineLevel="0" collapsed="false">
      <c r="D67" s="170"/>
    </row>
    <row r="68" customFormat="false" ht="13.2" hidden="false" customHeight="false" outlineLevel="0" collapsed="false">
      <c r="D68" s="170"/>
    </row>
    <row r="69" customFormat="false" ht="13.2" hidden="false" customHeight="false" outlineLevel="0" collapsed="false">
      <c r="D69" s="170"/>
    </row>
    <row r="70" customFormat="false" ht="13.2" hidden="false" customHeight="false" outlineLevel="0" collapsed="false">
      <c r="D70" s="170"/>
    </row>
    <row r="71" customFormat="false" ht="13.2" hidden="false" customHeight="false" outlineLevel="0" collapsed="false">
      <c r="D71" s="170"/>
    </row>
    <row r="72" customFormat="false" ht="13.2" hidden="false" customHeight="false" outlineLevel="0" collapsed="false">
      <c r="D72" s="170"/>
    </row>
    <row r="73" customFormat="false" ht="13.2" hidden="false" customHeight="false" outlineLevel="0" collapsed="false">
      <c r="D73" s="170"/>
    </row>
    <row r="74" customFormat="false" ht="13.2" hidden="false" customHeight="false" outlineLevel="0" collapsed="false">
      <c r="D74" s="170"/>
    </row>
    <row r="75" customFormat="false" ht="13.2" hidden="false" customHeight="false" outlineLevel="0" collapsed="false">
      <c r="D75" s="170"/>
    </row>
    <row r="76" customFormat="false" ht="13.2" hidden="false" customHeight="false" outlineLevel="0" collapsed="false">
      <c r="D76" s="170"/>
    </row>
    <row r="77" customFormat="false" ht="13.2" hidden="false" customHeight="false" outlineLevel="0" collapsed="false">
      <c r="D77" s="170"/>
    </row>
    <row r="78" customFormat="false" ht="13.2" hidden="false" customHeight="false" outlineLevel="0" collapsed="false">
      <c r="D78" s="170"/>
    </row>
    <row r="79" customFormat="false" ht="13.2" hidden="false" customHeight="false" outlineLevel="0" collapsed="false">
      <c r="D79" s="170"/>
    </row>
    <row r="80" customFormat="false" ht="13.2" hidden="false" customHeight="false" outlineLevel="0" collapsed="false">
      <c r="D80" s="170"/>
    </row>
    <row r="81" customFormat="false" ht="13.2" hidden="false" customHeight="false" outlineLevel="0" collapsed="false">
      <c r="D81" s="170"/>
    </row>
    <row r="82" customFormat="false" ht="13.2" hidden="false" customHeight="false" outlineLevel="0" collapsed="false">
      <c r="D82" s="170"/>
    </row>
    <row r="83" customFormat="false" ht="13.2" hidden="false" customHeight="false" outlineLevel="0" collapsed="false">
      <c r="D83" s="170"/>
    </row>
    <row r="84" customFormat="false" ht="13.2" hidden="false" customHeight="false" outlineLevel="0" collapsed="false">
      <c r="D84" s="170"/>
    </row>
    <row r="85" customFormat="false" ht="13.2" hidden="false" customHeight="false" outlineLevel="0" collapsed="false">
      <c r="D85" s="170"/>
    </row>
    <row r="86" customFormat="false" ht="13.2" hidden="false" customHeight="false" outlineLevel="0" collapsed="false">
      <c r="D86" s="170"/>
    </row>
    <row r="87" customFormat="false" ht="13.2" hidden="false" customHeight="false" outlineLevel="0" collapsed="false">
      <c r="D87" s="170"/>
    </row>
    <row r="88" customFormat="false" ht="13.2" hidden="false" customHeight="false" outlineLevel="0" collapsed="false">
      <c r="D88" s="170"/>
    </row>
    <row r="89" customFormat="false" ht="13.2" hidden="false" customHeight="false" outlineLevel="0" collapsed="false">
      <c r="D89" s="170"/>
    </row>
    <row r="90" customFormat="false" ht="13.2" hidden="false" customHeight="false" outlineLevel="0" collapsed="false">
      <c r="D90" s="170"/>
    </row>
    <row r="91" customFormat="false" ht="13.2" hidden="false" customHeight="false" outlineLevel="0" collapsed="false">
      <c r="D91" s="170"/>
    </row>
    <row r="92" customFormat="false" ht="13.2" hidden="false" customHeight="false" outlineLevel="0" collapsed="false">
      <c r="D92" s="170"/>
    </row>
    <row r="93" customFormat="false" ht="13.2" hidden="false" customHeight="false" outlineLevel="0" collapsed="false">
      <c r="D93" s="170"/>
    </row>
    <row r="94" customFormat="false" ht="13.2" hidden="false" customHeight="false" outlineLevel="0" collapsed="false">
      <c r="D94" s="170"/>
    </row>
    <row r="95" customFormat="false" ht="13.2" hidden="false" customHeight="false" outlineLevel="0" collapsed="false">
      <c r="D95" s="170"/>
    </row>
    <row r="96" customFormat="false" ht="13.2" hidden="false" customHeight="false" outlineLevel="0" collapsed="false">
      <c r="D96" s="170"/>
    </row>
    <row r="97" customFormat="false" ht="13.2" hidden="false" customHeight="false" outlineLevel="0" collapsed="false">
      <c r="D97" s="170"/>
    </row>
    <row r="98" customFormat="false" ht="13.2" hidden="false" customHeight="false" outlineLevel="0" collapsed="false">
      <c r="D98" s="170"/>
    </row>
    <row r="99" customFormat="false" ht="13.2" hidden="false" customHeight="false" outlineLevel="0" collapsed="false">
      <c r="D99" s="170"/>
    </row>
    <row r="100" customFormat="false" ht="13.2" hidden="false" customHeight="false" outlineLevel="0" collapsed="false">
      <c r="D100" s="170"/>
    </row>
    <row r="101" customFormat="false" ht="13.2" hidden="false" customHeight="false" outlineLevel="0" collapsed="false">
      <c r="D101" s="170"/>
    </row>
    <row r="102" customFormat="false" ht="13.2" hidden="false" customHeight="false" outlineLevel="0" collapsed="false">
      <c r="D102" s="170"/>
    </row>
    <row r="103" customFormat="false" ht="13.2" hidden="false" customHeight="false" outlineLevel="0" collapsed="false">
      <c r="D103" s="170"/>
    </row>
    <row r="104" customFormat="false" ht="13.2" hidden="false" customHeight="false" outlineLevel="0" collapsed="false">
      <c r="D104" s="170"/>
    </row>
    <row r="105" customFormat="false" ht="13.2" hidden="false" customHeight="false" outlineLevel="0" collapsed="false">
      <c r="D105" s="170"/>
    </row>
    <row r="106" customFormat="false" ht="13.2" hidden="false" customHeight="false" outlineLevel="0" collapsed="false">
      <c r="D106" s="170"/>
    </row>
    <row r="107" customFormat="false" ht="13.2" hidden="false" customHeight="false" outlineLevel="0" collapsed="false">
      <c r="D107" s="170"/>
    </row>
    <row r="108" customFormat="false" ht="13.2" hidden="false" customHeight="false" outlineLevel="0" collapsed="false">
      <c r="D108" s="170"/>
    </row>
    <row r="109" customFormat="false" ht="13.2" hidden="false" customHeight="false" outlineLevel="0" collapsed="false">
      <c r="D109" s="170"/>
    </row>
    <row r="110" customFormat="false" ht="13.2" hidden="false" customHeight="false" outlineLevel="0" collapsed="false">
      <c r="D110" s="170"/>
    </row>
    <row r="111" customFormat="false" ht="13.2" hidden="false" customHeight="false" outlineLevel="0" collapsed="false">
      <c r="D111" s="170"/>
    </row>
    <row r="112" customFormat="false" ht="13.2" hidden="false" customHeight="false" outlineLevel="0" collapsed="false">
      <c r="D112" s="170"/>
    </row>
    <row r="113" customFormat="false" ht="13.2" hidden="false" customHeight="false" outlineLevel="0" collapsed="false">
      <c r="D113" s="170"/>
    </row>
    <row r="114" customFormat="false" ht="13.2" hidden="false" customHeight="false" outlineLevel="0" collapsed="false">
      <c r="D114" s="170"/>
    </row>
    <row r="115" customFormat="false" ht="13.2" hidden="false" customHeight="false" outlineLevel="0" collapsed="false">
      <c r="D115" s="170"/>
    </row>
    <row r="116" customFormat="false" ht="13.2" hidden="false" customHeight="false" outlineLevel="0" collapsed="false">
      <c r="D116" s="170"/>
    </row>
    <row r="117" customFormat="false" ht="13.2" hidden="false" customHeight="false" outlineLevel="0" collapsed="false">
      <c r="D117" s="170"/>
    </row>
    <row r="118" customFormat="false" ht="13.2" hidden="false" customHeight="false" outlineLevel="0" collapsed="false">
      <c r="D118" s="170"/>
    </row>
    <row r="119" customFormat="false" ht="13.2" hidden="false" customHeight="false" outlineLevel="0" collapsed="false">
      <c r="D119" s="170"/>
    </row>
    <row r="120" customFormat="false" ht="13.2" hidden="false" customHeight="false" outlineLevel="0" collapsed="false">
      <c r="D120" s="170"/>
    </row>
    <row r="121" customFormat="false" ht="13.2" hidden="false" customHeight="false" outlineLevel="0" collapsed="false">
      <c r="D121" s="170"/>
    </row>
    <row r="122" customFormat="false" ht="13.2" hidden="false" customHeight="false" outlineLevel="0" collapsed="false">
      <c r="D122" s="170"/>
    </row>
    <row r="123" customFormat="false" ht="13.2" hidden="false" customHeight="false" outlineLevel="0" collapsed="false">
      <c r="D123" s="170"/>
    </row>
    <row r="124" customFormat="false" ht="13.2" hidden="false" customHeight="false" outlineLevel="0" collapsed="false">
      <c r="D124" s="170"/>
    </row>
    <row r="125" customFormat="false" ht="13.2" hidden="false" customHeight="false" outlineLevel="0" collapsed="false">
      <c r="D125" s="170"/>
    </row>
    <row r="126" customFormat="false" ht="13.2" hidden="false" customHeight="false" outlineLevel="0" collapsed="false">
      <c r="D126" s="170"/>
    </row>
    <row r="127" customFormat="false" ht="13.2" hidden="false" customHeight="false" outlineLevel="0" collapsed="false">
      <c r="D127" s="170"/>
    </row>
    <row r="128" customFormat="false" ht="13.2" hidden="false" customHeight="false" outlineLevel="0" collapsed="false">
      <c r="D128" s="170"/>
    </row>
    <row r="129" customFormat="false" ht="13.2" hidden="false" customHeight="false" outlineLevel="0" collapsed="false">
      <c r="D129" s="170"/>
    </row>
    <row r="130" customFormat="false" ht="13.2" hidden="false" customHeight="false" outlineLevel="0" collapsed="false">
      <c r="D130" s="170"/>
    </row>
    <row r="131" customFormat="false" ht="13.2" hidden="false" customHeight="false" outlineLevel="0" collapsed="false">
      <c r="D131" s="170"/>
    </row>
    <row r="132" customFormat="false" ht="13.2" hidden="false" customHeight="false" outlineLevel="0" collapsed="false">
      <c r="D132" s="170"/>
    </row>
    <row r="133" customFormat="false" ht="13.2" hidden="false" customHeight="false" outlineLevel="0" collapsed="false">
      <c r="D133" s="170"/>
    </row>
    <row r="134" customFormat="false" ht="13.2" hidden="false" customHeight="false" outlineLevel="0" collapsed="false">
      <c r="D134" s="170"/>
    </row>
    <row r="135" customFormat="false" ht="13.2" hidden="false" customHeight="false" outlineLevel="0" collapsed="false">
      <c r="D135" s="170"/>
    </row>
    <row r="136" customFormat="false" ht="13.2" hidden="false" customHeight="false" outlineLevel="0" collapsed="false">
      <c r="D136" s="170"/>
    </row>
    <row r="137" customFormat="false" ht="13.2" hidden="false" customHeight="false" outlineLevel="0" collapsed="false">
      <c r="D137" s="170"/>
    </row>
    <row r="138" customFormat="false" ht="13.2" hidden="false" customHeight="false" outlineLevel="0" collapsed="false">
      <c r="D138" s="170"/>
    </row>
    <row r="139" customFormat="false" ht="13.2" hidden="false" customHeight="false" outlineLevel="0" collapsed="false">
      <c r="D139" s="170"/>
    </row>
    <row r="140" customFormat="false" ht="13.2" hidden="false" customHeight="false" outlineLevel="0" collapsed="false">
      <c r="D140" s="170"/>
    </row>
    <row r="141" customFormat="false" ht="13.2" hidden="false" customHeight="false" outlineLevel="0" collapsed="false">
      <c r="D141" s="170"/>
    </row>
    <row r="142" customFormat="false" ht="13.2" hidden="false" customHeight="false" outlineLevel="0" collapsed="false">
      <c r="D142" s="170"/>
    </row>
    <row r="143" customFormat="false" ht="13.2" hidden="false" customHeight="false" outlineLevel="0" collapsed="false">
      <c r="D143" s="170"/>
    </row>
    <row r="144" customFormat="false" ht="13.2" hidden="false" customHeight="false" outlineLevel="0" collapsed="false">
      <c r="D144" s="170"/>
    </row>
    <row r="145" customFormat="false" ht="13.2" hidden="false" customHeight="false" outlineLevel="0" collapsed="false">
      <c r="D145" s="170"/>
    </row>
    <row r="146" customFormat="false" ht="13.2" hidden="false" customHeight="false" outlineLevel="0" collapsed="false">
      <c r="D146" s="170"/>
    </row>
    <row r="147" customFormat="false" ht="13.2" hidden="false" customHeight="false" outlineLevel="0" collapsed="false">
      <c r="D147" s="170"/>
    </row>
    <row r="148" customFormat="false" ht="13.2" hidden="false" customHeight="false" outlineLevel="0" collapsed="false">
      <c r="D148" s="170"/>
    </row>
    <row r="149" customFormat="false" ht="13.2" hidden="false" customHeight="false" outlineLevel="0" collapsed="false">
      <c r="D149" s="170"/>
    </row>
    <row r="150" customFormat="false" ht="13.2" hidden="false" customHeight="false" outlineLevel="0" collapsed="false">
      <c r="D150" s="170"/>
    </row>
    <row r="151" customFormat="false" ht="13.2" hidden="false" customHeight="false" outlineLevel="0" collapsed="false">
      <c r="D151" s="170"/>
    </row>
    <row r="152" customFormat="false" ht="13.2" hidden="false" customHeight="false" outlineLevel="0" collapsed="false">
      <c r="D152" s="170"/>
    </row>
    <row r="153" customFormat="false" ht="13.2" hidden="false" customHeight="false" outlineLevel="0" collapsed="false">
      <c r="D153" s="170"/>
    </row>
    <row r="154" customFormat="false" ht="13.2" hidden="false" customHeight="false" outlineLevel="0" collapsed="false">
      <c r="D154" s="170"/>
    </row>
    <row r="155" customFormat="false" ht="13.2" hidden="false" customHeight="false" outlineLevel="0" collapsed="false">
      <c r="D155" s="170"/>
    </row>
    <row r="156" customFormat="false" ht="13.2" hidden="false" customHeight="false" outlineLevel="0" collapsed="false">
      <c r="D156" s="170"/>
    </row>
    <row r="157" customFormat="false" ht="13.2" hidden="false" customHeight="false" outlineLevel="0" collapsed="false">
      <c r="D157" s="170"/>
    </row>
    <row r="158" customFormat="false" ht="13.2" hidden="false" customHeight="false" outlineLevel="0" collapsed="false">
      <c r="D158" s="170"/>
    </row>
    <row r="159" customFormat="false" ht="13.2" hidden="false" customHeight="false" outlineLevel="0" collapsed="false">
      <c r="D159" s="170"/>
    </row>
    <row r="160" customFormat="false" ht="13.2" hidden="false" customHeight="false" outlineLevel="0" collapsed="false">
      <c r="D160" s="170"/>
    </row>
    <row r="161" customFormat="false" ht="13.2" hidden="false" customHeight="false" outlineLevel="0" collapsed="false">
      <c r="D161" s="170"/>
    </row>
    <row r="162" customFormat="false" ht="13.2" hidden="false" customHeight="false" outlineLevel="0" collapsed="false">
      <c r="D162" s="170"/>
    </row>
    <row r="163" customFormat="false" ht="13.2" hidden="false" customHeight="false" outlineLevel="0" collapsed="false">
      <c r="D163" s="170"/>
    </row>
    <row r="164" customFormat="false" ht="13.2" hidden="false" customHeight="false" outlineLevel="0" collapsed="false">
      <c r="D164" s="170"/>
    </row>
    <row r="165" customFormat="false" ht="13.2" hidden="false" customHeight="false" outlineLevel="0" collapsed="false">
      <c r="D165" s="170"/>
    </row>
    <row r="166" customFormat="false" ht="13.2" hidden="false" customHeight="false" outlineLevel="0" collapsed="false">
      <c r="D166" s="170"/>
    </row>
    <row r="167" customFormat="false" ht="13.2" hidden="false" customHeight="false" outlineLevel="0" collapsed="false">
      <c r="D167" s="170"/>
    </row>
    <row r="168" customFormat="false" ht="13.2" hidden="false" customHeight="false" outlineLevel="0" collapsed="false">
      <c r="D168" s="170"/>
    </row>
    <row r="169" customFormat="false" ht="13.2" hidden="false" customHeight="false" outlineLevel="0" collapsed="false">
      <c r="D169" s="170"/>
    </row>
    <row r="170" customFormat="false" ht="13.2" hidden="false" customHeight="false" outlineLevel="0" collapsed="false">
      <c r="D170" s="170"/>
    </row>
    <row r="171" customFormat="false" ht="13.2" hidden="false" customHeight="false" outlineLevel="0" collapsed="false">
      <c r="D171" s="170"/>
    </row>
    <row r="172" customFormat="false" ht="13.2" hidden="false" customHeight="false" outlineLevel="0" collapsed="false">
      <c r="D172" s="170"/>
    </row>
    <row r="173" customFormat="false" ht="13.2" hidden="false" customHeight="false" outlineLevel="0" collapsed="false">
      <c r="D173" s="170"/>
    </row>
    <row r="174" customFormat="false" ht="13.2" hidden="false" customHeight="false" outlineLevel="0" collapsed="false">
      <c r="D174" s="170"/>
    </row>
    <row r="175" customFormat="false" ht="13.2" hidden="false" customHeight="false" outlineLevel="0" collapsed="false">
      <c r="D175" s="170"/>
    </row>
    <row r="176" customFormat="false" ht="13.2" hidden="false" customHeight="false" outlineLevel="0" collapsed="false">
      <c r="D176" s="170"/>
    </row>
    <row r="177" customFormat="false" ht="13.2" hidden="false" customHeight="false" outlineLevel="0" collapsed="false">
      <c r="D177" s="170"/>
    </row>
    <row r="178" customFormat="false" ht="13.2" hidden="false" customHeight="false" outlineLevel="0" collapsed="false">
      <c r="D178" s="170"/>
    </row>
    <row r="179" customFormat="false" ht="13.2" hidden="false" customHeight="false" outlineLevel="0" collapsed="false">
      <c r="D179" s="170"/>
    </row>
    <row r="180" customFormat="false" ht="13.2" hidden="false" customHeight="false" outlineLevel="0" collapsed="false">
      <c r="D180" s="170"/>
    </row>
    <row r="181" customFormat="false" ht="13.2" hidden="false" customHeight="false" outlineLevel="0" collapsed="false">
      <c r="D181" s="170"/>
    </row>
    <row r="182" customFormat="false" ht="13.2" hidden="false" customHeight="false" outlineLevel="0" collapsed="false">
      <c r="D182" s="170"/>
    </row>
    <row r="183" customFormat="false" ht="13.2" hidden="false" customHeight="false" outlineLevel="0" collapsed="false">
      <c r="D183" s="170"/>
    </row>
    <row r="184" customFormat="false" ht="13.2" hidden="false" customHeight="false" outlineLevel="0" collapsed="false">
      <c r="D184" s="170"/>
    </row>
    <row r="185" customFormat="false" ht="13.2" hidden="false" customHeight="false" outlineLevel="0" collapsed="false">
      <c r="D185" s="170"/>
    </row>
    <row r="186" customFormat="false" ht="13.2" hidden="false" customHeight="false" outlineLevel="0" collapsed="false">
      <c r="D186" s="170"/>
    </row>
    <row r="187" customFormat="false" ht="13.2" hidden="false" customHeight="false" outlineLevel="0" collapsed="false">
      <c r="D187" s="170"/>
    </row>
    <row r="188" customFormat="false" ht="13.2" hidden="false" customHeight="false" outlineLevel="0" collapsed="false">
      <c r="D188" s="170"/>
    </row>
    <row r="189" customFormat="false" ht="13.2" hidden="false" customHeight="false" outlineLevel="0" collapsed="false">
      <c r="D189" s="170"/>
    </row>
    <row r="190" customFormat="false" ht="13.2" hidden="false" customHeight="false" outlineLevel="0" collapsed="false">
      <c r="D190" s="170"/>
    </row>
    <row r="191" customFormat="false" ht="13.2" hidden="false" customHeight="false" outlineLevel="0" collapsed="false">
      <c r="D191" s="170"/>
    </row>
    <row r="192" customFormat="false" ht="13.2" hidden="false" customHeight="false" outlineLevel="0" collapsed="false">
      <c r="D192" s="170"/>
    </row>
    <row r="193" customFormat="false" ht="13.2" hidden="false" customHeight="false" outlineLevel="0" collapsed="false">
      <c r="D193" s="170"/>
    </row>
    <row r="194" customFormat="false" ht="13.2" hidden="false" customHeight="false" outlineLevel="0" collapsed="false">
      <c r="D194" s="170"/>
    </row>
    <row r="195" customFormat="false" ht="13.2" hidden="false" customHeight="false" outlineLevel="0" collapsed="false">
      <c r="D195" s="170"/>
    </row>
    <row r="196" customFormat="false" ht="13.2" hidden="false" customHeight="false" outlineLevel="0" collapsed="false">
      <c r="D196" s="170"/>
    </row>
    <row r="197" customFormat="false" ht="13.2" hidden="false" customHeight="false" outlineLevel="0" collapsed="false">
      <c r="D197" s="170"/>
    </row>
    <row r="198" customFormat="false" ht="13.2" hidden="false" customHeight="false" outlineLevel="0" collapsed="false">
      <c r="D198" s="170"/>
    </row>
    <row r="199" customFormat="false" ht="13.2" hidden="false" customHeight="false" outlineLevel="0" collapsed="false">
      <c r="D199" s="170"/>
    </row>
    <row r="200" customFormat="false" ht="13.2" hidden="false" customHeight="false" outlineLevel="0" collapsed="false">
      <c r="D200" s="170"/>
    </row>
    <row r="201" customFormat="false" ht="13.2" hidden="false" customHeight="false" outlineLevel="0" collapsed="false">
      <c r="D201" s="170"/>
    </row>
    <row r="202" customFormat="false" ht="13.2" hidden="false" customHeight="false" outlineLevel="0" collapsed="false">
      <c r="D202" s="170"/>
    </row>
    <row r="203" customFormat="false" ht="13.2" hidden="false" customHeight="false" outlineLevel="0" collapsed="false">
      <c r="D203" s="170"/>
    </row>
    <row r="204" customFormat="false" ht="13.2" hidden="false" customHeight="false" outlineLevel="0" collapsed="false">
      <c r="D204" s="170"/>
    </row>
    <row r="205" customFormat="false" ht="13.2" hidden="false" customHeight="false" outlineLevel="0" collapsed="false">
      <c r="D205" s="170"/>
    </row>
    <row r="206" customFormat="false" ht="13.2" hidden="false" customHeight="false" outlineLevel="0" collapsed="false">
      <c r="D206" s="170"/>
    </row>
    <row r="207" customFormat="false" ht="13.2" hidden="false" customHeight="false" outlineLevel="0" collapsed="false">
      <c r="D207" s="170"/>
    </row>
    <row r="208" customFormat="false" ht="13.2" hidden="false" customHeight="false" outlineLevel="0" collapsed="false">
      <c r="D208" s="170"/>
    </row>
    <row r="209" customFormat="false" ht="13.2" hidden="false" customHeight="false" outlineLevel="0" collapsed="false">
      <c r="D209" s="170"/>
    </row>
    <row r="210" customFormat="false" ht="13.2" hidden="false" customHeight="false" outlineLevel="0" collapsed="false">
      <c r="D210" s="170"/>
    </row>
    <row r="211" customFormat="false" ht="13.2" hidden="false" customHeight="false" outlineLevel="0" collapsed="false">
      <c r="D211" s="170"/>
    </row>
    <row r="212" customFormat="false" ht="13.2" hidden="false" customHeight="false" outlineLevel="0" collapsed="false">
      <c r="D212" s="170"/>
    </row>
    <row r="213" customFormat="false" ht="13.2" hidden="false" customHeight="false" outlineLevel="0" collapsed="false">
      <c r="D213" s="170"/>
    </row>
    <row r="214" customFormat="false" ht="13.2" hidden="false" customHeight="false" outlineLevel="0" collapsed="false">
      <c r="D214" s="170"/>
    </row>
    <row r="215" customFormat="false" ht="13.2" hidden="false" customHeight="false" outlineLevel="0" collapsed="false">
      <c r="D215" s="170"/>
    </row>
    <row r="216" customFormat="false" ht="13.2" hidden="false" customHeight="false" outlineLevel="0" collapsed="false">
      <c r="D216" s="170"/>
    </row>
    <row r="217" customFormat="false" ht="13.2" hidden="false" customHeight="false" outlineLevel="0" collapsed="false">
      <c r="D217" s="170"/>
    </row>
    <row r="218" customFormat="false" ht="13.2" hidden="false" customHeight="false" outlineLevel="0" collapsed="false">
      <c r="D218" s="170"/>
    </row>
    <row r="219" customFormat="false" ht="13.2" hidden="false" customHeight="false" outlineLevel="0" collapsed="false">
      <c r="D219" s="170"/>
    </row>
    <row r="220" customFormat="false" ht="13.2" hidden="false" customHeight="false" outlineLevel="0" collapsed="false">
      <c r="D220" s="170"/>
    </row>
    <row r="221" customFormat="false" ht="13.2" hidden="false" customHeight="false" outlineLevel="0" collapsed="false">
      <c r="D221" s="170"/>
    </row>
    <row r="222" customFormat="false" ht="13.2" hidden="false" customHeight="false" outlineLevel="0" collapsed="false">
      <c r="D222" s="170"/>
    </row>
    <row r="223" customFormat="false" ht="13.2" hidden="false" customHeight="false" outlineLevel="0" collapsed="false">
      <c r="D223" s="170"/>
    </row>
    <row r="224" customFormat="false" ht="13.2" hidden="false" customHeight="false" outlineLevel="0" collapsed="false">
      <c r="D224" s="170"/>
    </row>
    <row r="225" customFormat="false" ht="13.2" hidden="false" customHeight="false" outlineLevel="0" collapsed="false">
      <c r="D225" s="170"/>
    </row>
    <row r="226" customFormat="false" ht="13.2" hidden="false" customHeight="false" outlineLevel="0" collapsed="false">
      <c r="D226" s="170"/>
    </row>
    <row r="227" customFormat="false" ht="13.2" hidden="false" customHeight="false" outlineLevel="0" collapsed="false">
      <c r="D227" s="170"/>
    </row>
    <row r="228" customFormat="false" ht="13.2" hidden="false" customHeight="false" outlineLevel="0" collapsed="false">
      <c r="D228" s="170"/>
    </row>
    <row r="229" customFormat="false" ht="13.2" hidden="false" customHeight="false" outlineLevel="0" collapsed="false">
      <c r="D229" s="170"/>
    </row>
    <row r="230" customFormat="false" ht="13.2" hidden="false" customHeight="false" outlineLevel="0" collapsed="false">
      <c r="D230" s="170"/>
    </row>
    <row r="231" customFormat="false" ht="13.2" hidden="false" customHeight="false" outlineLevel="0" collapsed="false">
      <c r="D231" s="170"/>
    </row>
    <row r="232" customFormat="false" ht="13.2" hidden="false" customHeight="false" outlineLevel="0" collapsed="false">
      <c r="D232" s="170"/>
    </row>
    <row r="233" customFormat="false" ht="13.2" hidden="false" customHeight="false" outlineLevel="0" collapsed="false">
      <c r="D233" s="170"/>
    </row>
    <row r="234" customFormat="false" ht="13.2" hidden="false" customHeight="false" outlineLevel="0" collapsed="false">
      <c r="D234" s="170"/>
    </row>
    <row r="235" customFormat="false" ht="13.2" hidden="false" customHeight="false" outlineLevel="0" collapsed="false">
      <c r="D235" s="170"/>
    </row>
    <row r="236" customFormat="false" ht="13.2" hidden="false" customHeight="false" outlineLevel="0" collapsed="false">
      <c r="D236" s="170"/>
    </row>
    <row r="237" customFormat="false" ht="13.2" hidden="false" customHeight="false" outlineLevel="0" collapsed="false">
      <c r="D237" s="170"/>
    </row>
    <row r="238" customFormat="false" ht="13.2" hidden="false" customHeight="false" outlineLevel="0" collapsed="false">
      <c r="D238" s="170"/>
    </row>
    <row r="239" customFormat="false" ht="13.2" hidden="false" customHeight="false" outlineLevel="0" collapsed="false">
      <c r="D239" s="170"/>
    </row>
    <row r="240" customFormat="false" ht="13.2" hidden="false" customHeight="false" outlineLevel="0" collapsed="false">
      <c r="D240" s="170"/>
    </row>
    <row r="241" customFormat="false" ht="13.2" hidden="false" customHeight="false" outlineLevel="0" collapsed="false">
      <c r="D241" s="170"/>
    </row>
    <row r="242" customFormat="false" ht="13.2" hidden="false" customHeight="false" outlineLevel="0" collapsed="false">
      <c r="D242" s="170"/>
    </row>
    <row r="243" customFormat="false" ht="13.2" hidden="false" customHeight="false" outlineLevel="0" collapsed="false">
      <c r="D243" s="170"/>
    </row>
    <row r="244" customFormat="false" ht="13.2" hidden="false" customHeight="false" outlineLevel="0" collapsed="false">
      <c r="D244" s="170"/>
    </row>
    <row r="245" customFormat="false" ht="13.2" hidden="false" customHeight="false" outlineLevel="0" collapsed="false">
      <c r="D245" s="170"/>
    </row>
    <row r="246" customFormat="false" ht="13.2" hidden="false" customHeight="false" outlineLevel="0" collapsed="false">
      <c r="D246" s="170"/>
    </row>
    <row r="247" customFormat="false" ht="13.2" hidden="false" customHeight="false" outlineLevel="0" collapsed="false">
      <c r="D247" s="170"/>
    </row>
    <row r="248" customFormat="false" ht="13.2" hidden="false" customHeight="false" outlineLevel="0" collapsed="false">
      <c r="D248" s="170"/>
    </row>
    <row r="249" customFormat="false" ht="13.2" hidden="false" customHeight="false" outlineLevel="0" collapsed="false">
      <c r="D249" s="170"/>
    </row>
    <row r="250" customFormat="false" ht="13.2" hidden="false" customHeight="false" outlineLevel="0" collapsed="false">
      <c r="D250" s="170"/>
    </row>
    <row r="251" customFormat="false" ht="13.2" hidden="false" customHeight="false" outlineLevel="0" collapsed="false">
      <c r="D251" s="170"/>
    </row>
    <row r="252" customFormat="false" ht="13.2" hidden="false" customHeight="false" outlineLevel="0" collapsed="false">
      <c r="D252" s="170"/>
    </row>
    <row r="253" customFormat="false" ht="13.2" hidden="false" customHeight="false" outlineLevel="0" collapsed="false">
      <c r="D253" s="170"/>
    </row>
    <row r="254" customFormat="false" ht="13.2" hidden="false" customHeight="false" outlineLevel="0" collapsed="false">
      <c r="D254" s="170"/>
    </row>
    <row r="255" customFormat="false" ht="13.2" hidden="false" customHeight="false" outlineLevel="0" collapsed="false">
      <c r="D255" s="170"/>
    </row>
    <row r="256" customFormat="false" ht="13.2" hidden="false" customHeight="false" outlineLevel="0" collapsed="false">
      <c r="D256" s="170"/>
    </row>
    <row r="257" customFormat="false" ht="13.2" hidden="false" customHeight="false" outlineLevel="0" collapsed="false">
      <c r="D257" s="170"/>
    </row>
    <row r="258" customFormat="false" ht="13.2" hidden="false" customHeight="false" outlineLevel="0" collapsed="false">
      <c r="D258" s="170"/>
    </row>
    <row r="259" customFormat="false" ht="13.2" hidden="false" customHeight="false" outlineLevel="0" collapsed="false">
      <c r="D259" s="170"/>
    </row>
    <row r="260" customFormat="false" ht="13.2" hidden="false" customHeight="false" outlineLevel="0" collapsed="false">
      <c r="D260" s="170"/>
    </row>
    <row r="261" customFormat="false" ht="13.2" hidden="false" customHeight="false" outlineLevel="0" collapsed="false">
      <c r="D261" s="170"/>
    </row>
    <row r="262" customFormat="false" ht="13.2" hidden="false" customHeight="false" outlineLevel="0" collapsed="false">
      <c r="D262" s="170"/>
    </row>
    <row r="263" customFormat="false" ht="13.2" hidden="false" customHeight="false" outlineLevel="0" collapsed="false">
      <c r="D263" s="170"/>
    </row>
    <row r="264" customFormat="false" ht="13.2" hidden="false" customHeight="false" outlineLevel="0" collapsed="false">
      <c r="D264" s="170"/>
    </row>
    <row r="265" customFormat="false" ht="13.2" hidden="false" customHeight="false" outlineLevel="0" collapsed="false">
      <c r="D265" s="170"/>
    </row>
    <row r="266" customFormat="false" ht="13.2" hidden="false" customHeight="false" outlineLevel="0" collapsed="false">
      <c r="D266" s="170"/>
    </row>
    <row r="267" customFormat="false" ht="13.2" hidden="false" customHeight="false" outlineLevel="0" collapsed="false">
      <c r="D267" s="170"/>
    </row>
    <row r="268" customFormat="false" ht="13.2" hidden="false" customHeight="false" outlineLevel="0" collapsed="false">
      <c r="D268" s="170"/>
    </row>
    <row r="269" customFormat="false" ht="13.2" hidden="false" customHeight="false" outlineLevel="0" collapsed="false">
      <c r="D269" s="170"/>
    </row>
    <row r="270" customFormat="false" ht="13.2" hidden="false" customHeight="false" outlineLevel="0" collapsed="false">
      <c r="D270" s="170"/>
    </row>
    <row r="271" customFormat="false" ht="13.2" hidden="false" customHeight="false" outlineLevel="0" collapsed="false">
      <c r="D271" s="170"/>
    </row>
    <row r="272" customFormat="false" ht="13.2" hidden="false" customHeight="false" outlineLevel="0" collapsed="false">
      <c r="D272" s="170"/>
    </row>
    <row r="273" customFormat="false" ht="13.2" hidden="false" customHeight="false" outlineLevel="0" collapsed="false">
      <c r="D273" s="170"/>
    </row>
    <row r="274" customFormat="false" ht="13.2" hidden="false" customHeight="false" outlineLevel="0" collapsed="false">
      <c r="D274" s="170"/>
    </row>
    <row r="275" customFormat="false" ht="13.2" hidden="false" customHeight="false" outlineLevel="0" collapsed="false">
      <c r="D275" s="170"/>
    </row>
    <row r="276" customFormat="false" ht="13.2" hidden="false" customHeight="false" outlineLevel="0" collapsed="false">
      <c r="D276" s="170"/>
    </row>
    <row r="277" customFormat="false" ht="13.2" hidden="false" customHeight="false" outlineLevel="0" collapsed="false">
      <c r="D277" s="170"/>
    </row>
    <row r="278" customFormat="false" ht="13.2" hidden="false" customHeight="false" outlineLevel="0" collapsed="false">
      <c r="D278" s="170"/>
    </row>
    <row r="279" customFormat="false" ht="13.2" hidden="false" customHeight="false" outlineLevel="0" collapsed="false">
      <c r="D279" s="170"/>
    </row>
    <row r="280" customFormat="false" ht="13.2" hidden="false" customHeight="false" outlineLevel="0" collapsed="false">
      <c r="D280" s="170"/>
    </row>
    <row r="281" customFormat="false" ht="13.2" hidden="false" customHeight="false" outlineLevel="0" collapsed="false">
      <c r="D281" s="170"/>
    </row>
    <row r="282" customFormat="false" ht="13.2" hidden="false" customHeight="false" outlineLevel="0" collapsed="false">
      <c r="D282" s="170"/>
    </row>
    <row r="283" customFormat="false" ht="13.2" hidden="false" customHeight="false" outlineLevel="0" collapsed="false">
      <c r="D283" s="170"/>
    </row>
    <row r="284" customFormat="false" ht="13.2" hidden="false" customHeight="false" outlineLevel="0" collapsed="false">
      <c r="D284" s="170"/>
    </row>
    <row r="285" customFormat="false" ht="13.2" hidden="false" customHeight="false" outlineLevel="0" collapsed="false">
      <c r="D285" s="170"/>
    </row>
    <row r="286" customFormat="false" ht="13.2" hidden="false" customHeight="false" outlineLevel="0" collapsed="false">
      <c r="D286" s="170"/>
    </row>
    <row r="287" customFormat="false" ht="13.2" hidden="false" customHeight="false" outlineLevel="0" collapsed="false">
      <c r="D287" s="170"/>
    </row>
    <row r="288" customFormat="false" ht="13.2" hidden="false" customHeight="false" outlineLevel="0" collapsed="false">
      <c r="D288" s="170"/>
    </row>
    <row r="289" customFormat="false" ht="13.2" hidden="false" customHeight="false" outlineLevel="0" collapsed="false">
      <c r="D289" s="170"/>
    </row>
    <row r="290" customFormat="false" ht="13.2" hidden="false" customHeight="false" outlineLevel="0" collapsed="false">
      <c r="D290" s="170"/>
    </row>
    <row r="291" customFormat="false" ht="13.2" hidden="false" customHeight="false" outlineLevel="0" collapsed="false">
      <c r="D291" s="170"/>
    </row>
    <row r="292" customFormat="false" ht="13.2" hidden="false" customHeight="false" outlineLevel="0" collapsed="false">
      <c r="D292" s="170"/>
    </row>
    <row r="293" customFormat="false" ht="13.2" hidden="false" customHeight="false" outlineLevel="0" collapsed="false">
      <c r="D293" s="170"/>
    </row>
    <row r="294" customFormat="false" ht="13.2" hidden="false" customHeight="false" outlineLevel="0" collapsed="false">
      <c r="D294" s="170"/>
    </row>
    <row r="295" customFormat="false" ht="13.2" hidden="false" customHeight="false" outlineLevel="0" collapsed="false">
      <c r="D295" s="170"/>
    </row>
    <row r="296" customFormat="false" ht="13.2" hidden="false" customHeight="false" outlineLevel="0" collapsed="false">
      <c r="D296" s="170"/>
    </row>
    <row r="297" customFormat="false" ht="13.2" hidden="false" customHeight="false" outlineLevel="0" collapsed="false">
      <c r="D297" s="170"/>
    </row>
    <row r="298" customFormat="false" ht="13.2" hidden="false" customHeight="false" outlineLevel="0" collapsed="false">
      <c r="D298" s="170"/>
    </row>
    <row r="299" customFormat="false" ht="13.2" hidden="false" customHeight="false" outlineLevel="0" collapsed="false">
      <c r="D299" s="170"/>
    </row>
    <row r="300" customFormat="false" ht="13.2" hidden="false" customHeight="false" outlineLevel="0" collapsed="false">
      <c r="D300" s="170"/>
    </row>
    <row r="301" customFormat="false" ht="13.2" hidden="false" customHeight="false" outlineLevel="0" collapsed="false">
      <c r="D301" s="170"/>
    </row>
    <row r="302" customFormat="false" ht="13.2" hidden="false" customHeight="false" outlineLevel="0" collapsed="false">
      <c r="D302" s="170"/>
    </row>
    <row r="303" customFormat="false" ht="13.2" hidden="false" customHeight="false" outlineLevel="0" collapsed="false">
      <c r="D303" s="170"/>
    </row>
    <row r="304" customFormat="false" ht="13.2" hidden="false" customHeight="false" outlineLevel="0" collapsed="false">
      <c r="D304" s="170"/>
    </row>
    <row r="305" customFormat="false" ht="13.2" hidden="false" customHeight="false" outlineLevel="0" collapsed="false">
      <c r="D305" s="170"/>
    </row>
    <row r="306" customFormat="false" ht="13.2" hidden="false" customHeight="false" outlineLevel="0" collapsed="false">
      <c r="D306" s="170"/>
    </row>
    <row r="307" customFormat="false" ht="13.2" hidden="false" customHeight="false" outlineLevel="0" collapsed="false">
      <c r="D307" s="170"/>
    </row>
    <row r="308" customFormat="false" ht="13.2" hidden="false" customHeight="false" outlineLevel="0" collapsed="false">
      <c r="D308" s="170"/>
    </row>
    <row r="309" customFormat="false" ht="13.2" hidden="false" customHeight="false" outlineLevel="0" collapsed="false">
      <c r="D309" s="170"/>
    </row>
    <row r="310" customFormat="false" ht="13.2" hidden="false" customHeight="false" outlineLevel="0" collapsed="false">
      <c r="D310" s="170"/>
    </row>
    <row r="311" customFormat="false" ht="13.2" hidden="false" customHeight="false" outlineLevel="0" collapsed="false">
      <c r="D311" s="170"/>
    </row>
    <row r="312" customFormat="false" ht="13.2" hidden="false" customHeight="false" outlineLevel="0" collapsed="false">
      <c r="D312" s="170"/>
    </row>
    <row r="313" customFormat="false" ht="13.2" hidden="false" customHeight="false" outlineLevel="0" collapsed="false">
      <c r="D313" s="170"/>
    </row>
    <row r="314" customFormat="false" ht="13.2" hidden="false" customHeight="false" outlineLevel="0" collapsed="false">
      <c r="D314" s="170"/>
    </row>
    <row r="315" customFormat="false" ht="13.2" hidden="false" customHeight="false" outlineLevel="0" collapsed="false">
      <c r="D315" s="170"/>
    </row>
    <row r="316" customFormat="false" ht="13.2" hidden="false" customHeight="false" outlineLevel="0" collapsed="false">
      <c r="D316" s="170"/>
    </row>
    <row r="317" customFormat="false" ht="13.2" hidden="false" customHeight="false" outlineLevel="0" collapsed="false">
      <c r="D317" s="170"/>
    </row>
    <row r="318" customFormat="false" ht="13.2" hidden="false" customHeight="false" outlineLevel="0" collapsed="false">
      <c r="D318" s="170"/>
    </row>
    <row r="319" customFormat="false" ht="13.2" hidden="false" customHeight="false" outlineLevel="0" collapsed="false">
      <c r="D319" s="170"/>
    </row>
    <row r="320" customFormat="false" ht="13.2" hidden="false" customHeight="false" outlineLevel="0" collapsed="false">
      <c r="D320" s="170"/>
    </row>
    <row r="321" customFormat="false" ht="13.2" hidden="false" customHeight="false" outlineLevel="0" collapsed="false">
      <c r="D321" s="170"/>
    </row>
    <row r="322" customFormat="false" ht="13.2" hidden="false" customHeight="false" outlineLevel="0" collapsed="false">
      <c r="D322" s="170"/>
    </row>
    <row r="323" customFormat="false" ht="13.2" hidden="false" customHeight="false" outlineLevel="0" collapsed="false">
      <c r="D323" s="170"/>
    </row>
    <row r="324" customFormat="false" ht="13.2" hidden="false" customHeight="false" outlineLevel="0" collapsed="false">
      <c r="D324" s="170"/>
    </row>
    <row r="325" customFormat="false" ht="13.2" hidden="false" customHeight="false" outlineLevel="0" collapsed="false">
      <c r="D325" s="170"/>
    </row>
    <row r="326" customFormat="false" ht="13.2" hidden="false" customHeight="false" outlineLevel="0" collapsed="false">
      <c r="D326" s="170"/>
    </row>
    <row r="327" customFormat="false" ht="13.2" hidden="false" customHeight="false" outlineLevel="0" collapsed="false">
      <c r="D327" s="170"/>
    </row>
    <row r="328" customFormat="false" ht="13.2" hidden="false" customHeight="false" outlineLevel="0" collapsed="false">
      <c r="D328" s="170"/>
    </row>
    <row r="329" customFormat="false" ht="13.2" hidden="false" customHeight="false" outlineLevel="0" collapsed="false">
      <c r="D329" s="170"/>
    </row>
    <row r="330" customFormat="false" ht="13.2" hidden="false" customHeight="false" outlineLevel="0" collapsed="false">
      <c r="D330" s="170"/>
    </row>
    <row r="331" customFormat="false" ht="13.2" hidden="false" customHeight="false" outlineLevel="0" collapsed="false">
      <c r="D331" s="170"/>
    </row>
    <row r="332" customFormat="false" ht="13.2" hidden="false" customHeight="false" outlineLevel="0" collapsed="false">
      <c r="D332" s="170"/>
    </row>
    <row r="333" customFormat="false" ht="13.2" hidden="false" customHeight="false" outlineLevel="0" collapsed="false">
      <c r="D333" s="170"/>
    </row>
    <row r="334" customFormat="false" ht="13.2" hidden="false" customHeight="false" outlineLevel="0" collapsed="false">
      <c r="D334" s="170"/>
    </row>
    <row r="335" customFormat="false" ht="13.2" hidden="false" customHeight="false" outlineLevel="0" collapsed="false">
      <c r="D335" s="170"/>
    </row>
    <row r="336" customFormat="false" ht="13.2" hidden="false" customHeight="false" outlineLevel="0" collapsed="false">
      <c r="D336" s="170"/>
    </row>
    <row r="337" customFormat="false" ht="13.2" hidden="false" customHeight="false" outlineLevel="0" collapsed="false">
      <c r="D337" s="170"/>
    </row>
    <row r="338" customFormat="false" ht="13.2" hidden="false" customHeight="false" outlineLevel="0" collapsed="false">
      <c r="D338" s="170"/>
    </row>
    <row r="339" customFormat="false" ht="13.2" hidden="false" customHeight="false" outlineLevel="0" collapsed="false">
      <c r="D339" s="170"/>
    </row>
    <row r="340" customFormat="false" ht="13.2" hidden="false" customHeight="false" outlineLevel="0" collapsed="false">
      <c r="D340" s="170"/>
    </row>
    <row r="341" customFormat="false" ht="13.2" hidden="false" customHeight="false" outlineLevel="0" collapsed="false">
      <c r="D341" s="170"/>
    </row>
    <row r="342" customFormat="false" ht="13.2" hidden="false" customHeight="false" outlineLevel="0" collapsed="false">
      <c r="D342" s="170"/>
    </row>
    <row r="343" customFormat="false" ht="13.2" hidden="false" customHeight="false" outlineLevel="0" collapsed="false">
      <c r="D343" s="170"/>
    </row>
    <row r="344" customFormat="false" ht="13.2" hidden="false" customHeight="false" outlineLevel="0" collapsed="false">
      <c r="D344" s="170"/>
    </row>
    <row r="345" customFormat="false" ht="13.2" hidden="false" customHeight="false" outlineLevel="0" collapsed="false">
      <c r="D345" s="170"/>
    </row>
    <row r="346" customFormat="false" ht="13.2" hidden="false" customHeight="false" outlineLevel="0" collapsed="false">
      <c r="D346" s="170"/>
    </row>
    <row r="347" customFormat="false" ht="13.2" hidden="false" customHeight="false" outlineLevel="0" collapsed="false">
      <c r="D347" s="170"/>
    </row>
    <row r="348" customFormat="false" ht="13.2" hidden="false" customHeight="false" outlineLevel="0" collapsed="false">
      <c r="D348" s="170"/>
    </row>
    <row r="349" customFormat="false" ht="13.2" hidden="false" customHeight="false" outlineLevel="0" collapsed="false">
      <c r="D349" s="170"/>
    </row>
    <row r="350" customFormat="false" ht="13.2" hidden="false" customHeight="false" outlineLevel="0" collapsed="false">
      <c r="D350" s="170"/>
    </row>
    <row r="351" customFormat="false" ht="13.2" hidden="false" customHeight="false" outlineLevel="0" collapsed="false">
      <c r="D351" s="170"/>
    </row>
    <row r="352" customFormat="false" ht="13.2" hidden="false" customHeight="false" outlineLevel="0" collapsed="false">
      <c r="D352" s="170"/>
    </row>
    <row r="353" customFormat="false" ht="13.2" hidden="false" customHeight="false" outlineLevel="0" collapsed="false">
      <c r="D353" s="170"/>
    </row>
    <row r="354" customFormat="false" ht="13.2" hidden="false" customHeight="false" outlineLevel="0" collapsed="false">
      <c r="D354" s="170"/>
    </row>
    <row r="355" customFormat="false" ht="13.2" hidden="false" customHeight="false" outlineLevel="0" collapsed="false">
      <c r="D355" s="170"/>
    </row>
    <row r="356" customFormat="false" ht="13.2" hidden="false" customHeight="false" outlineLevel="0" collapsed="false">
      <c r="D356" s="170"/>
    </row>
    <row r="357" customFormat="false" ht="13.2" hidden="false" customHeight="false" outlineLevel="0" collapsed="false">
      <c r="D357" s="170"/>
    </row>
    <row r="358" customFormat="false" ht="13.2" hidden="false" customHeight="false" outlineLevel="0" collapsed="false">
      <c r="D358" s="170"/>
    </row>
    <row r="359" customFormat="false" ht="13.2" hidden="false" customHeight="false" outlineLevel="0" collapsed="false">
      <c r="D359" s="170"/>
    </row>
    <row r="360" customFormat="false" ht="13.2" hidden="false" customHeight="false" outlineLevel="0" collapsed="false">
      <c r="D360" s="170"/>
    </row>
    <row r="361" customFormat="false" ht="13.2" hidden="false" customHeight="false" outlineLevel="0" collapsed="false">
      <c r="D361" s="170"/>
    </row>
    <row r="362" customFormat="false" ht="13.2" hidden="false" customHeight="false" outlineLevel="0" collapsed="false">
      <c r="D362" s="170"/>
    </row>
    <row r="363" customFormat="false" ht="13.2" hidden="false" customHeight="false" outlineLevel="0" collapsed="false">
      <c r="D363" s="170"/>
    </row>
    <row r="364" customFormat="false" ht="13.2" hidden="false" customHeight="false" outlineLevel="0" collapsed="false">
      <c r="D364" s="170"/>
    </row>
    <row r="365" customFormat="false" ht="13.2" hidden="false" customHeight="false" outlineLevel="0" collapsed="false">
      <c r="D365" s="170"/>
    </row>
    <row r="366" customFormat="false" ht="13.2" hidden="false" customHeight="false" outlineLevel="0" collapsed="false">
      <c r="D366" s="170"/>
    </row>
    <row r="367" customFormat="false" ht="13.2" hidden="false" customHeight="false" outlineLevel="0" collapsed="false">
      <c r="D367" s="170"/>
    </row>
    <row r="368" customFormat="false" ht="13.2" hidden="false" customHeight="false" outlineLevel="0" collapsed="false">
      <c r="D368" s="170"/>
    </row>
    <row r="369" customFormat="false" ht="13.2" hidden="false" customHeight="false" outlineLevel="0" collapsed="false">
      <c r="D369" s="170"/>
    </row>
    <row r="370" customFormat="false" ht="13.2" hidden="false" customHeight="false" outlineLevel="0" collapsed="false">
      <c r="D370" s="170"/>
    </row>
    <row r="371" customFormat="false" ht="13.2" hidden="false" customHeight="false" outlineLevel="0" collapsed="false">
      <c r="D371" s="170"/>
    </row>
    <row r="372" customFormat="false" ht="13.2" hidden="false" customHeight="false" outlineLevel="0" collapsed="false">
      <c r="D372" s="170"/>
    </row>
    <row r="373" customFormat="false" ht="13.2" hidden="false" customHeight="false" outlineLevel="0" collapsed="false">
      <c r="D373" s="170"/>
    </row>
    <row r="374" customFormat="false" ht="13.2" hidden="false" customHeight="false" outlineLevel="0" collapsed="false">
      <c r="D374" s="170"/>
    </row>
    <row r="375" customFormat="false" ht="13.2" hidden="false" customHeight="false" outlineLevel="0" collapsed="false">
      <c r="D375" s="170"/>
    </row>
    <row r="376" customFormat="false" ht="13.2" hidden="false" customHeight="false" outlineLevel="0" collapsed="false">
      <c r="D376" s="170"/>
    </row>
    <row r="377" customFormat="false" ht="13.2" hidden="false" customHeight="false" outlineLevel="0" collapsed="false">
      <c r="D377" s="170"/>
    </row>
    <row r="378" customFormat="false" ht="13.2" hidden="false" customHeight="false" outlineLevel="0" collapsed="false">
      <c r="D378" s="170"/>
    </row>
    <row r="379" customFormat="false" ht="13.2" hidden="false" customHeight="false" outlineLevel="0" collapsed="false">
      <c r="D379" s="170"/>
    </row>
    <row r="380" customFormat="false" ht="13.2" hidden="false" customHeight="false" outlineLevel="0" collapsed="false">
      <c r="D380" s="170"/>
    </row>
    <row r="381" customFormat="false" ht="13.2" hidden="false" customHeight="false" outlineLevel="0" collapsed="false">
      <c r="D381" s="170"/>
    </row>
    <row r="382" customFormat="false" ht="13.2" hidden="false" customHeight="false" outlineLevel="0" collapsed="false">
      <c r="D382" s="170"/>
    </row>
    <row r="383" customFormat="false" ht="13.2" hidden="false" customHeight="false" outlineLevel="0" collapsed="false">
      <c r="D383" s="170"/>
    </row>
    <row r="384" customFormat="false" ht="13.2" hidden="false" customHeight="false" outlineLevel="0" collapsed="false">
      <c r="D384" s="170"/>
    </row>
    <row r="385" customFormat="false" ht="13.2" hidden="false" customHeight="false" outlineLevel="0" collapsed="false">
      <c r="D385" s="170"/>
    </row>
    <row r="386" customFormat="false" ht="13.2" hidden="false" customHeight="false" outlineLevel="0" collapsed="false">
      <c r="D386" s="170"/>
    </row>
    <row r="387" customFormat="false" ht="13.2" hidden="false" customHeight="false" outlineLevel="0" collapsed="false">
      <c r="D387" s="170"/>
    </row>
    <row r="388" customFormat="false" ht="13.2" hidden="false" customHeight="false" outlineLevel="0" collapsed="false">
      <c r="D388" s="170"/>
    </row>
    <row r="389" customFormat="false" ht="13.2" hidden="false" customHeight="false" outlineLevel="0" collapsed="false">
      <c r="D389" s="170"/>
    </row>
    <row r="390" customFormat="false" ht="13.2" hidden="false" customHeight="false" outlineLevel="0" collapsed="false">
      <c r="D390" s="170"/>
    </row>
    <row r="391" customFormat="false" ht="13.2" hidden="false" customHeight="false" outlineLevel="0" collapsed="false">
      <c r="D391" s="170"/>
    </row>
    <row r="392" customFormat="false" ht="13.2" hidden="false" customHeight="false" outlineLevel="0" collapsed="false">
      <c r="D392" s="170"/>
    </row>
    <row r="393" customFormat="false" ht="13.2" hidden="false" customHeight="false" outlineLevel="0" collapsed="false">
      <c r="D393" s="170"/>
    </row>
    <row r="394" customFormat="false" ht="13.2" hidden="false" customHeight="false" outlineLevel="0" collapsed="false">
      <c r="D394" s="170"/>
    </row>
    <row r="395" customFormat="false" ht="13.2" hidden="false" customHeight="false" outlineLevel="0" collapsed="false">
      <c r="D395" s="170"/>
    </row>
    <row r="396" customFormat="false" ht="13.2" hidden="false" customHeight="false" outlineLevel="0" collapsed="false">
      <c r="D396" s="170"/>
    </row>
    <row r="397" customFormat="false" ht="13.2" hidden="false" customHeight="false" outlineLevel="0" collapsed="false">
      <c r="D397" s="170"/>
    </row>
    <row r="398" customFormat="false" ht="13.2" hidden="false" customHeight="false" outlineLevel="0" collapsed="false">
      <c r="D398" s="170"/>
    </row>
    <row r="399" customFormat="false" ht="13.2" hidden="false" customHeight="false" outlineLevel="0" collapsed="false">
      <c r="D399" s="170"/>
    </row>
    <row r="400" customFormat="false" ht="13.2" hidden="false" customHeight="false" outlineLevel="0" collapsed="false">
      <c r="D400" s="170"/>
    </row>
    <row r="401" customFormat="false" ht="13.2" hidden="false" customHeight="false" outlineLevel="0" collapsed="false">
      <c r="D401" s="170"/>
    </row>
    <row r="402" customFormat="false" ht="13.2" hidden="false" customHeight="false" outlineLevel="0" collapsed="false">
      <c r="D402" s="170"/>
    </row>
    <row r="403" customFormat="false" ht="13.2" hidden="false" customHeight="false" outlineLevel="0" collapsed="false">
      <c r="D403" s="170"/>
    </row>
    <row r="404" customFormat="false" ht="13.2" hidden="false" customHeight="false" outlineLevel="0" collapsed="false">
      <c r="D404" s="170"/>
    </row>
    <row r="405" customFormat="false" ht="13.2" hidden="false" customHeight="false" outlineLevel="0" collapsed="false">
      <c r="D405" s="170"/>
    </row>
    <row r="406" customFormat="false" ht="13.2" hidden="false" customHeight="false" outlineLevel="0" collapsed="false">
      <c r="D406" s="170"/>
    </row>
    <row r="407" customFormat="false" ht="13.2" hidden="false" customHeight="false" outlineLevel="0" collapsed="false">
      <c r="D407" s="170"/>
    </row>
    <row r="408" customFormat="false" ht="13.2" hidden="false" customHeight="false" outlineLevel="0" collapsed="false">
      <c r="D408" s="170"/>
    </row>
    <row r="409" customFormat="false" ht="13.2" hidden="false" customHeight="false" outlineLevel="0" collapsed="false">
      <c r="D409" s="170"/>
    </row>
    <row r="410" customFormat="false" ht="13.2" hidden="false" customHeight="false" outlineLevel="0" collapsed="false">
      <c r="D410" s="170"/>
    </row>
    <row r="411" customFormat="false" ht="13.2" hidden="false" customHeight="false" outlineLevel="0" collapsed="false">
      <c r="D411" s="170"/>
    </row>
    <row r="412" customFormat="false" ht="13.2" hidden="false" customHeight="false" outlineLevel="0" collapsed="false">
      <c r="D412" s="170"/>
    </row>
    <row r="413" customFormat="false" ht="13.2" hidden="false" customHeight="false" outlineLevel="0" collapsed="false">
      <c r="D413" s="170"/>
    </row>
    <row r="414" customFormat="false" ht="13.2" hidden="false" customHeight="false" outlineLevel="0" collapsed="false">
      <c r="D414" s="170"/>
    </row>
    <row r="415" customFormat="false" ht="13.2" hidden="false" customHeight="false" outlineLevel="0" collapsed="false">
      <c r="D415" s="170"/>
    </row>
    <row r="416" customFormat="false" ht="13.2" hidden="false" customHeight="false" outlineLevel="0" collapsed="false">
      <c r="D416" s="170"/>
    </row>
    <row r="417" customFormat="false" ht="13.2" hidden="false" customHeight="false" outlineLevel="0" collapsed="false">
      <c r="D417" s="170"/>
    </row>
    <row r="418" customFormat="false" ht="13.2" hidden="false" customHeight="false" outlineLevel="0" collapsed="false">
      <c r="D418" s="170"/>
    </row>
    <row r="419" customFormat="false" ht="13.2" hidden="false" customHeight="false" outlineLevel="0" collapsed="false">
      <c r="D419" s="170"/>
    </row>
    <row r="420" customFormat="false" ht="13.2" hidden="false" customHeight="false" outlineLevel="0" collapsed="false">
      <c r="D420" s="170"/>
    </row>
    <row r="421" customFormat="false" ht="13.2" hidden="false" customHeight="false" outlineLevel="0" collapsed="false">
      <c r="D421" s="170"/>
    </row>
    <row r="422" customFormat="false" ht="13.2" hidden="false" customHeight="false" outlineLevel="0" collapsed="false">
      <c r="D422" s="170"/>
    </row>
    <row r="423" customFormat="false" ht="13.2" hidden="false" customHeight="false" outlineLevel="0" collapsed="false">
      <c r="D423" s="170"/>
    </row>
    <row r="424" customFormat="false" ht="13.2" hidden="false" customHeight="false" outlineLevel="0" collapsed="false">
      <c r="D424" s="170"/>
    </row>
    <row r="425" customFormat="false" ht="13.2" hidden="false" customHeight="false" outlineLevel="0" collapsed="false">
      <c r="D425" s="170"/>
    </row>
    <row r="426" customFormat="false" ht="13.2" hidden="false" customHeight="false" outlineLevel="0" collapsed="false">
      <c r="D426" s="170"/>
    </row>
    <row r="427" customFormat="false" ht="13.2" hidden="false" customHeight="false" outlineLevel="0" collapsed="false">
      <c r="D427" s="170"/>
    </row>
    <row r="428" customFormat="false" ht="13.2" hidden="false" customHeight="false" outlineLevel="0" collapsed="false">
      <c r="D428" s="170"/>
    </row>
    <row r="429" customFormat="false" ht="13.2" hidden="false" customHeight="false" outlineLevel="0" collapsed="false">
      <c r="D429" s="170"/>
    </row>
    <row r="430" customFormat="false" ht="13.2" hidden="false" customHeight="false" outlineLevel="0" collapsed="false">
      <c r="D430" s="170"/>
    </row>
    <row r="431" customFormat="false" ht="13.2" hidden="false" customHeight="false" outlineLevel="0" collapsed="false">
      <c r="D431" s="170"/>
    </row>
    <row r="432" customFormat="false" ht="13.2" hidden="false" customHeight="false" outlineLevel="0" collapsed="false">
      <c r="D432" s="170"/>
    </row>
    <row r="433" customFormat="false" ht="13.2" hidden="false" customHeight="false" outlineLevel="0" collapsed="false">
      <c r="D433" s="170"/>
    </row>
    <row r="434" customFormat="false" ht="13.2" hidden="false" customHeight="false" outlineLevel="0" collapsed="false">
      <c r="D434" s="170"/>
    </row>
    <row r="435" customFormat="false" ht="13.2" hidden="false" customHeight="false" outlineLevel="0" collapsed="false">
      <c r="D435" s="170"/>
    </row>
    <row r="436" customFormat="false" ht="13.2" hidden="false" customHeight="false" outlineLevel="0" collapsed="false">
      <c r="D436" s="170"/>
    </row>
    <row r="437" customFormat="false" ht="13.2" hidden="false" customHeight="false" outlineLevel="0" collapsed="false">
      <c r="D437" s="170"/>
    </row>
    <row r="438" customFormat="false" ht="13.2" hidden="false" customHeight="false" outlineLevel="0" collapsed="false">
      <c r="D438" s="170"/>
    </row>
    <row r="439" customFormat="false" ht="13.2" hidden="false" customHeight="false" outlineLevel="0" collapsed="false">
      <c r="D439" s="170"/>
    </row>
    <row r="440" customFormat="false" ht="13.2" hidden="false" customHeight="false" outlineLevel="0" collapsed="false">
      <c r="D440" s="170"/>
    </row>
    <row r="441" customFormat="false" ht="13.2" hidden="false" customHeight="false" outlineLevel="0" collapsed="false">
      <c r="D441" s="170"/>
    </row>
    <row r="442" customFormat="false" ht="13.2" hidden="false" customHeight="false" outlineLevel="0" collapsed="false">
      <c r="D442" s="170"/>
    </row>
    <row r="443" customFormat="false" ht="13.2" hidden="false" customHeight="false" outlineLevel="0" collapsed="false">
      <c r="D443" s="170"/>
    </row>
    <row r="444" customFormat="false" ht="13.2" hidden="false" customHeight="false" outlineLevel="0" collapsed="false">
      <c r="D444" s="170"/>
    </row>
    <row r="445" customFormat="false" ht="13.2" hidden="false" customHeight="false" outlineLevel="0" collapsed="false">
      <c r="D445" s="170"/>
    </row>
    <row r="446" customFormat="false" ht="13.2" hidden="false" customHeight="false" outlineLevel="0" collapsed="false">
      <c r="D446" s="170"/>
    </row>
    <row r="447" customFormat="false" ht="13.2" hidden="false" customHeight="false" outlineLevel="0" collapsed="false">
      <c r="D447" s="170"/>
    </row>
    <row r="448" customFormat="false" ht="13.2" hidden="false" customHeight="false" outlineLevel="0" collapsed="false">
      <c r="D448" s="170"/>
    </row>
    <row r="449" customFormat="false" ht="13.2" hidden="false" customHeight="false" outlineLevel="0" collapsed="false">
      <c r="D449" s="170"/>
    </row>
    <row r="450" customFormat="false" ht="13.2" hidden="false" customHeight="false" outlineLevel="0" collapsed="false">
      <c r="D450" s="170"/>
    </row>
    <row r="451" customFormat="false" ht="13.2" hidden="false" customHeight="false" outlineLevel="0" collapsed="false">
      <c r="D451" s="170"/>
    </row>
    <row r="452" customFormat="false" ht="13.2" hidden="false" customHeight="false" outlineLevel="0" collapsed="false">
      <c r="D452" s="170"/>
    </row>
    <row r="453" customFormat="false" ht="13.2" hidden="false" customHeight="false" outlineLevel="0" collapsed="false">
      <c r="D453" s="170"/>
    </row>
    <row r="454" customFormat="false" ht="13.2" hidden="false" customHeight="false" outlineLevel="0" collapsed="false">
      <c r="D454" s="170"/>
    </row>
    <row r="455" customFormat="false" ht="13.2" hidden="false" customHeight="false" outlineLevel="0" collapsed="false">
      <c r="D455" s="170"/>
    </row>
    <row r="456" customFormat="false" ht="13.2" hidden="false" customHeight="false" outlineLevel="0" collapsed="false">
      <c r="D456" s="170"/>
    </row>
    <row r="457" customFormat="false" ht="13.2" hidden="false" customHeight="false" outlineLevel="0" collapsed="false">
      <c r="D457" s="170"/>
    </row>
    <row r="458" customFormat="false" ht="13.2" hidden="false" customHeight="false" outlineLevel="0" collapsed="false">
      <c r="D458" s="170"/>
    </row>
    <row r="459" customFormat="false" ht="13.2" hidden="false" customHeight="false" outlineLevel="0" collapsed="false">
      <c r="D459" s="170"/>
    </row>
    <row r="460" customFormat="false" ht="13.2" hidden="false" customHeight="false" outlineLevel="0" collapsed="false">
      <c r="D460" s="170"/>
    </row>
    <row r="461" customFormat="false" ht="13.2" hidden="false" customHeight="false" outlineLevel="0" collapsed="false">
      <c r="D461" s="170"/>
    </row>
    <row r="462" customFormat="false" ht="13.2" hidden="false" customHeight="false" outlineLevel="0" collapsed="false">
      <c r="D462" s="170"/>
    </row>
    <row r="463" customFormat="false" ht="13.2" hidden="false" customHeight="false" outlineLevel="0" collapsed="false">
      <c r="D463" s="170"/>
    </row>
    <row r="464" customFormat="false" ht="13.2" hidden="false" customHeight="false" outlineLevel="0" collapsed="false">
      <c r="D464" s="170"/>
    </row>
    <row r="465" customFormat="false" ht="13.2" hidden="false" customHeight="false" outlineLevel="0" collapsed="false">
      <c r="D465" s="170"/>
    </row>
    <row r="466" customFormat="false" ht="13.2" hidden="false" customHeight="false" outlineLevel="0" collapsed="false">
      <c r="D466" s="170"/>
    </row>
    <row r="467" customFormat="false" ht="13.2" hidden="false" customHeight="false" outlineLevel="0" collapsed="false">
      <c r="D467" s="170"/>
    </row>
    <row r="468" customFormat="false" ht="13.2" hidden="false" customHeight="false" outlineLevel="0" collapsed="false">
      <c r="D468" s="170"/>
    </row>
    <row r="469" customFormat="false" ht="13.2" hidden="false" customHeight="false" outlineLevel="0" collapsed="false">
      <c r="D469" s="170"/>
    </row>
    <row r="470" customFormat="false" ht="13.2" hidden="false" customHeight="false" outlineLevel="0" collapsed="false">
      <c r="D470" s="170"/>
    </row>
    <row r="471" customFormat="false" ht="13.2" hidden="false" customHeight="false" outlineLevel="0" collapsed="false">
      <c r="D471" s="170"/>
    </row>
    <row r="472" customFormat="false" ht="13.2" hidden="false" customHeight="false" outlineLevel="0" collapsed="false">
      <c r="D472" s="170"/>
    </row>
    <row r="473" customFormat="false" ht="13.2" hidden="false" customHeight="false" outlineLevel="0" collapsed="false">
      <c r="D473" s="170"/>
    </row>
    <row r="474" customFormat="false" ht="13.2" hidden="false" customHeight="false" outlineLevel="0" collapsed="false">
      <c r="D474" s="170"/>
    </row>
    <row r="475" customFormat="false" ht="13.2" hidden="false" customHeight="false" outlineLevel="0" collapsed="false">
      <c r="D475" s="170"/>
    </row>
    <row r="476" customFormat="false" ht="13.2" hidden="false" customHeight="false" outlineLevel="0" collapsed="false">
      <c r="D476" s="170"/>
    </row>
    <row r="477" customFormat="false" ht="13.2" hidden="false" customHeight="false" outlineLevel="0" collapsed="false">
      <c r="D477" s="170"/>
    </row>
    <row r="478" customFormat="false" ht="13.2" hidden="false" customHeight="false" outlineLevel="0" collapsed="false">
      <c r="D478" s="170"/>
    </row>
    <row r="479" customFormat="false" ht="13.2" hidden="false" customHeight="false" outlineLevel="0" collapsed="false">
      <c r="D479" s="170"/>
    </row>
    <row r="480" customFormat="false" ht="13.2" hidden="false" customHeight="false" outlineLevel="0" collapsed="false">
      <c r="D480" s="170"/>
    </row>
    <row r="481" customFormat="false" ht="13.2" hidden="false" customHeight="false" outlineLevel="0" collapsed="false">
      <c r="D481" s="170"/>
    </row>
    <row r="482" customFormat="false" ht="13.2" hidden="false" customHeight="false" outlineLevel="0" collapsed="false">
      <c r="D482" s="170"/>
    </row>
    <row r="483" customFormat="false" ht="13.2" hidden="false" customHeight="false" outlineLevel="0" collapsed="false">
      <c r="D483" s="170"/>
    </row>
    <row r="484" customFormat="false" ht="13.2" hidden="false" customHeight="false" outlineLevel="0" collapsed="false">
      <c r="D484" s="170"/>
    </row>
    <row r="485" customFormat="false" ht="13.2" hidden="false" customHeight="false" outlineLevel="0" collapsed="false">
      <c r="D485" s="170"/>
    </row>
    <row r="486" customFormat="false" ht="13.2" hidden="false" customHeight="false" outlineLevel="0" collapsed="false">
      <c r="D486" s="170"/>
    </row>
    <row r="487" customFormat="false" ht="13.2" hidden="false" customHeight="false" outlineLevel="0" collapsed="false">
      <c r="D487" s="170"/>
    </row>
    <row r="488" customFormat="false" ht="13.2" hidden="false" customHeight="false" outlineLevel="0" collapsed="false">
      <c r="D488" s="170"/>
    </row>
    <row r="489" customFormat="false" ht="13.2" hidden="false" customHeight="false" outlineLevel="0" collapsed="false">
      <c r="D489" s="170"/>
    </row>
    <row r="490" customFormat="false" ht="13.2" hidden="false" customHeight="false" outlineLevel="0" collapsed="false">
      <c r="D490" s="170"/>
    </row>
    <row r="491" customFormat="false" ht="13.2" hidden="false" customHeight="false" outlineLevel="0" collapsed="false">
      <c r="D491" s="170"/>
    </row>
    <row r="492" customFormat="false" ht="13.2" hidden="false" customHeight="false" outlineLevel="0" collapsed="false">
      <c r="D492" s="170"/>
    </row>
    <row r="493" customFormat="false" ht="13.2" hidden="false" customHeight="false" outlineLevel="0" collapsed="false">
      <c r="D493" s="170"/>
    </row>
    <row r="494" customFormat="false" ht="13.2" hidden="false" customHeight="false" outlineLevel="0" collapsed="false">
      <c r="D494" s="170"/>
    </row>
    <row r="495" customFormat="false" ht="13.2" hidden="false" customHeight="false" outlineLevel="0" collapsed="false">
      <c r="D495" s="170"/>
    </row>
    <row r="496" customFormat="false" ht="13.2" hidden="false" customHeight="false" outlineLevel="0" collapsed="false">
      <c r="D496" s="170"/>
    </row>
    <row r="497" customFormat="false" ht="13.2" hidden="false" customHeight="false" outlineLevel="0" collapsed="false">
      <c r="D497" s="170"/>
    </row>
    <row r="498" customFormat="false" ht="13.2" hidden="false" customHeight="false" outlineLevel="0" collapsed="false">
      <c r="D498" s="170"/>
    </row>
    <row r="499" customFormat="false" ht="13.2" hidden="false" customHeight="false" outlineLevel="0" collapsed="false">
      <c r="D499" s="170"/>
    </row>
    <row r="500" customFormat="false" ht="13.2" hidden="false" customHeight="false" outlineLevel="0" collapsed="false">
      <c r="D500" s="170"/>
    </row>
    <row r="501" customFormat="false" ht="13.2" hidden="false" customHeight="false" outlineLevel="0" collapsed="false">
      <c r="D501" s="170"/>
    </row>
    <row r="502" customFormat="false" ht="13.2" hidden="false" customHeight="false" outlineLevel="0" collapsed="false">
      <c r="D502" s="170"/>
    </row>
    <row r="503" customFormat="false" ht="13.2" hidden="false" customHeight="false" outlineLevel="0" collapsed="false">
      <c r="D503" s="170"/>
    </row>
    <row r="504" customFormat="false" ht="13.2" hidden="false" customHeight="false" outlineLevel="0" collapsed="false">
      <c r="D504" s="170"/>
    </row>
    <row r="505" customFormat="false" ht="13.2" hidden="false" customHeight="false" outlineLevel="0" collapsed="false">
      <c r="D505" s="170"/>
    </row>
    <row r="506" customFormat="false" ht="13.2" hidden="false" customHeight="false" outlineLevel="0" collapsed="false">
      <c r="D506" s="170"/>
    </row>
    <row r="507" customFormat="false" ht="13.2" hidden="false" customHeight="false" outlineLevel="0" collapsed="false">
      <c r="D507" s="170"/>
    </row>
    <row r="508" customFormat="false" ht="13.2" hidden="false" customHeight="false" outlineLevel="0" collapsed="false">
      <c r="D508" s="170"/>
    </row>
    <row r="509" customFormat="false" ht="13.2" hidden="false" customHeight="false" outlineLevel="0" collapsed="false">
      <c r="D509" s="170"/>
    </row>
    <row r="510" customFormat="false" ht="13.2" hidden="false" customHeight="false" outlineLevel="0" collapsed="false">
      <c r="D510" s="170"/>
    </row>
    <row r="511" customFormat="false" ht="13.2" hidden="false" customHeight="false" outlineLevel="0" collapsed="false">
      <c r="D511" s="170"/>
    </row>
    <row r="512" customFormat="false" ht="13.2" hidden="false" customHeight="false" outlineLevel="0" collapsed="false">
      <c r="D512" s="170"/>
    </row>
    <row r="513" customFormat="false" ht="13.2" hidden="false" customHeight="false" outlineLevel="0" collapsed="false">
      <c r="D513" s="170"/>
    </row>
    <row r="514" customFormat="false" ht="13.2" hidden="false" customHeight="false" outlineLevel="0" collapsed="false">
      <c r="D514" s="170"/>
    </row>
    <row r="515" customFormat="false" ht="13.2" hidden="false" customHeight="false" outlineLevel="0" collapsed="false">
      <c r="D515" s="170"/>
    </row>
    <row r="516" customFormat="false" ht="13.2" hidden="false" customHeight="false" outlineLevel="0" collapsed="false">
      <c r="D516" s="170"/>
    </row>
    <row r="517" customFormat="false" ht="13.2" hidden="false" customHeight="false" outlineLevel="0" collapsed="false">
      <c r="D517" s="170"/>
    </row>
    <row r="518" customFormat="false" ht="13.2" hidden="false" customHeight="false" outlineLevel="0" collapsed="false">
      <c r="D518" s="170"/>
    </row>
    <row r="519" customFormat="false" ht="13.2" hidden="false" customHeight="false" outlineLevel="0" collapsed="false">
      <c r="D519" s="170"/>
    </row>
    <row r="520" customFormat="false" ht="13.2" hidden="false" customHeight="false" outlineLevel="0" collapsed="false">
      <c r="D520" s="170"/>
    </row>
    <row r="521" customFormat="false" ht="13.2" hidden="false" customHeight="false" outlineLevel="0" collapsed="false">
      <c r="D521" s="170"/>
    </row>
    <row r="522" customFormat="false" ht="13.2" hidden="false" customHeight="false" outlineLevel="0" collapsed="false">
      <c r="D522" s="170"/>
    </row>
    <row r="523" customFormat="false" ht="13.2" hidden="false" customHeight="false" outlineLevel="0" collapsed="false">
      <c r="D523" s="170"/>
    </row>
    <row r="524" customFormat="false" ht="13.2" hidden="false" customHeight="false" outlineLevel="0" collapsed="false">
      <c r="D524" s="170"/>
    </row>
    <row r="525" customFormat="false" ht="13.2" hidden="false" customHeight="false" outlineLevel="0" collapsed="false">
      <c r="D525" s="170"/>
    </row>
    <row r="526" customFormat="false" ht="13.2" hidden="false" customHeight="false" outlineLevel="0" collapsed="false">
      <c r="D526" s="170"/>
    </row>
    <row r="527" customFormat="false" ht="13.2" hidden="false" customHeight="false" outlineLevel="0" collapsed="false">
      <c r="D527" s="170"/>
    </row>
    <row r="528" customFormat="false" ht="13.2" hidden="false" customHeight="false" outlineLevel="0" collapsed="false">
      <c r="D528" s="170"/>
    </row>
    <row r="529" customFormat="false" ht="13.2" hidden="false" customHeight="false" outlineLevel="0" collapsed="false">
      <c r="D529" s="170"/>
    </row>
    <row r="530" customFormat="false" ht="13.2" hidden="false" customHeight="false" outlineLevel="0" collapsed="false">
      <c r="D530" s="170"/>
    </row>
    <row r="531" customFormat="false" ht="13.2" hidden="false" customHeight="false" outlineLevel="0" collapsed="false">
      <c r="D531" s="170"/>
    </row>
    <row r="532" customFormat="false" ht="13.2" hidden="false" customHeight="false" outlineLevel="0" collapsed="false">
      <c r="D532" s="170"/>
    </row>
    <row r="533" customFormat="false" ht="13.2" hidden="false" customHeight="false" outlineLevel="0" collapsed="false">
      <c r="D533" s="170"/>
    </row>
    <row r="534" customFormat="false" ht="13.2" hidden="false" customHeight="false" outlineLevel="0" collapsed="false">
      <c r="D534" s="170"/>
    </row>
    <row r="535" customFormat="false" ht="13.2" hidden="false" customHeight="false" outlineLevel="0" collapsed="false">
      <c r="D535" s="170"/>
    </row>
    <row r="536" customFormat="false" ht="13.2" hidden="false" customHeight="false" outlineLevel="0" collapsed="false">
      <c r="D536" s="170"/>
    </row>
    <row r="537" customFormat="false" ht="13.2" hidden="false" customHeight="false" outlineLevel="0" collapsed="false">
      <c r="D537" s="170"/>
    </row>
    <row r="538" customFormat="false" ht="13.2" hidden="false" customHeight="false" outlineLevel="0" collapsed="false">
      <c r="D538" s="170"/>
    </row>
    <row r="539" customFormat="false" ht="13.2" hidden="false" customHeight="false" outlineLevel="0" collapsed="false">
      <c r="D539" s="170"/>
    </row>
    <row r="540" customFormat="false" ht="13.2" hidden="false" customHeight="false" outlineLevel="0" collapsed="false">
      <c r="D540" s="170"/>
    </row>
    <row r="541" customFormat="false" ht="13.2" hidden="false" customHeight="false" outlineLevel="0" collapsed="false">
      <c r="D541" s="170"/>
    </row>
    <row r="542" customFormat="false" ht="13.2" hidden="false" customHeight="false" outlineLevel="0" collapsed="false">
      <c r="D542" s="170"/>
    </row>
    <row r="543" customFormat="false" ht="13.2" hidden="false" customHeight="false" outlineLevel="0" collapsed="false">
      <c r="D543" s="170"/>
    </row>
    <row r="544" customFormat="false" ht="13.2" hidden="false" customHeight="false" outlineLevel="0" collapsed="false">
      <c r="D544" s="170"/>
    </row>
    <row r="545" customFormat="false" ht="13.2" hidden="false" customHeight="false" outlineLevel="0" collapsed="false">
      <c r="D545" s="170"/>
    </row>
    <row r="546" customFormat="false" ht="13.2" hidden="false" customHeight="false" outlineLevel="0" collapsed="false">
      <c r="D546" s="170"/>
    </row>
    <row r="547" customFormat="false" ht="13.2" hidden="false" customHeight="false" outlineLevel="0" collapsed="false">
      <c r="D547" s="170"/>
    </row>
    <row r="548" customFormat="false" ht="13.2" hidden="false" customHeight="false" outlineLevel="0" collapsed="false">
      <c r="D548" s="170"/>
    </row>
    <row r="549" customFormat="false" ht="13.2" hidden="false" customHeight="false" outlineLevel="0" collapsed="false">
      <c r="D549" s="170"/>
    </row>
    <row r="550" customFormat="false" ht="13.2" hidden="false" customHeight="false" outlineLevel="0" collapsed="false">
      <c r="D550" s="170"/>
    </row>
    <row r="551" customFormat="false" ht="13.2" hidden="false" customHeight="false" outlineLevel="0" collapsed="false">
      <c r="D551" s="170"/>
    </row>
    <row r="552" customFormat="false" ht="13.2" hidden="false" customHeight="false" outlineLevel="0" collapsed="false">
      <c r="D552" s="170"/>
    </row>
    <row r="553" customFormat="false" ht="13.2" hidden="false" customHeight="false" outlineLevel="0" collapsed="false">
      <c r="D553" s="170"/>
    </row>
    <row r="554" customFormat="false" ht="13.2" hidden="false" customHeight="false" outlineLevel="0" collapsed="false">
      <c r="D554" s="170"/>
    </row>
    <row r="555" customFormat="false" ht="13.2" hidden="false" customHeight="false" outlineLevel="0" collapsed="false">
      <c r="D555" s="170"/>
    </row>
    <row r="556" customFormat="false" ht="13.2" hidden="false" customHeight="false" outlineLevel="0" collapsed="false">
      <c r="D556" s="170"/>
    </row>
    <row r="557" customFormat="false" ht="13.2" hidden="false" customHeight="false" outlineLevel="0" collapsed="false">
      <c r="D557" s="170"/>
    </row>
    <row r="558" customFormat="false" ht="13.2" hidden="false" customHeight="false" outlineLevel="0" collapsed="false">
      <c r="D558" s="170"/>
    </row>
    <row r="559" customFormat="false" ht="13.2" hidden="false" customHeight="false" outlineLevel="0" collapsed="false">
      <c r="D559" s="170"/>
    </row>
    <row r="560" customFormat="false" ht="13.2" hidden="false" customHeight="false" outlineLevel="0" collapsed="false">
      <c r="D560" s="170"/>
    </row>
    <row r="561" customFormat="false" ht="13.2" hidden="false" customHeight="false" outlineLevel="0" collapsed="false">
      <c r="D561" s="170"/>
    </row>
    <row r="562" customFormat="false" ht="13.2" hidden="false" customHeight="false" outlineLevel="0" collapsed="false">
      <c r="D562" s="170"/>
    </row>
    <row r="563" customFormat="false" ht="13.2" hidden="false" customHeight="false" outlineLevel="0" collapsed="false">
      <c r="D563" s="170"/>
    </row>
    <row r="564" customFormat="false" ht="13.2" hidden="false" customHeight="false" outlineLevel="0" collapsed="false">
      <c r="D564" s="170"/>
    </row>
    <row r="565" customFormat="false" ht="13.2" hidden="false" customHeight="false" outlineLevel="0" collapsed="false">
      <c r="D565" s="170"/>
    </row>
    <row r="566" customFormat="false" ht="13.2" hidden="false" customHeight="false" outlineLevel="0" collapsed="false">
      <c r="D566" s="170"/>
    </row>
    <row r="567" customFormat="false" ht="13.2" hidden="false" customHeight="false" outlineLevel="0" collapsed="false">
      <c r="D567" s="170"/>
    </row>
    <row r="568" customFormat="false" ht="13.2" hidden="false" customHeight="false" outlineLevel="0" collapsed="false">
      <c r="D568" s="170"/>
    </row>
    <row r="569" customFormat="false" ht="13.2" hidden="false" customHeight="false" outlineLevel="0" collapsed="false">
      <c r="D569" s="170"/>
    </row>
    <row r="570" customFormat="false" ht="13.2" hidden="false" customHeight="false" outlineLevel="0" collapsed="false">
      <c r="D570" s="170"/>
    </row>
    <row r="571" customFormat="false" ht="13.2" hidden="false" customHeight="false" outlineLevel="0" collapsed="false">
      <c r="D571" s="170"/>
    </row>
    <row r="572" customFormat="false" ht="13.2" hidden="false" customHeight="false" outlineLevel="0" collapsed="false">
      <c r="D572" s="170"/>
    </row>
    <row r="573" customFormat="false" ht="13.2" hidden="false" customHeight="false" outlineLevel="0" collapsed="false">
      <c r="D573" s="170"/>
    </row>
    <row r="574" customFormat="false" ht="13.2" hidden="false" customHeight="false" outlineLevel="0" collapsed="false">
      <c r="D574" s="170"/>
    </row>
    <row r="575" customFormat="false" ht="13.2" hidden="false" customHeight="false" outlineLevel="0" collapsed="false">
      <c r="D575" s="170"/>
    </row>
    <row r="576" customFormat="false" ht="13.2" hidden="false" customHeight="false" outlineLevel="0" collapsed="false">
      <c r="D576" s="170"/>
    </row>
    <row r="577" customFormat="false" ht="13.2" hidden="false" customHeight="false" outlineLevel="0" collapsed="false">
      <c r="D577" s="170"/>
    </row>
    <row r="578" customFormat="false" ht="13.2" hidden="false" customHeight="false" outlineLevel="0" collapsed="false">
      <c r="D578" s="170"/>
    </row>
    <row r="579" customFormat="false" ht="13.2" hidden="false" customHeight="false" outlineLevel="0" collapsed="false">
      <c r="D579" s="170"/>
    </row>
    <row r="580" customFormat="false" ht="13.2" hidden="false" customHeight="false" outlineLevel="0" collapsed="false">
      <c r="D580" s="170"/>
    </row>
    <row r="581" customFormat="false" ht="13.2" hidden="false" customHeight="false" outlineLevel="0" collapsed="false">
      <c r="D581" s="170"/>
    </row>
    <row r="582" customFormat="false" ht="13.2" hidden="false" customHeight="false" outlineLevel="0" collapsed="false">
      <c r="D582" s="170"/>
    </row>
    <row r="583" customFormat="false" ht="13.2" hidden="false" customHeight="false" outlineLevel="0" collapsed="false">
      <c r="D583" s="170"/>
    </row>
    <row r="584" customFormat="false" ht="13.2" hidden="false" customHeight="false" outlineLevel="0" collapsed="false">
      <c r="D584" s="170"/>
    </row>
    <row r="585" customFormat="false" ht="13.2" hidden="false" customHeight="false" outlineLevel="0" collapsed="false">
      <c r="D585" s="170"/>
    </row>
    <row r="586" customFormat="false" ht="13.2" hidden="false" customHeight="false" outlineLevel="0" collapsed="false">
      <c r="D586" s="170"/>
    </row>
    <row r="587" customFormat="false" ht="13.2" hidden="false" customHeight="false" outlineLevel="0" collapsed="false">
      <c r="D587" s="170"/>
    </row>
    <row r="588" customFormat="false" ht="13.2" hidden="false" customHeight="false" outlineLevel="0" collapsed="false">
      <c r="D588" s="170"/>
    </row>
    <row r="589" customFormat="false" ht="13.2" hidden="false" customHeight="false" outlineLevel="0" collapsed="false">
      <c r="D589" s="170"/>
    </row>
    <row r="590" customFormat="false" ht="13.2" hidden="false" customHeight="false" outlineLevel="0" collapsed="false">
      <c r="D590" s="170"/>
    </row>
    <row r="591" customFormat="false" ht="13.2" hidden="false" customHeight="false" outlineLevel="0" collapsed="false">
      <c r="D591" s="170"/>
    </row>
    <row r="592" customFormat="false" ht="13.2" hidden="false" customHeight="false" outlineLevel="0" collapsed="false">
      <c r="D592" s="170"/>
    </row>
    <row r="593" customFormat="false" ht="13.2" hidden="false" customHeight="false" outlineLevel="0" collapsed="false">
      <c r="D593" s="170"/>
    </row>
    <row r="594" customFormat="false" ht="13.2" hidden="false" customHeight="false" outlineLevel="0" collapsed="false">
      <c r="D594" s="170"/>
    </row>
    <row r="595" customFormat="false" ht="13.2" hidden="false" customHeight="false" outlineLevel="0" collapsed="false">
      <c r="D595" s="170"/>
    </row>
    <row r="596" customFormat="false" ht="13.2" hidden="false" customHeight="false" outlineLevel="0" collapsed="false">
      <c r="D596" s="170"/>
    </row>
    <row r="597" customFormat="false" ht="13.2" hidden="false" customHeight="false" outlineLevel="0" collapsed="false">
      <c r="D597" s="170"/>
    </row>
    <row r="598" customFormat="false" ht="13.2" hidden="false" customHeight="false" outlineLevel="0" collapsed="false">
      <c r="D598" s="170"/>
    </row>
    <row r="599" customFormat="false" ht="13.2" hidden="false" customHeight="false" outlineLevel="0" collapsed="false">
      <c r="D599" s="170"/>
    </row>
    <row r="600" customFormat="false" ht="13.2" hidden="false" customHeight="false" outlineLevel="0" collapsed="false">
      <c r="D600" s="170"/>
    </row>
    <row r="601" customFormat="false" ht="13.2" hidden="false" customHeight="false" outlineLevel="0" collapsed="false">
      <c r="D601" s="170"/>
    </row>
    <row r="602" customFormat="false" ht="13.2" hidden="false" customHeight="false" outlineLevel="0" collapsed="false">
      <c r="D602" s="170"/>
    </row>
    <row r="603" customFormat="false" ht="13.2" hidden="false" customHeight="false" outlineLevel="0" collapsed="false">
      <c r="D603" s="170"/>
    </row>
    <row r="604" customFormat="false" ht="13.2" hidden="false" customHeight="false" outlineLevel="0" collapsed="false">
      <c r="D604" s="170"/>
    </row>
    <row r="605" customFormat="false" ht="13.2" hidden="false" customHeight="false" outlineLevel="0" collapsed="false">
      <c r="D605" s="170"/>
    </row>
    <row r="606" customFormat="false" ht="13.2" hidden="false" customHeight="false" outlineLevel="0" collapsed="false">
      <c r="D606" s="170"/>
    </row>
    <row r="607" customFormat="false" ht="13.2" hidden="false" customHeight="false" outlineLevel="0" collapsed="false">
      <c r="D607" s="170"/>
    </row>
    <row r="608" customFormat="false" ht="13.2" hidden="false" customHeight="false" outlineLevel="0" collapsed="false">
      <c r="D608" s="170"/>
    </row>
    <row r="609" customFormat="false" ht="13.2" hidden="false" customHeight="false" outlineLevel="0" collapsed="false">
      <c r="D609" s="170"/>
    </row>
    <row r="610" customFormat="false" ht="13.2" hidden="false" customHeight="false" outlineLevel="0" collapsed="false">
      <c r="D610" s="170"/>
    </row>
    <row r="611" customFormat="false" ht="13.2" hidden="false" customHeight="false" outlineLevel="0" collapsed="false">
      <c r="D611" s="170"/>
    </row>
    <row r="612" customFormat="false" ht="13.2" hidden="false" customHeight="false" outlineLevel="0" collapsed="false">
      <c r="D612" s="170"/>
    </row>
    <row r="613" customFormat="false" ht="13.2" hidden="false" customHeight="false" outlineLevel="0" collapsed="false">
      <c r="D613" s="170"/>
    </row>
    <row r="614" customFormat="false" ht="13.2" hidden="false" customHeight="false" outlineLevel="0" collapsed="false">
      <c r="D614" s="170"/>
    </row>
    <row r="615" customFormat="false" ht="13.2" hidden="false" customHeight="false" outlineLevel="0" collapsed="false">
      <c r="D615" s="170"/>
    </row>
    <row r="616" customFormat="false" ht="13.2" hidden="false" customHeight="false" outlineLevel="0" collapsed="false">
      <c r="D616" s="170"/>
    </row>
    <row r="617" customFormat="false" ht="13.2" hidden="false" customHeight="false" outlineLevel="0" collapsed="false">
      <c r="D617" s="170"/>
    </row>
    <row r="618" customFormat="false" ht="13.2" hidden="false" customHeight="false" outlineLevel="0" collapsed="false">
      <c r="D618" s="170"/>
    </row>
    <row r="619" customFormat="false" ht="13.2" hidden="false" customHeight="false" outlineLevel="0" collapsed="false">
      <c r="D619" s="170"/>
    </row>
    <row r="620" customFormat="false" ht="13.2" hidden="false" customHeight="false" outlineLevel="0" collapsed="false">
      <c r="D620" s="170"/>
    </row>
    <row r="621" customFormat="false" ht="13.2" hidden="false" customHeight="false" outlineLevel="0" collapsed="false">
      <c r="D621" s="170"/>
    </row>
    <row r="622" customFormat="false" ht="13.2" hidden="false" customHeight="false" outlineLevel="0" collapsed="false">
      <c r="D622" s="170"/>
    </row>
    <row r="623" customFormat="false" ht="13.2" hidden="false" customHeight="false" outlineLevel="0" collapsed="false">
      <c r="D623" s="170"/>
    </row>
    <row r="624" customFormat="false" ht="13.2" hidden="false" customHeight="false" outlineLevel="0" collapsed="false">
      <c r="D624" s="170"/>
    </row>
    <row r="625" customFormat="false" ht="13.2" hidden="false" customHeight="false" outlineLevel="0" collapsed="false">
      <c r="D625" s="170"/>
    </row>
    <row r="626" customFormat="false" ht="13.2" hidden="false" customHeight="false" outlineLevel="0" collapsed="false">
      <c r="D626" s="170"/>
    </row>
    <row r="627" customFormat="false" ht="13.2" hidden="false" customHeight="false" outlineLevel="0" collapsed="false">
      <c r="D627" s="170"/>
    </row>
    <row r="628" customFormat="false" ht="13.2" hidden="false" customHeight="false" outlineLevel="0" collapsed="false">
      <c r="D628" s="170"/>
    </row>
    <row r="629" customFormat="false" ht="13.2" hidden="false" customHeight="false" outlineLevel="0" collapsed="false">
      <c r="D629" s="170"/>
    </row>
    <row r="630" customFormat="false" ht="13.2" hidden="false" customHeight="false" outlineLevel="0" collapsed="false">
      <c r="D630" s="170"/>
    </row>
    <row r="631" customFormat="false" ht="13.2" hidden="false" customHeight="false" outlineLevel="0" collapsed="false">
      <c r="D631" s="170"/>
    </row>
    <row r="632" customFormat="false" ht="13.2" hidden="false" customHeight="false" outlineLevel="0" collapsed="false">
      <c r="D632" s="170"/>
    </row>
    <row r="633" customFormat="false" ht="13.2" hidden="false" customHeight="false" outlineLevel="0" collapsed="false">
      <c r="D633" s="170"/>
    </row>
    <row r="634" customFormat="false" ht="13.2" hidden="false" customHeight="false" outlineLevel="0" collapsed="false">
      <c r="D634" s="170"/>
    </row>
    <row r="635" customFormat="false" ht="13.2" hidden="false" customHeight="false" outlineLevel="0" collapsed="false">
      <c r="D635" s="170"/>
    </row>
    <row r="636" customFormat="false" ht="13.2" hidden="false" customHeight="false" outlineLevel="0" collapsed="false">
      <c r="D636" s="170"/>
    </row>
    <row r="637" customFormat="false" ht="13.2" hidden="false" customHeight="false" outlineLevel="0" collapsed="false">
      <c r="D637" s="170"/>
    </row>
    <row r="638" customFormat="false" ht="13.2" hidden="false" customHeight="false" outlineLevel="0" collapsed="false">
      <c r="D638" s="170"/>
    </row>
    <row r="639" customFormat="false" ht="13.2" hidden="false" customHeight="false" outlineLevel="0" collapsed="false">
      <c r="D639" s="170"/>
    </row>
    <row r="640" customFormat="false" ht="13.2" hidden="false" customHeight="false" outlineLevel="0" collapsed="false">
      <c r="D640" s="170"/>
    </row>
    <row r="641" customFormat="false" ht="13.2" hidden="false" customHeight="false" outlineLevel="0" collapsed="false">
      <c r="D641" s="170"/>
    </row>
    <row r="642" customFormat="false" ht="13.2" hidden="false" customHeight="false" outlineLevel="0" collapsed="false">
      <c r="D642" s="170"/>
    </row>
    <row r="643" customFormat="false" ht="13.2" hidden="false" customHeight="false" outlineLevel="0" collapsed="false">
      <c r="D643" s="170"/>
    </row>
    <row r="644" customFormat="false" ht="13.2" hidden="false" customHeight="false" outlineLevel="0" collapsed="false">
      <c r="D644" s="170"/>
    </row>
    <row r="645" customFormat="false" ht="13.2" hidden="false" customHeight="false" outlineLevel="0" collapsed="false">
      <c r="D645" s="170"/>
    </row>
    <row r="646" customFormat="false" ht="13.2" hidden="false" customHeight="false" outlineLevel="0" collapsed="false">
      <c r="D646" s="170"/>
    </row>
    <row r="647" customFormat="false" ht="13.2" hidden="false" customHeight="false" outlineLevel="0" collapsed="false">
      <c r="D647" s="170"/>
    </row>
    <row r="648" customFormat="false" ht="13.2" hidden="false" customHeight="false" outlineLevel="0" collapsed="false">
      <c r="D648" s="170"/>
    </row>
    <row r="649" customFormat="false" ht="13.2" hidden="false" customHeight="false" outlineLevel="0" collapsed="false">
      <c r="D649" s="170"/>
    </row>
    <row r="650" customFormat="false" ht="13.2" hidden="false" customHeight="false" outlineLevel="0" collapsed="false">
      <c r="D650" s="170"/>
    </row>
    <row r="651" customFormat="false" ht="13.2" hidden="false" customHeight="false" outlineLevel="0" collapsed="false">
      <c r="D651" s="170"/>
    </row>
    <row r="652" customFormat="false" ht="13.2" hidden="false" customHeight="false" outlineLevel="0" collapsed="false">
      <c r="D652" s="170"/>
    </row>
    <row r="653" customFormat="false" ht="13.2" hidden="false" customHeight="false" outlineLevel="0" collapsed="false">
      <c r="D653" s="170"/>
    </row>
    <row r="654" customFormat="false" ht="13.2" hidden="false" customHeight="false" outlineLevel="0" collapsed="false">
      <c r="D654" s="170"/>
    </row>
    <row r="655" customFormat="false" ht="13.2" hidden="false" customHeight="false" outlineLevel="0" collapsed="false">
      <c r="D655" s="170"/>
    </row>
    <row r="656" customFormat="false" ht="13.2" hidden="false" customHeight="false" outlineLevel="0" collapsed="false">
      <c r="D656" s="170"/>
    </row>
    <row r="657" customFormat="false" ht="13.2" hidden="false" customHeight="false" outlineLevel="0" collapsed="false">
      <c r="D657" s="170"/>
    </row>
    <row r="658" customFormat="false" ht="13.2" hidden="false" customHeight="false" outlineLevel="0" collapsed="false">
      <c r="D658" s="170"/>
    </row>
    <row r="659" customFormat="false" ht="13.2" hidden="false" customHeight="false" outlineLevel="0" collapsed="false">
      <c r="D659" s="170"/>
    </row>
    <row r="660" customFormat="false" ht="13.2" hidden="false" customHeight="false" outlineLevel="0" collapsed="false">
      <c r="D660" s="170"/>
    </row>
    <row r="661" customFormat="false" ht="13.2" hidden="false" customHeight="false" outlineLevel="0" collapsed="false">
      <c r="D661" s="170"/>
    </row>
    <row r="662" customFormat="false" ht="13.2" hidden="false" customHeight="false" outlineLevel="0" collapsed="false">
      <c r="D662" s="170"/>
    </row>
    <row r="663" customFormat="false" ht="13.2" hidden="false" customHeight="false" outlineLevel="0" collapsed="false">
      <c r="D663" s="170"/>
    </row>
    <row r="664" customFormat="false" ht="13.2" hidden="false" customHeight="false" outlineLevel="0" collapsed="false">
      <c r="D664" s="170"/>
    </row>
    <row r="665" customFormat="false" ht="13.2" hidden="false" customHeight="false" outlineLevel="0" collapsed="false">
      <c r="D665" s="170"/>
    </row>
    <row r="666" customFormat="false" ht="13.2" hidden="false" customHeight="false" outlineLevel="0" collapsed="false">
      <c r="D666" s="170"/>
    </row>
    <row r="667" customFormat="false" ht="13.2" hidden="false" customHeight="false" outlineLevel="0" collapsed="false">
      <c r="D667" s="170"/>
    </row>
    <row r="668" customFormat="false" ht="13.2" hidden="false" customHeight="false" outlineLevel="0" collapsed="false">
      <c r="D668" s="170"/>
    </row>
    <row r="669" customFormat="false" ht="13.2" hidden="false" customHeight="false" outlineLevel="0" collapsed="false">
      <c r="D669" s="170"/>
    </row>
    <row r="670" customFormat="false" ht="13.2" hidden="false" customHeight="false" outlineLevel="0" collapsed="false">
      <c r="D670" s="170"/>
    </row>
    <row r="671" customFormat="false" ht="13.2" hidden="false" customHeight="false" outlineLevel="0" collapsed="false">
      <c r="D671" s="170"/>
    </row>
    <row r="672" customFormat="false" ht="13.2" hidden="false" customHeight="false" outlineLevel="0" collapsed="false">
      <c r="D672" s="170"/>
    </row>
    <row r="673" customFormat="false" ht="13.2" hidden="false" customHeight="false" outlineLevel="0" collapsed="false">
      <c r="D673" s="170"/>
    </row>
    <row r="674" customFormat="false" ht="13.2" hidden="false" customHeight="false" outlineLevel="0" collapsed="false">
      <c r="D674" s="170"/>
    </row>
    <row r="675" customFormat="false" ht="13.2" hidden="false" customHeight="false" outlineLevel="0" collapsed="false">
      <c r="D675" s="170"/>
    </row>
    <row r="676" customFormat="false" ht="13.2" hidden="false" customHeight="false" outlineLevel="0" collapsed="false">
      <c r="D676" s="170"/>
    </row>
    <row r="677" customFormat="false" ht="13.2" hidden="false" customHeight="false" outlineLevel="0" collapsed="false">
      <c r="D677" s="170"/>
    </row>
    <row r="678" customFormat="false" ht="13.2" hidden="false" customHeight="false" outlineLevel="0" collapsed="false">
      <c r="D678" s="170"/>
    </row>
    <row r="679" customFormat="false" ht="13.2" hidden="false" customHeight="false" outlineLevel="0" collapsed="false">
      <c r="D679" s="170"/>
    </row>
    <row r="680" customFormat="false" ht="13.2" hidden="false" customHeight="false" outlineLevel="0" collapsed="false">
      <c r="D680" s="170"/>
    </row>
    <row r="681" customFormat="false" ht="13.2" hidden="false" customHeight="false" outlineLevel="0" collapsed="false">
      <c r="D681" s="170"/>
    </row>
    <row r="682" customFormat="false" ht="13.2" hidden="false" customHeight="false" outlineLevel="0" collapsed="false">
      <c r="D682" s="170"/>
    </row>
    <row r="683" customFormat="false" ht="13.2" hidden="false" customHeight="false" outlineLevel="0" collapsed="false">
      <c r="D683" s="170"/>
    </row>
    <row r="684" customFormat="false" ht="13.2" hidden="false" customHeight="false" outlineLevel="0" collapsed="false">
      <c r="D684" s="170"/>
    </row>
    <row r="685" customFormat="false" ht="13.2" hidden="false" customHeight="false" outlineLevel="0" collapsed="false">
      <c r="D685" s="170"/>
    </row>
    <row r="686" customFormat="false" ht="13.2" hidden="false" customHeight="false" outlineLevel="0" collapsed="false">
      <c r="D686" s="170"/>
    </row>
    <row r="687" customFormat="false" ht="13.2" hidden="false" customHeight="false" outlineLevel="0" collapsed="false">
      <c r="D687" s="170"/>
    </row>
    <row r="688" customFormat="false" ht="13.2" hidden="false" customHeight="false" outlineLevel="0" collapsed="false">
      <c r="D688" s="170"/>
    </row>
    <row r="689" customFormat="false" ht="13.2" hidden="false" customHeight="false" outlineLevel="0" collapsed="false">
      <c r="D689" s="170"/>
    </row>
    <row r="690" customFormat="false" ht="13.2" hidden="false" customHeight="false" outlineLevel="0" collapsed="false">
      <c r="D690" s="170"/>
    </row>
    <row r="691" customFormat="false" ht="13.2" hidden="false" customHeight="false" outlineLevel="0" collapsed="false">
      <c r="D691" s="170"/>
    </row>
    <row r="692" customFormat="false" ht="13.2" hidden="false" customHeight="false" outlineLevel="0" collapsed="false">
      <c r="D692" s="170"/>
    </row>
    <row r="693" customFormat="false" ht="13.2" hidden="false" customHeight="false" outlineLevel="0" collapsed="false">
      <c r="D693" s="170"/>
    </row>
    <row r="694" customFormat="false" ht="13.2" hidden="false" customHeight="false" outlineLevel="0" collapsed="false">
      <c r="D694" s="170"/>
    </row>
    <row r="695" customFormat="false" ht="13.2" hidden="false" customHeight="false" outlineLevel="0" collapsed="false">
      <c r="D695" s="170"/>
    </row>
    <row r="696" customFormat="false" ht="13.2" hidden="false" customHeight="false" outlineLevel="0" collapsed="false">
      <c r="D696" s="170"/>
    </row>
    <row r="697" customFormat="false" ht="13.2" hidden="false" customHeight="false" outlineLevel="0" collapsed="false">
      <c r="D697" s="170"/>
    </row>
    <row r="698" customFormat="false" ht="13.2" hidden="false" customHeight="false" outlineLevel="0" collapsed="false">
      <c r="D698" s="170"/>
    </row>
    <row r="699" customFormat="false" ht="13.2" hidden="false" customHeight="false" outlineLevel="0" collapsed="false">
      <c r="D699" s="170"/>
    </row>
    <row r="700" customFormat="false" ht="13.2" hidden="false" customHeight="false" outlineLevel="0" collapsed="false">
      <c r="D700" s="170"/>
    </row>
    <row r="701" customFormat="false" ht="13.2" hidden="false" customHeight="false" outlineLevel="0" collapsed="false">
      <c r="D701" s="170"/>
    </row>
    <row r="702" customFormat="false" ht="13.2" hidden="false" customHeight="false" outlineLevel="0" collapsed="false">
      <c r="D702" s="170"/>
    </row>
    <row r="703" customFormat="false" ht="13.2" hidden="false" customHeight="false" outlineLevel="0" collapsed="false">
      <c r="D703" s="170"/>
    </row>
    <row r="704" customFormat="false" ht="13.2" hidden="false" customHeight="false" outlineLevel="0" collapsed="false">
      <c r="D704" s="170"/>
    </row>
    <row r="705" customFormat="false" ht="13.2" hidden="false" customHeight="false" outlineLevel="0" collapsed="false">
      <c r="D705" s="170"/>
    </row>
    <row r="706" customFormat="false" ht="13.2" hidden="false" customHeight="false" outlineLevel="0" collapsed="false">
      <c r="D706" s="170"/>
    </row>
    <row r="707" customFormat="false" ht="13.2" hidden="false" customHeight="false" outlineLevel="0" collapsed="false">
      <c r="D707" s="170"/>
    </row>
    <row r="708" customFormat="false" ht="13.2" hidden="false" customHeight="false" outlineLevel="0" collapsed="false">
      <c r="D708" s="170"/>
    </row>
    <row r="709" customFormat="false" ht="13.2" hidden="false" customHeight="false" outlineLevel="0" collapsed="false">
      <c r="D709" s="170"/>
    </row>
    <row r="710" customFormat="false" ht="13.2" hidden="false" customHeight="false" outlineLevel="0" collapsed="false">
      <c r="D710" s="170"/>
    </row>
    <row r="711" customFormat="false" ht="13.2" hidden="false" customHeight="false" outlineLevel="0" collapsed="false">
      <c r="D711" s="170"/>
    </row>
    <row r="712" customFormat="false" ht="13.2" hidden="false" customHeight="false" outlineLevel="0" collapsed="false">
      <c r="D712" s="170"/>
    </row>
    <row r="713" customFormat="false" ht="13.2" hidden="false" customHeight="false" outlineLevel="0" collapsed="false">
      <c r="D713" s="170"/>
    </row>
    <row r="714" customFormat="false" ht="13.2" hidden="false" customHeight="false" outlineLevel="0" collapsed="false">
      <c r="D714" s="170"/>
    </row>
    <row r="715" customFormat="false" ht="13.2" hidden="false" customHeight="false" outlineLevel="0" collapsed="false">
      <c r="D715" s="170"/>
    </row>
    <row r="716" customFormat="false" ht="13.2" hidden="false" customHeight="false" outlineLevel="0" collapsed="false">
      <c r="D716" s="170"/>
    </row>
    <row r="717" customFormat="false" ht="13.2" hidden="false" customHeight="false" outlineLevel="0" collapsed="false">
      <c r="D717" s="170"/>
    </row>
    <row r="718" customFormat="false" ht="13.2" hidden="false" customHeight="false" outlineLevel="0" collapsed="false">
      <c r="D718" s="170"/>
    </row>
    <row r="719" customFormat="false" ht="13.2" hidden="false" customHeight="false" outlineLevel="0" collapsed="false">
      <c r="D719" s="170"/>
    </row>
    <row r="720" customFormat="false" ht="13.2" hidden="false" customHeight="false" outlineLevel="0" collapsed="false">
      <c r="D720" s="170"/>
    </row>
    <row r="721" customFormat="false" ht="13.2" hidden="false" customHeight="false" outlineLevel="0" collapsed="false">
      <c r="D721" s="170"/>
    </row>
    <row r="722" customFormat="false" ht="13.2" hidden="false" customHeight="false" outlineLevel="0" collapsed="false">
      <c r="D722" s="170"/>
    </row>
    <row r="723" customFormat="false" ht="13.2" hidden="false" customHeight="false" outlineLevel="0" collapsed="false">
      <c r="D723" s="170"/>
    </row>
    <row r="724" customFormat="false" ht="13.2" hidden="false" customHeight="false" outlineLevel="0" collapsed="false">
      <c r="D724" s="170"/>
    </row>
    <row r="725" customFormat="false" ht="13.2" hidden="false" customHeight="false" outlineLevel="0" collapsed="false">
      <c r="D725" s="170"/>
    </row>
    <row r="726" customFormat="false" ht="13.2" hidden="false" customHeight="false" outlineLevel="0" collapsed="false">
      <c r="D726" s="170"/>
    </row>
    <row r="727" customFormat="false" ht="13.2" hidden="false" customHeight="false" outlineLevel="0" collapsed="false">
      <c r="D727" s="170"/>
    </row>
    <row r="728" customFormat="false" ht="13.2" hidden="false" customHeight="false" outlineLevel="0" collapsed="false">
      <c r="D728" s="170"/>
    </row>
    <row r="729" customFormat="false" ht="13.2" hidden="false" customHeight="false" outlineLevel="0" collapsed="false">
      <c r="D729" s="170"/>
    </row>
    <row r="730" customFormat="false" ht="13.2" hidden="false" customHeight="false" outlineLevel="0" collapsed="false">
      <c r="D730" s="170"/>
    </row>
    <row r="731" customFormat="false" ht="13.2" hidden="false" customHeight="false" outlineLevel="0" collapsed="false">
      <c r="D731" s="170"/>
    </row>
    <row r="732" customFormat="false" ht="13.2" hidden="false" customHeight="false" outlineLevel="0" collapsed="false">
      <c r="D732" s="170"/>
    </row>
    <row r="733" customFormat="false" ht="13.2" hidden="false" customHeight="false" outlineLevel="0" collapsed="false">
      <c r="D733" s="170"/>
    </row>
    <row r="734" customFormat="false" ht="13.2" hidden="false" customHeight="false" outlineLevel="0" collapsed="false">
      <c r="D734" s="170"/>
    </row>
    <row r="735" customFormat="false" ht="13.2" hidden="false" customHeight="false" outlineLevel="0" collapsed="false">
      <c r="D735" s="170"/>
    </row>
    <row r="736" customFormat="false" ht="13.2" hidden="false" customHeight="false" outlineLevel="0" collapsed="false">
      <c r="D736" s="170"/>
    </row>
    <row r="737" customFormat="false" ht="13.2" hidden="false" customHeight="false" outlineLevel="0" collapsed="false">
      <c r="D737" s="170"/>
    </row>
    <row r="738" customFormat="false" ht="13.2" hidden="false" customHeight="false" outlineLevel="0" collapsed="false">
      <c r="D738" s="170"/>
    </row>
    <row r="739" customFormat="false" ht="13.2" hidden="false" customHeight="false" outlineLevel="0" collapsed="false">
      <c r="D739" s="170"/>
    </row>
    <row r="740" customFormat="false" ht="13.2" hidden="false" customHeight="false" outlineLevel="0" collapsed="false">
      <c r="D740" s="170"/>
    </row>
    <row r="741" customFormat="false" ht="13.2" hidden="false" customHeight="false" outlineLevel="0" collapsed="false">
      <c r="D741" s="170"/>
    </row>
    <row r="742" customFormat="false" ht="13.2" hidden="false" customHeight="false" outlineLevel="0" collapsed="false">
      <c r="D742" s="170"/>
    </row>
    <row r="743" customFormat="false" ht="13.2" hidden="false" customHeight="false" outlineLevel="0" collapsed="false">
      <c r="D743" s="170"/>
    </row>
    <row r="744" customFormat="false" ht="13.2" hidden="false" customHeight="false" outlineLevel="0" collapsed="false">
      <c r="D744" s="170"/>
    </row>
    <row r="745" customFormat="false" ht="13.2" hidden="false" customHeight="false" outlineLevel="0" collapsed="false">
      <c r="D745" s="170"/>
    </row>
    <row r="746" customFormat="false" ht="13.2" hidden="false" customHeight="false" outlineLevel="0" collapsed="false">
      <c r="D746" s="170"/>
    </row>
    <row r="747" customFormat="false" ht="13.2" hidden="false" customHeight="false" outlineLevel="0" collapsed="false">
      <c r="D747" s="170"/>
    </row>
    <row r="748" customFormat="false" ht="13.2" hidden="false" customHeight="false" outlineLevel="0" collapsed="false">
      <c r="D748" s="170"/>
    </row>
    <row r="749" customFormat="false" ht="13.2" hidden="false" customHeight="false" outlineLevel="0" collapsed="false">
      <c r="D749" s="170"/>
    </row>
    <row r="750" customFormat="false" ht="13.2" hidden="false" customHeight="false" outlineLevel="0" collapsed="false">
      <c r="D750" s="170"/>
    </row>
    <row r="751" customFormat="false" ht="13.2" hidden="false" customHeight="false" outlineLevel="0" collapsed="false">
      <c r="D751" s="170"/>
    </row>
    <row r="752" customFormat="false" ht="13.2" hidden="false" customHeight="false" outlineLevel="0" collapsed="false">
      <c r="D752" s="170"/>
    </row>
    <row r="753" customFormat="false" ht="13.2" hidden="false" customHeight="false" outlineLevel="0" collapsed="false">
      <c r="D753" s="170"/>
    </row>
    <row r="754" customFormat="false" ht="13.2" hidden="false" customHeight="false" outlineLevel="0" collapsed="false">
      <c r="D754" s="170"/>
    </row>
    <row r="755" customFormat="false" ht="13.2" hidden="false" customHeight="false" outlineLevel="0" collapsed="false">
      <c r="D755" s="170"/>
    </row>
    <row r="756" customFormat="false" ht="13.2" hidden="false" customHeight="false" outlineLevel="0" collapsed="false">
      <c r="D756" s="170"/>
    </row>
    <row r="757" customFormat="false" ht="13.2" hidden="false" customHeight="false" outlineLevel="0" collapsed="false">
      <c r="D757" s="170"/>
    </row>
    <row r="758" customFormat="false" ht="13.2" hidden="false" customHeight="false" outlineLevel="0" collapsed="false">
      <c r="D758" s="170"/>
    </row>
    <row r="759" customFormat="false" ht="13.2" hidden="false" customHeight="false" outlineLevel="0" collapsed="false">
      <c r="D759" s="170"/>
    </row>
    <row r="760" customFormat="false" ht="13.2" hidden="false" customHeight="false" outlineLevel="0" collapsed="false">
      <c r="D760" s="170"/>
    </row>
    <row r="761" customFormat="false" ht="13.2" hidden="false" customHeight="false" outlineLevel="0" collapsed="false">
      <c r="D761" s="170"/>
    </row>
    <row r="762" customFormat="false" ht="13.2" hidden="false" customHeight="false" outlineLevel="0" collapsed="false">
      <c r="D762" s="170"/>
    </row>
    <row r="763" customFormat="false" ht="13.2" hidden="false" customHeight="false" outlineLevel="0" collapsed="false">
      <c r="D763" s="170"/>
    </row>
    <row r="764" customFormat="false" ht="13.2" hidden="false" customHeight="false" outlineLevel="0" collapsed="false">
      <c r="D764" s="170"/>
    </row>
    <row r="765" customFormat="false" ht="13.2" hidden="false" customHeight="false" outlineLevel="0" collapsed="false">
      <c r="D765" s="170"/>
    </row>
    <row r="766" customFormat="false" ht="13.2" hidden="false" customHeight="false" outlineLevel="0" collapsed="false">
      <c r="D766" s="170"/>
    </row>
    <row r="767" customFormat="false" ht="13.2" hidden="false" customHeight="false" outlineLevel="0" collapsed="false">
      <c r="D767" s="170"/>
    </row>
    <row r="768" customFormat="false" ht="13.2" hidden="false" customHeight="false" outlineLevel="0" collapsed="false">
      <c r="D768" s="170"/>
    </row>
    <row r="769" customFormat="false" ht="13.2" hidden="false" customHeight="false" outlineLevel="0" collapsed="false">
      <c r="D769" s="170"/>
    </row>
    <row r="770" customFormat="false" ht="13.2" hidden="false" customHeight="false" outlineLevel="0" collapsed="false">
      <c r="D770" s="170"/>
    </row>
    <row r="771" customFormat="false" ht="13.2" hidden="false" customHeight="false" outlineLevel="0" collapsed="false">
      <c r="D771" s="170"/>
    </row>
    <row r="772" customFormat="false" ht="13.2" hidden="false" customHeight="false" outlineLevel="0" collapsed="false">
      <c r="D772" s="170"/>
    </row>
    <row r="773" customFormat="false" ht="13.2" hidden="false" customHeight="false" outlineLevel="0" collapsed="false">
      <c r="D773" s="170"/>
    </row>
    <row r="774" customFormat="false" ht="13.2" hidden="false" customHeight="false" outlineLevel="0" collapsed="false">
      <c r="D774" s="170"/>
    </row>
    <row r="775" customFormat="false" ht="13.2" hidden="false" customHeight="false" outlineLevel="0" collapsed="false">
      <c r="D775" s="170"/>
    </row>
    <row r="776" customFormat="false" ht="13.2" hidden="false" customHeight="false" outlineLevel="0" collapsed="false">
      <c r="D776" s="170"/>
    </row>
    <row r="777" customFormat="false" ht="13.2" hidden="false" customHeight="false" outlineLevel="0" collapsed="false">
      <c r="D777" s="170"/>
    </row>
    <row r="778" customFormat="false" ht="13.2" hidden="false" customHeight="false" outlineLevel="0" collapsed="false">
      <c r="D778" s="170"/>
    </row>
    <row r="779" customFormat="false" ht="13.2" hidden="false" customHeight="false" outlineLevel="0" collapsed="false">
      <c r="D779" s="170"/>
    </row>
    <row r="780" customFormat="false" ht="13.2" hidden="false" customHeight="false" outlineLevel="0" collapsed="false">
      <c r="D780" s="170"/>
    </row>
    <row r="781" customFormat="false" ht="13.2" hidden="false" customHeight="false" outlineLevel="0" collapsed="false">
      <c r="D781" s="170"/>
    </row>
    <row r="782" customFormat="false" ht="13.2" hidden="false" customHeight="false" outlineLevel="0" collapsed="false">
      <c r="D782" s="170"/>
    </row>
    <row r="783" customFormat="false" ht="13.2" hidden="false" customHeight="false" outlineLevel="0" collapsed="false">
      <c r="D783" s="170"/>
    </row>
    <row r="784" customFormat="false" ht="13.2" hidden="false" customHeight="false" outlineLevel="0" collapsed="false">
      <c r="D784" s="170"/>
    </row>
    <row r="785" customFormat="false" ht="13.2" hidden="false" customHeight="false" outlineLevel="0" collapsed="false">
      <c r="D785" s="170"/>
    </row>
    <row r="786" customFormat="false" ht="13.2" hidden="false" customHeight="false" outlineLevel="0" collapsed="false">
      <c r="D786" s="170"/>
    </row>
    <row r="787" customFormat="false" ht="13.2" hidden="false" customHeight="false" outlineLevel="0" collapsed="false">
      <c r="D787" s="170"/>
    </row>
    <row r="788" customFormat="false" ht="13.2" hidden="false" customHeight="false" outlineLevel="0" collapsed="false">
      <c r="D788" s="170"/>
    </row>
    <row r="789" customFormat="false" ht="13.2" hidden="false" customHeight="false" outlineLevel="0" collapsed="false">
      <c r="D789" s="170"/>
    </row>
    <row r="790" customFormat="false" ht="13.2" hidden="false" customHeight="false" outlineLevel="0" collapsed="false">
      <c r="D790" s="170"/>
    </row>
    <row r="791" customFormat="false" ht="13.2" hidden="false" customHeight="false" outlineLevel="0" collapsed="false">
      <c r="D791" s="170"/>
    </row>
    <row r="792" customFormat="false" ht="13.2" hidden="false" customHeight="false" outlineLevel="0" collapsed="false">
      <c r="D792" s="170"/>
    </row>
    <row r="793" customFormat="false" ht="13.2" hidden="false" customHeight="false" outlineLevel="0" collapsed="false">
      <c r="D793" s="170"/>
    </row>
    <row r="794" customFormat="false" ht="13.2" hidden="false" customHeight="false" outlineLevel="0" collapsed="false">
      <c r="D794" s="170"/>
    </row>
    <row r="795" customFormat="false" ht="13.2" hidden="false" customHeight="false" outlineLevel="0" collapsed="false">
      <c r="D795" s="170"/>
    </row>
    <row r="796" customFormat="false" ht="13.2" hidden="false" customHeight="false" outlineLevel="0" collapsed="false">
      <c r="D796" s="170"/>
    </row>
    <row r="797" customFormat="false" ht="13.2" hidden="false" customHeight="false" outlineLevel="0" collapsed="false">
      <c r="D797" s="170"/>
    </row>
    <row r="798" customFormat="false" ht="13.2" hidden="false" customHeight="false" outlineLevel="0" collapsed="false">
      <c r="D798" s="170"/>
    </row>
    <row r="799" customFormat="false" ht="13.2" hidden="false" customHeight="false" outlineLevel="0" collapsed="false">
      <c r="D799" s="170"/>
    </row>
    <row r="800" customFormat="false" ht="13.2" hidden="false" customHeight="false" outlineLevel="0" collapsed="false">
      <c r="D800" s="170"/>
    </row>
    <row r="801" customFormat="false" ht="13.2" hidden="false" customHeight="false" outlineLevel="0" collapsed="false">
      <c r="D801" s="170"/>
    </row>
    <row r="802" customFormat="false" ht="13.2" hidden="false" customHeight="false" outlineLevel="0" collapsed="false">
      <c r="D802" s="170"/>
    </row>
    <row r="803" customFormat="false" ht="13.2" hidden="false" customHeight="false" outlineLevel="0" collapsed="false">
      <c r="D803" s="170"/>
    </row>
    <row r="804" customFormat="false" ht="13.2" hidden="false" customHeight="false" outlineLevel="0" collapsed="false">
      <c r="D804" s="170"/>
    </row>
    <row r="805" customFormat="false" ht="13.2" hidden="false" customHeight="false" outlineLevel="0" collapsed="false">
      <c r="D805" s="170"/>
    </row>
    <row r="806" customFormat="false" ht="13.2" hidden="false" customHeight="false" outlineLevel="0" collapsed="false">
      <c r="D806" s="170"/>
    </row>
    <row r="807" customFormat="false" ht="13.2" hidden="false" customHeight="false" outlineLevel="0" collapsed="false">
      <c r="D807" s="170"/>
    </row>
    <row r="808" customFormat="false" ht="13.2" hidden="false" customHeight="false" outlineLevel="0" collapsed="false">
      <c r="D808" s="170"/>
    </row>
    <row r="809" customFormat="false" ht="13.2" hidden="false" customHeight="false" outlineLevel="0" collapsed="false">
      <c r="D809" s="170"/>
    </row>
    <row r="810" customFormat="false" ht="13.2" hidden="false" customHeight="false" outlineLevel="0" collapsed="false">
      <c r="D810" s="170"/>
    </row>
    <row r="811" customFormat="false" ht="13.2" hidden="false" customHeight="false" outlineLevel="0" collapsed="false">
      <c r="D811" s="170"/>
    </row>
    <row r="812" customFormat="false" ht="13.2" hidden="false" customHeight="false" outlineLevel="0" collapsed="false">
      <c r="D812" s="170"/>
    </row>
    <row r="813" customFormat="false" ht="13.2" hidden="false" customHeight="false" outlineLevel="0" collapsed="false">
      <c r="D813" s="170"/>
    </row>
    <row r="814" customFormat="false" ht="13.2" hidden="false" customHeight="false" outlineLevel="0" collapsed="false">
      <c r="D814" s="170"/>
    </row>
    <row r="815" customFormat="false" ht="13.2" hidden="false" customHeight="false" outlineLevel="0" collapsed="false">
      <c r="D815" s="170"/>
    </row>
    <row r="816" customFormat="false" ht="13.2" hidden="false" customHeight="false" outlineLevel="0" collapsed="false">
      <c r="D816" s="170"/>
    </row>
    <row r="817" customFormat="false" ht="13.2" hidden="false" customHeight="false" outlineLevel="0" collapsed="false">
      <c r="D817" s="170"/>
    </row>
    <row r="818" customFormat="false" ht="13.2" hidden="false" customHeight="false" outlineLevel="0" collapsed="false">
      <c r="D818" s="170"/>
    </row>
    <row r="819" customFormat="false" ht="13.2" hidden="false" customHeight="false" outlineLevel="0" collapsed="false">
      <c r="D819" s="170"/>
    </row>
    <row r="820" customFormat="false" ht="13.2" hidden="false" customHeight="false" outlineLevel="0" collapsed="false">
      <c r="D820" s="170"/>
    </row>
    <row r="821" customFormat="false" ht="13.2" hidden="false" customHeight="false" outlineLevel="0" collapsed="false">
      <c r="D821" s="170"/>
    </row>
    <row r="822" customFormat="false" ht="13.2" hidden="false" customHeight="false" outlineLevel="0" collapsed="false">
      <c r="D822" s="170"/>
    </row>
    <row r="823" customFormat="false" ht="13.2" hidden="false" customHeight="false" outlineLevel="0" collapsed="false">
      <c r="D823" s="170"/>
    </row>
    <row r="824" customFormat="false" ht="13.2" hidden="false" customHeight="false" outlineLevel="0" collapsed="false">
      <c r="D824" s="170"/>
    </row>
    <row r="825" customFormat="false" ht="13.2" hidden="false" customHeight="false" outlineLevel="0" collapsed="false">
      <c r="D825" s="170"/>
    </row>
    <row r="826" customFormat="false" ht="13.2" hidden="false" customHeight="false" outlineLevel="0" collapsed="false">
      <c r="D826" s="170"/>
    </row>
    <row r="827" customFormat="false" ht="13.2" hidden="false" customHeight="false" outlineLevel="0" collapsed="false">
      <c r="D827" s="170"/>
    </row>
    <row r="828" customFormat="false" ht="13.2" hidden="false" customHeight="false" outlineLevel="0" collapsed="false">
      <c r="D828" s="170"/>
    </row>
    <row r="829" customFormat="false" ht="13.2" hidden="false" customHeight="false" outlineLevel="0" collapsed="false">
      <c r="D829" s="170"/>
    </row>
    <row r="830" customFormat="false" ht="13.2" hidden="false" customHeight="false" outlineLevel="0" collapsed="false">
      <c r="D830" s="170"/>
    </row>
    <row r="831" customFormat="false" ht="13.2" hidden="false" customHeight="false" outlineLevel="0" collapsed="false">
      <c r="D831" s="170"/>
    </row>
    <row r="832" customFormat="false" ht="13.2" hidden="false" customHeight="false" outlineLevel="0" collapsed="false">
      <c r="D832" s="170"/>
    </row>
    <row r="833" customFormat="false" ht="13.2" hidden="false" customHeight="false" outlineLevel="0" collapsed="false">
      <c r="D833" s="170"/>
    </row>
    <row r="834" customFormat="false" ht="13.2" hidden="false" customHeight="false" outlineLevel="0" collapsed="false">
      <c r="D834" s="170"/>
    </row>
    <row r="835" customFormat="false" ht="13.2" hidden="false" customHeight="false" outlineLevel="0" collapsed="false">
      <c r="D835" s="170"/>
    </row>
    <row r="836" customFormat="false" ht="13.2" hidden="false" customHeight="false" outlineLevel="0" collapsed="false">
      <c r="D836" s="170"/>
    </row>
    <row r="837" customFormat="false" ht="13.2" hidden="false" customHeight="false" outlineLevel="0" collapsed="false">
      <c r="D837" s="170"/>
    </row>
    <row r="838" customFormat="false" ht="13.2" hidden="false" customHeight="false" outlineLevel="0" collapsed="false">
      <c r="D838" s="170"/>
    </row>
    <row r="839" customFormat="false" ht="13.2" hidden="false" customHeight="false" outlineLevel="0" collapsed="false">
      <c r="D839" s="170"/>
    </row>
    <row r="840" customFormat="false" ht="13.2" hidden="false" customHeight="false" outlineLevel="0" collapsed="false">
      <c r="D840" s="170"/>
    </row>
    <row r="841" customFormat="false" ht="13.2" hidden="false" customHeight="false" outlineLevel="0" collapsed="false">
      <c r="D841" s="170"/>
    </row>
    <row r="842" customFormat="false" ht="13.2" hidden="false" customHeight="false" outlineLevel="0" collapsed="false">
      <c r="D842" s="170"/>
    </row>
    <row r="843" customFormat="false" ht="13.2" hidden="false" customHeight="false" outlineLevel="0" collapsed="false">
      <c r="D843" s="170"/>
    </row>
    <row r="844" customFormat="false" ht="13.2" hidden="false" customHeight="false" outlineLevel="0" collapsed="false">
      <c r="D844" s="170"/>
    </row>
    <row r="845" customFormat="false" ht="13.2" hidden="false" customHeight="false" outlineLevel="0" collapsed="false">
      <c r="D845" s="170"/>
    </row>
    <row r="846" customFormat="false" ht="13.2" hidden="false" customHeight="false" outlineLevel="0" collapsed="false">
      <c r="D846" s="170"/>
    </row>
    <row r="847" customFormat="false" ht="13.2" hidden="false" customHeight="false" outlineLevel="0" collapsed="false">
      <c r="D847" s="170"/>
    </row>
    <row r="848" customFormat="false" ht="13.2" hidden="false" customHeight="false" outlineLevel="0" collapsed="false">
      <c r="D848" s="170"/>
    </row>
    <row r="849" customFormat="false" ht="13.2" hidden="false" customHeight="false" outlineLevel="0" collapsed="false">
      <c r="D849" s="170"/>
    </row>
    <row r="850" customFormat="false" ht="13.2" hidden="false" customHeight="false" outlineLevel="0" collapsed="false">
      <c r="D850" s="170"/>
    </row>
    <row r="851" customFormat="false" ht="13.2" hidden="false" customHeight="false" outlineLevel="0" collapsed="false">
      <c r="D851" s="170"/>
    </row>
    <row r="852" customFormat="false" ht="13.2" hidden="false" customHeight="false" outlineLevel="0" collapsed="false">
      <c r="D852" s="170"/>
    </row>
    <row r="853" customFormat="false" ht="13.2" hidden="false" customHeight="false" outlineLevel="0" collapsed="false">
      <c r="D853" s="170"/>
    </row>
    <row r="854" customFormat="false" ht="13.2" hidden="false" customHeight="false" outlineLevel="0" collapsed="false">
      <c r="D854" s="170"/>
    </row>
    <row r="855" customFormat="false" ht="13.2" hidden="false" customHeight="false" outlineLevel="0" collapsed="false">
      <c r="D855" s="170"/>
    </row>
    <row r="856" customFormat="false" ht="13.2" hidden="false" customHeight="false" outlineLevel="0" collapsed="false">
      <c r="D856" s="170"/>
    </row>
    <row r="857" customFormat="false" ht="13.2" hidden="false" customHeight="false" outlineLevel="0" collapsed="false">
      <c r="D857" s="170"/>
    </row>
    <row r="858" customFormat="false" ht="13.2" hidden="false" customHeight="false" outlineLevel="0" collapsed="false">
      <c r="D858" s="170"/>
    </row>
    <row r="859" customFormat="false" ht="13.2" hidden="false" customHeight="false" outlineLevel="0" collapsed="false">
      <c r="D859" s="170"/>
    </row>
    <row r="860" customFormat="false" ht="13.2" hidden="false" customHeight="false" outlineLevel="0" collapsed="false">
      <c r="D860" s="170"/>
    </row>
    <row r="861" customFormat="false" ht="13.2" hidden="false" customHeight="false" outlineLevel="0" collapsed="false">
      <c r="D861" s="170"/>
    </row>
    <row r="862" customFormat="false" ht="13.2" hidden="false" customHeight="false" outlineLevel="0" collapsed="false">
      <c r="D862" s="170"/>
    </row>
    <row r="863" customFormat="false" ht="13.2" hidden="false" customHeight="false" outlineLevel="0" collapsed="false">
      <c r="D863" s="170"/>
    </row>
    <row r="864" customFormat="false" ht="13.2" hidden="false" customHeight="false" outlineLevel="0" collapsed="false">
      <c r="D864" s="170"/>
    </row>
    <row r="865" customFormat="false" ht="13.2" hidden="false" customHeight="false" outlineLevel="0" collapsed="false">
      <c r="D865" s="170"/>
    </row>
    <row r="866" customFormat="false" ht="13.2" hidden="false" customHeight="false" outlineLevel="0" collapsed="false">
      <c r="D866" s="170"/>
    </row>
    <row r="867" customFormat="false" ht="13.2" hidden="false" customHeight="false" outlineLevel="0" collapsed="false">
      <c r="D867" s="170"/>
    </row>
    <row r="868" customFormat="false" ht="13.2" hidden="false" customHeight="false" outlineLevel="0" collapsed="false">
      <c r="D868" s="170"/>
    </row>
    <row r="869" customFormat="false" ht="13.2" hidden="false" customHeight="false" outlineLevel="0" collapsed="false">
      <c r="D869" s="170"/>
    </row>
    <row r="870" customFormat="false" ht="13.2" hidden="false" customHeight="false" outlineLevel="0" collapsed="false">
      <c r="D870" s="170"/>
    </row>
    <row r="871" customFormat="false" ht="13.2" hidden="false" customHeight="false" outlineLevel="0" collapsed="false">
      <c r="D871" s="170"/>
    </row>
    <row r="872" customFormat="false" ht="13.2" hidden="false" customHeight="false" outlineLevel="0" collapsed="false">
      <c r="D872" s="170"/>
    </row>
    <row r="873" customFormat="false" ht="13.2" hidden="false" customHeight="false" outlineLevel="0" collapsed="false">
      <c r="D873" s="170"/>
    </row>
    <row r="874" customFormat="false" ht="13.2" hidden="false" customHeight="false" outlineLevel="0" collapsed="false">
      <c r="D874" s="170"/>
    </row>
    <row r="875" customFormat="false" ht="13.2" hidden="false" customHeight="false" outlineLevel="0" collapsed="false">
      <c r="D875" s="170"/>
    </row>
    <row r="876" customFormat="false" ht="13.2" hidden="false" customHeight="false" outlineLevel="0" collapsed="false">
      <c r="D876" s="170"/>
    </row>
    <row r="877" customFormat="false" ht="13.2" hidden="false" customHeight="false" outlineLevel="0" collapsed="false">
      <c r="D877" s="170"/>
    </row>
    <row r="878" customFormat="false" ht="13.2" hidden="false" customHeight="false" outlineLevel="0" collapsed="false">
      <c r="D878" s="170"/>
    </row>
    <row r="879" customFormat="false" ht="13.2" hidden="false" customHeight="false" outlineLevel="0" collapsed="false">
      <c r="D879" s="170"/>
    </row>
    <row r="880" customFormat="false" ht="13.2" hidden="false" customHeight="false" outlineLevel="0" collapsed="false">
      <c r="D880" s="170"/>
    </row>
    <row r="881" customFormat="false" ht="13.2" hidden="false" customHeight="false" outlineLevel="0" collapsed="false">
      <c r="D881" s="170"/>
    </row>
    <row r="882" customFormat="false" ht="13.2" hidden="false" customHeight="false" outlineLevel="0" collapsed="false">
      <c r="D882" s="170"/>
    </row>
    <row r="883" customFormat="false" ht="13.2" hidden="false" customHeight="false" outlineLevel="0" collapsed="false">
      <c r="D883" s="170"/>
    </row>
    <row r="884" customFormat="false" ht="13.2" hidden="false" customHeight="false" outlineLevel="0" collapsed="false">
      <c r="D884" s="170"/>
    </row>
    <row r="885" customFormat="false" ht="13.2" hidden="false" customHeight="false" outlineLevel="0" collapsed="false">
      <c r="D885" s="170"/>
    </row>
    <row r="886" customFormat="false" ht="13.2" hidden="false" customHeight="false" outlineLevel="0" collapsed="false">
      <c r="D886" s="170"/>
    </row>
    <row r="887" customFormat="false" ht="13.2" hidden="false" customHeight="false" outlineLevel="0" collapsed="false">
      <c r="D887" s="170"/>
    </row>
    <row r="888" customFormat="false" ht="13.2" hidden="false" customHeight="false" outlineLevel="0" collapsed="false">
      <c r="D888" s="170"/>
    </row>
    <row r="889" customFormat="false" ht="13.2" hidden="false" customHeight="false" outlineLevel="0" collapsed="false">
      <c r="D889" s="170"/>
    </row>
    <row r="890" customFormat="false" ht="13.2" hidden="false" customHeight="false" outlineLevel="0" collapsed="false">
      <c r="D890" s="170"/>
    </row>
    <row r="891" customFormat="false" ht="13.2" hidden="false" customHeight="false" outlineLevel="0" collapsed="false">
      <c r="D891" s="170"/>
    </row>
    <row r="892" customFormat="false" ht="13.2" hidden="false" customHeight="false" outlineLevel="0" collapsed="false">
      <c r="D892" s="170"/>
    </row>
    <row r="893" customFormat="false" ht="13.2" hidden="false" customHeight="false" outlineLevel="0" collapsed="false">
      <c r="D893" s="170"/>
    </row>
    <row r="894" customFormat="false" ht="13.2" hidden="false" customHeight="false" outlineLevel="0" collapsed="false">
      <c r="D894" s="170"/>
    </row>
    <row r="895" customFormat="false" ht="13.2" hidden="false" customHeight="false" outlineLevel="0" collapsed="false">
      <c r="D895" s="170"/>
    </row>
    <row r="896" customFormat="false" ht="13.2" hidden="false" customHeight="false" outlineLevel="0" collapsed="false">
      <c r="D896" s="170"/>
    </row>
    <row r="897" customFormat="false" ht="13.2" hidden="false" customHeight="false" outlineLevel="0" collapsed="false">
      <c r="D897" s="170"/>
    </row>
    <row r="898" customFormat="false" ht="13.2" hidden="false" customHeight="false" outlineLevel="0" collapsed="false">
      <c r="D898" s="170"/>
    </row>
    <row r="899" customFormat="false" ht="13.2" hidden="false" customHeight="false" outlineLevel="0" collapsed="false">
      <c r="D899" s="170"/>
    </row>
    <row r="900" customFormat="false" ht="13.2" hidden="false" customHeight="false" outlineLevel="0" collapsed="false">
      <c r="D900" s="170"/>
    </row>
    <row r="901" customFormat="false" ht="13.2" hidden="false" customHeight="false" outlineLevel="0" collapsed="false">
      <c r="D901" s="170"/>
    </row>
    <row r="902" customFormat="false" ht="13.2" hidden="false" customHeight="false" outlineLevel="0" collapsed="false">
      <c r="D902" s="170"/>
    </row>
    <row r="903" customFormat="false" ht="13.2" hidden="false" customHeight="false" outlineLevel="0" collapsed="false">
      <c r="D903" s="170"/>
    </row>
    <row r="904" customFormat="false" ht="13.2" hidden="false" customHeight="false" outlineLevel="0" collapsed="false">
      <c r="D904" s="170"/>
    </row>
    <row r="905" customFormat="false" ht="13.2" hidden="false" customHeight="false" outlineLevel="0" collapsed="false">
      <c r="D905" s="170"/>
    </row>
    <row r="906" customFormat="false" ht="13.2" hidden="false" customHeight="false" outlineLevel="0" collapsed="false">
      <c r="D906" s="170"/>
    </row>
    <row r="907" customFormat="false" ht="13.2" hidden="false" customHeight="false" outlineLevel="0" collapsed="false">
      <c r="D907" s="170"/>
    </row>
    <row r="908" customFormat="false" ht="13.2" hidden="false" customHeight="false" outlineLevel="0" collapsed="false">
      <c r="D908" s="170"/>
    </row>
    <row r="909" customFormat="false" ht="13.2" hidden="false" customHeight="false" outlineLevel="0" collapsed="false">
      <c r="D909" s="170"/>
    </row>
    <row r="910" customFormat="false" ht="13.2" hidden="false" customHeight="false" outlineLevel="0" collapsed="false">
      <c r="D910" s="170"/>
    </row>
    <row r="911" customFormat="false" ht="13.2" hidden="false" customHeight="false" outlineLevel="0" collapsed="false">
      <c r="D911" s="170"/>
    </row>
    <row r="912" customFormat="false" ht="13.2" hidden="false" customHeight="false" outlineLevel="0" collapsed="false">
      <c r="D912" s="170"/>
    </row>
    <row r="913" customFormat="false" ht="13.2" hidden="false" customHeight="false" outlineLevel="0" collapsed="false">
      <c r="D913" s="170"/>
    </row>
    <row r="914" customFormat="false" ht="13.2" hidden="false" customHeight="false" outlineLevel="0" collapsed="false">
      <c r="D914" s="170"/>
    </row>
    <row r="915" customFormat="false" ht="13.2" hidden="false" customHeight="false" outlineLevel="0" collapsed="false">
      <c r="D915" s="170"/>
    </row>
    <row r="916" customFormat="false" ht="13.2" hidden="false" customHeight="false" outlineLevel="0" collapsed="false">
      <c r="D916" s="170"/>
    </row>
    <row r="917" customFormat="false" ht="13.2" hidden="false" customHeight="false" outlineLevel="0" collapsed="false">
      <c r="D917" s="170"/>
    </row>
    <row r="918" customFormat="false" ht="13.2" hidden="false" customHeight="false" outlineLevel="0" collapsed="false">
      <c r="D918" s="170"/>
    </row>
    <row r="919" customFormat="false" ht="13.2" hidden="false" customHeight="false" outlineLevel="0" collapsed="false">
      <c r="D919" s="170"/>
    </row>
    <row r="920" customFormat="false" ht="13.2" hidden="false" customHeight="false" outlineLevel="0" collapsed="false">
      <c r="D920" s="170"/>
    </row>
    <row r="921" customFormat="false" ht="13.2" hidden="false" customHeight="false" outlineLevel="0" collapsed="false">
      <c r="D921" s="170"/>
    </row>
    <row r="922" customFormat="false" ht="13.2" hidden="false" customHeight="false" outlineLevel="0" collapsed="false">
      <c r="D922" s="170"/>
    </row>
    <row r="923" customFormat="false" ht="13.2" hidden="false" customHeight="false" outlineLevel="0" collapsed="false">
      <c r="D923" s="170"/>
    </row>
    <row r="924" customFormat="false" ht="13.2" hidden="false" customHeight="false" outlineLevel="0" collapsed="false">
      <c r="D924" s="170"/>
    </row>
    <row r="925" customFormat="false" ht="13.2" hidden="false" customHeight="false" outlineLevel="0" collapsed="false">
      <c r="D925" s="170"/>
    </row>
    <row r="926" customFormat="false" ht="13.2" hidden="false" customHeight="false" outlineLevel="0" collapsed="false">
      <c r="D926" s="170"/>
    </row>
    <row r="927" customFormat="false" ht="13.2" hidden="false" customHeight="false" outlineLevel="0" collapsed="false">
      <c r="D927" s="170"/>
    </row>
    <row r="928" customFormat="false" ht="13.2" hidden="false" customHeight="false" outlineLevel="0" collapsed="false">
      <c r="D928" s="170"/>
    </row>
    <row r="929" customFormat="false" ht="13.2" hidden="false" customHeight="false" outlineLevel="0" collapsed="false">
      <c r="D929" s="170"/>
    </row>
    <row r="930" customFormat="false" ht="13.2" hidden="false" customHeight="false" outlineLevel="0" collapsed="false">
      <c r="D930" s="170"/>
    </row>
    <row r="931" customFormat="false" ht="13.2" hidden="false" customHeight="false" outlineLevel="0" collapsed="false">
      <c r="D931" s="170"/>
    </row>
    <row r="932" customFormat="false" ht="13.2" hidden="false" customHeight="false" outlineLevel="0" collapsed="false">
      <c r="D932" s="170"/>
    </row>
    <row r="933" customFormat="false" ht="13.2" hidden="false" customHeight="false" outlineLevel="0" collapsed="false">
      <c r="D933" s="170"/>
    </row>
    <row r="934" customFormat="false" ht="13.2" hidden="false" customHeight="false" outlineLevel="0" collapsed="false">
      <c r="D934" s="170"/>
    </row>
    <row r="935" customFormat="false" ht="13.2" hidden="false" customHeight="false" outlineLevel="0" collapsed="false">
      <c r="D935" s="170"/>
    </row>
    <row r="936" customFormat="false" ht="13.2" hidden="false" customHeight="false" outlineLevel="0" collapsed="false">
      <c r="D936" s="170"/>
    </row>
    <row r="937" customFormat="false" ht="13.2" hidden="false" customHeight="false" outlineLevel="0" collapsed="false">
      <c r="D937" s="170"/>
    </row>
    <row r="938" customFormat="false" ht="13.2" hidden="false" customHeight="false" outlineLevel="0" collapsed="false">
      <c r="D938" s="170"/>
    </row>
    <row r="939" customFormat="false" ht="13.2" hidden="false" customHeight="false" outlineLevel="0" collapsed="false">
      <c r="D939" s="170"/>
    </row>
    <row r="940" customFormat="false" ht="13.2" hidden="false" customHeight="false" outlineLevel="0" collapsed="false">
      <c r="D940" s="170"/>
    </row>
    <row r="941" customFormat="false" ht="13.2" hidden="false" customHeight="false" outlineLevel="0" collapsed="false">
      <c r="D941" s="170"/>
    </row>
    <row r="942" customFormat="false" ht="13.2" hidden="false" customHeight="false" outlineLevel="0" collapsed="false">
      <c r="D942" s="170"/>
    </row>
    <row r="943" customFormat="false" ht="13.2" hidden="false" customHeight="false" outlineLevel="0" collapsed="false">
      <c r="D943" s="170"/>
    </row>
    <row r="944" customFormat="false" ht="13.2" hidden="false" customHeight="false" outlineLevel="0" collapsed="false">
      <c r="D944" s="170"/>
    </row>
    <row r="945" customFormat="false" ht="13.2" hidden="false" customHeight="false" outlineLevel="0" collapsed="false">
      <c r="D945" s="170"/>
    </row>
    <row r="946" customFormat="false" ht="13.2" hidden="false" customHeight="false" outlineLevel="0" collapsed="false">
      <c r="D946" s="170"/>
    </row>
    <row r="947" customFormat="false" ht="13.2" hidden="false" customHeight="false" outlineLevel="0" collapsed="false">
      <c r="D947" s="170"/>
    </row>
    <row r="948" customFormat="false" ht="13.2" hidden="false" customHeight="false" outlineLevel="0" collapsed="false">
      <c r="D948" s="170"/>
    </row>
    <row r="949" customFormat="false" ht="13.2" hidden="false" customHeight="false" outlineLevel="0" collapsed="false">
      <c r="D949" s="170"/>
    </row>
    <row r="950" customFormat="false" ht="13.2" hidden="false" customHeight="false" outlineLevel="0" collapsed="false">
      <c r="D950" s="170"/>
    </row>
    <row r="951" customFormat="false" ht="13.2" hidden="false" customHeight="false" outlineLevel="0" collapsed="false">
      <c r="D951" s="170"/>
    </row>
    <row r="952" customFormat="false" ht="13.2" hidden="false" customHeight="false" outlineLevel="0" collapsed="false">
      <c r="D952" s="170"/>
    </row>
    <row r="953" customFormat="false" ht="13.2" hidden="false" customHeight="false" outlineLevel="0" collapsed="false">
      <c r="D953" s="170"/>
    </row>
    <row r="954" customFormat="false" ht="13.2" hidden="false" customHeight="false" outlineLevel="0" collapsed="false">
      <c r="D954" s="170"/>
    </row>
    <row r="955" customFormat="false" ht="13.2" hidden="false" customHeight="false" outlineLevel="0" collapsed="false">
      <c r="D955" s="170"/>
    </row>
    <row r="956" customFormat="false" ht="13.2" hidden="false" customHeight="false" outlineLevel="0" collapsed="false">
      <c r="D956" s="170"/>
    </row>
    <row r="957" customFormat="false" ht="13.2" hidden="false" customHeight="false" outlineLevel="0" collapsed="false">
      <c r="D957" s="170"/>
    </row>
    <row r="958" customFormat="false" ht="13.2" hidden="false" customHeight="false" outlineLevel="0" collapsed="false">
      <c r="D958" s="170"/>
    </row>
    <row r="959" customFormat="false" ht="13.2" hidden="false" customHeight="false" outlineLevel="0" collapsed="false">
      <c r="D959" s="170"/>
    </row>
    <row r="960" customFormat="false" ht="13.2" hidden="false" customHeight="false" outlineLevel="0" collapsed="false">
      <c r="D960" s="170"/>
    </row>
    <row r="961" customFormat="false" ht="13.2" hidden="false" customHeight="false" outlineLevel="0" collapsed="false">
      <c r="D961" s="170"/>
    </row>
    <row r="962" customFormat="false" ht="13.2" hidden="false" customHeight="false" outlineLevel="0" collapsed="false">
      <c r="D962" s="170"/>
    </row>
    <row r="963" customFormat="false" ht="13.2" hidden="false" customHeight="false" outlineLevel="0" collapsed="false">
      <c r="D963" s="170"/>
    </row>
    <row r="964" customFormat="false" ht="13.2" hidden="false" customHeight="false" outlineLevel="0" collapsed="false">
      <c r="D964" s="170"/>
    </row>
    <row r="965" customFormat="false" ht="13.2" hidden="false" customHeight="false" outlineLevel="0" collapsed="false">
      <c r="D965" s="170"/>
    </row>
    <row r="966" customFormat="false" ht="13.2" hidden="false" customHeight="false" outlineLevel="0" collapsed="false">
      <c r="D966" s="170"/>
    </row>
    <row r="967" customFormat="false" ht="13.2" hidden="false" customHeight="false" outlineLevel="0" collapsed="false">
      <c r="D967" s="170"/>
    </row>
    <row r="968" customFormat="false" ht="13.2" hidden="false" customHeight="false" outlineLevel="0" collapsed="false">
      <c r="D968" s="170"/>
    </row>
    <row r="969" customFormat="false" ht="13.2" hidden="false" customHeight="false" outlineLevel="0" collapsed="false">
      <c r="D969" s="170"/>
    </row>
    <row r="970" customFormat="false" ht="13.2" hidden="false" customHeight="false" outlineLevel="0" collapsed="false">
      <c r="D970" s="170"/>
    </row>
    <row r="971" customFormat="false" ht="13.2" hidden="false" customHeight="false" outlineLevel="0" collapsed="false">
      <c r="D971" s="170"/>
    </row>
    <row r="972" customFormat="false" ht="13.2" hidden="false" customHeight="false" outlineLevel="0" collapsed="false">
      <c r="D972" s="170"/>
    </row>
    <row r="973" customFormat="false" ht="13.2" hidden="false" customHeight="false" outlineLevel="0" collapsed="false">
      <c r="D973" s="170"/>
    </row>
    <row r="974" customFormat="false" ht="13.2" hidden="false" customHeight="false" outlineLevel="0" collapsed="false">
      <c r="D974" s="170"/>
    </row>
    <row r="975" customFormat="false" ht="13.2" hidden="false" customHeight="false" outlineLevel="0" collapsed="false">
      <c r="D975" s="170"/>
    </row>
    <row r="976" customFormat="false" ht="13.2" hidden="false" customHeight="false" outlineLevel="0" collapsed="false">
      <c r="D976" s="170"/>
    </row>
    <row r="977" customFormat="false" ht="13.2" hidden="false" customHeight="false" outlineLevel="0" collapsed="false">
      <c r="D977" s="170"/>
    </row>
    <row r="978" customFormat="false" ht="13.2" hidden="false" customHeight="false" outlineLevel="0" collapsed="false">
      <c r="D978" s="170"/>
    </row>
    <row r="979" customFormat="false" ht="13.2" hidden="false" customHeight="false" outlineLevel="0" collapsed="false">
      <c r="D979" s="170"/>
    </row>
    <row r="980" customFormat="false" ht="13.2" hidden="false" customHeight="false" outlineLevel="0" collapsed="false">
      <c r="D980" s="170"/>
    </row>
    <row r="981" customFormat="false" ht="13.2" hidden="false" customHeight="false" outlineLevel="0" collapsed="false">
      <c r="D981" s="170"/>
    </row>
    <row r="982" customFormat="false" ht="13.2" hidden="false" customHeight="false" outlineLevel="0" collapsed="false">
      <c r="D982" s="170"/>
    </row>
    <row r="983" customFormat="false" ht="13.2" hidden="false" customHeight="false" outlineLevel="0" collapsed="false">
      <c r="D983" s="170"/>
    </row>
    <row r="984" customFormat="false" ht="13.2" hidden="false" customHeight="false" outlineLevel="0" collapsed="false">
      <c r="D984" s="170"/>
    </row>
    <row r="985" customFormat="false" ht="13.2" hidden="false" customHeight="false" outlineLevel="0" collapsed="false">
      <c r="D985" s="170"/>
    </row>
    <row r="986" customFormat="false" ht="13.2" hidden="false" customHeight="false" outlineLevel="0" collapsed="false">
      <c r="D986" s="170"/>
    </row>
    <row r="987" customFormat="false" ht="13.2" hidden="false" customHeight="false" outlineLevel="0" collapsed="false">
      <c r="D987" s="170"/>
    </row>
    <row r="988" customFormat="false" ht="13.2" hidden="false" customHeight="false" outlineLevel="0" collapsed="false">
      <c r="D988" s="170"/>
    </row>
    <row r="989" customFormat="false" ht="13.2" hidden="false" customHeight="false" outlineLevel="0" collapsed="false">
      <c r="D989" s="170"/>
    </row>
    <row r="990" customFormat="false" ht="13.2" hidden="false" customHeight="false" outlineLevel="0" collapsed="false">
      <c r="D990" s="170"/>
    </row>
    <row r="991" customFormat="false" ht="13.2" hidden="false" customHeight="false" outlineLevel="0" collapsed="false">
      <c r="D991" s="170"/>
    </row>
    <row r="992" customFormat="false" ht="13.2" hidden="false" customHeight="false" outlineLevel="0" collapsed="false">
      <c r="D992" s="170"/>
    </row>
    <row r="993" customFormat="false" ht="13.2" hidden="false" customHeight="false" outlineLevel="0" collapsed="false">
      <c r="D993" s="170"/>
    </row>
    <row r="994" customFormat="false" ht="13.2" hidden="false" customHeight="false" outlineLevel="0" collapsed="false">
      <c r="D994" s="170"/>
    </row>
    <row r="995" customFormat="false" ht="13.2" hidden="false" customHeight="false" outlineLevel="0" collapsed="false">
      <c r="D995" s="170"/>
    </row>
    <row r="996" customFormat="false" ht="13.2" hidden="false" customHeight="false" outlineLevel="0" collapsed="false">
      <c r="D996" s="170"/>
    </row>
    <row r="997" customFormat="false" ht="13.2" hidden="false" customHeight="false" outlineLevel="0" collapsed="false">
      <c r="D997" s="170"/>
    </row>
    <row r="998" customFormat="false" ht="13.2" hidden="false" customHeight="false" outlineLevel="0" collapsed="false">
      <c r="D998" s="170"/>
    </row>
    <row r="999" customFormat="false" ht="13.2" hidden="false" customHeight="false" outlineLevel="0" collapsed="false">
      <c r="D999" s="170"/>
    </row>
    <row r="1000" customFormat="false" ht="13.2" hidden="false" customHeight="false" outlineLevel="0" collapsed="false">
      <c r="D1000" s="170"/>
    </row>
    <row r="1001" customFormat="false" ht="13.2" hidden="false" customHeight="false" outlineLevel="0" collapsed="false">
      <c r="D1001" s="170"/>
    </row>
    <row r="1002" customFormat="false" ht="13.2" hidden="false" customHeight="false" outlineLevel="0" collapsed="false">
      <c r="D1002" s="170"/>
    </row>
    <row r="1003" customFormat="false" ht="13.2" hidden="false" customHeight="false" outlineLevel="0" collapsed="false">
      <c r="D1003" s="170"/>
    </row>
    <row r="1004" customFormat="false" ht="13.2" hidden="false" customHeight="false" outlineLevel="0" collapsed="false">
      <c r="D1004" s="170"/>
    </row>
    <row r="1005" customFormat="false" ht="13.2" hidden="false" customHeight="false" outlineLevel="0" collapsed="false">
      <c r="D1005" s="170"/>
    </row>
    <row r="1006" customFormat="false" ht="13.2" hidden="false" customHeight="false" outlineLevel="0" collapsed="false">
      <c r="D1006" s="170"/>
    </row>
    <row r="1007" customFormat="false" ht="13.2" hidden="false" customHeight="false" outlineLevel="0" collapsed="false">
      <c r="D1007" s="170"/>
    </row>
    <row r="1008" customFormat="false" ht="13.2" hidden="false" customHeight="false" outlineLevel="0" collapsed="false">
      <c r="D1008" s="170"/>
    </row>
    <row r="1009" customFormat="false" ht="13.2" hidden="false" customHeight="false" outlineLevel="0" collapsed="false">
      <c r="D1009" s="170"/>
    </row>
    <row r="1010" customFormat="false" ht="13.2" hidden="false" customHeight="false" outlineLevel="0" collapsed="false">
      <c r="D1010" s="170"/>
    </row>
    <row r="1011" customFormat="false" ht="13.2" hidden="false" customHeight="false" outlineLevel="0" collapsed="false">
      <c r="D1011" s="170"/>
    </row>
    <row r="1012" customFormat="false" ht="13.2" hidden="false" customHeight="false" outlineLevel="0" collapsed="false">
      <c r="D1012" s="170"/>
    </row>
    <row r="1013" customFormat="false" ht="13.2" hidden="false" customHeight="false" outlineLevel="0" collapsed="false">
      <c r="D1013" s="170"/>
    </row>
    <row r="1014" customFormat="false" ht="13.2" hidden="false" customHeight="false" outlineLevel="0" collapsed="false">
      <c r="D1014" s="170"/>
    </row>
    <row r="1015" customFormat="false" ht="13.2" hidden="false" customHeight="false" outlineLevel="0" collapsed="false">
      <c r="D1015" s="170"/>
    </row>
    <row r="1016" customFormat="false" ht="13.2" hidden="false" customHeight="false" outlineLevel="0" collapsed="false">
      <c r="D1016" s="170"/>
    </row>
    <row r="1017" customFormat="false" ht="13.2" hidden="false" customHeight="false" outlineLevel="0" collapsed="false">
      <c r="D1017" s="170"/>
    </row>
    <row r="1018" customFormat="false" ht="13.2" hidden="false" customHeight="false" outlineLevel="0" collapsed="false">
      <c r="D1018" s="170"/>
    </row>
    <row r="1019" customFormat="false" ht="13.2" hidden="false" customHeight="false" outlineLevel="0" collapsed="false">
      <c r="D1019" s="170"/>
    </row>
    <row r="1020" customFormat="false" ht="13.2" hidden="false" customHeight="false" outlineLevel="0" collapsed="false">
      <c r="D1020" s="170"/>
    </row>
    <row r="1021" customFormat="false" ht="13.2" hidden="false" customHeight="false" outlineLevel="0" collapsed="false">
      <c r="D1021" s="170"/>
    </row>
    <row r="1022" customFormat="false" ht="13.2" hidden="false" customHeight="false" outlineLevel="0" collapsed="false">
      <c r="D1022" s="170"/>
    </row>
    <row r="1023" customFormat="false" ht="13.2" hidden="false" customHeight="false" outlineLevel="0" collapsed="false">
      <c r="D1023" s="170"/>
    </row>
    <row r="1024" customFormat="false" ht="13.2" hidden="false" customHeight="false" outlineLevel="0" collapsed="false">
      <c r="D1024" s="170"/>
    </row>
    <row r="1025" customFormat="false" ht="13.2" hidden="false" customHeight="false" outlineLevel="0" collapsed="false">
      <c r="D1025" s="170"/>
    </row>
    <row r="1026" customFormat="false" ht="13.2" hidden="false" customHeight="false" outlineLevel="0" collapsed="false">
      <c r="D1026" s="170"/>
    </row>
    <row r="1027" customFormat="false" ht="13.2" hidden="false" customHeight="false" outlineLevel="0" collapsed="false">
      <c r="D1027" s="170"/>
    </row>
    <row r="1028" customFormat="false" ht="13.2" hidden="false" customHeight="false" outlineLevel="0" collapsed="false">
      <c r="D1028" s="170"/>
    </row>
  </sheetData>
  <sheetProtection sheet="true" password="dc0d"/>
  <mergeCells count="4">
    <mergeCell ref="A1:G1"/>
    <mergeCell ref="C2:G2"/>
    <mergeCell ref="C3:G3"/>
    <mergeCell ref="C4:G4"/>
  </mergeCells>
  <printOptions headings="false" gridLines="false" gridLinesSet="true" horizontalCentered="false" verticalCentered="false"/>
  <pageMargins left="0.590277777777778" right="0.196527777777778" top="0.7875" bottom="0.7875" header="0.511805555555555" footer="0.315277777777778"/>
  <pageSetup paperSize="9" scale="8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&amp;LZpracováno programem BUILDpower S,  © RTS, a.s.&amp;RStránka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H1372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pane xSplit="0" ySplit="7" topLeftCell="A8" activePane="bottomLeft" state="frozen"/>
      <selection pane="topLeft" activeCell="A1" activeCellId="0" sqref="A1"/>
      <selection pane="bottomLeft" activeCell="A1" activeCellId="0" sqref="A1"/>
    </sheetView>
  </sheetViews>
  <sheetFormatPr defaultColWidth="8.5703125" defaultRowHeight="13.2" zeroHeight="false" outlineLevelRow="1" outlineLevelCol="0"/>
  <cols>
    <col collapsed="false" customWidth="true" hidden="false" outlineLevel="0" max="1" min="1" style="0" width="3.45"/>
    <col collapsed="false" customWidth="true" hidden="false" outlineLevel="0" max="2" min="2" style="164" width="12.56"/>
    <col collapsed="false" customWidth="true" hidden="false" outlineLevel="0" max="3" min="3" style="164" width="63.33"/>
    <col collapsed="false" customWidth="true" hidden="false" outlineLevel="0" max="4" min="4" style="0" width="4.89"/>
    <col collapsed="false" customWidth="true" hidden="false" outlineLevel="0" max="5" min="5" style="0" width="10.58"/>
    <col collapsed="false" customWidth="true" hidden="false" outlineLevel="0" max="6" min="6" style="0" width="9.89"/>
    <col collapsed="false" customWidth="true" hidden="false" outlineLevel="0" max="7" min="7" style="0" width="12.66"/>
    <col collapsed="false" customWidth="true" hidden="true" outlineLevel="0" max="13" min="8" style="0" width="11.52"/>
    <col collapsed="false" customWidth="true" hidden="true" outlineLevel="0" max="17" min="16" style="0" width="11.52"/>
    <col collapsed="false" customWidth="true" hidden="false" outlineLevel="0" max="18" min="18" style="0" width="6.88"/>
    <col collapsed="false" customWidth="true" hidden="false" outlineLevel="0" max="20" min="20" style="0" width="8.44"/>
    <col collapsed="false" customWidth="true" hidden="true" outlineLevel="0" max="23" min="21" style="0" width="11.52"/>
    <col collapsed="false" customWidth="true" hidden="true" outlineLevel="0" max="29" min="29" style="0" width="11.52"/>
    <col collapsed="false" customWidth="true" hidden="true" outlineLevel="0" max="41" min="31" style="0" width="11.52"/>
    <col collapsed="false" customWidth="true" hidden="false" outlineLevel="0" max="53" min="53" style="0" width="98.66"/>
  </cols>
  <sheetData>
    <row r="1" customFormat="false" ht="15.75" hidden="false" customHeight="true" outlineLevel="0" collapsed="false">
      <c r="A1" s="165" t="s">
        <v>145</v>
      </c>
      <c r="B1" s="165"/>
      <c r="C1" s="165"/>
      <c r="D1" s="165"/>
      <c r="E1" s="165"/>
      <c r="F1" s="165"/>
      <c r="G1" s="165"/>
      <c r="AG1" s="0" t="s">
        <v>87</v>
      </c>
    </row>
    <row r="2" customFormat="false" ht="24.9" hidden="false" customHeight="true" outlineLevel="0" collapsed="false">
      <c r="A2" s="158" t="s">
        <v>83</v>
      </c>
      <c r="B2" s="159" t="s">
        <v>5</v>
      </c>
      <c r="C2" s="166" t="s">
        <v>6</v>
      </c>
      <c r="D2" s="166"/>
      <c r="E2" s="166"/>
      <c r="F2" s="166"/>
      <c r="G2" s="166"/>
      <c r="AG2" s="0" t="s">
        <v>88</v>
      </c>
    </row>
    <row r="3" customFormat="false" ht="24.9" hidden="false" customHeight="true" outlineLevel="0" collapsed="false">
      <c r="A3" s="158" t="s">
        <v>84</v>
      </c>
      <c r="B3" s="159" t="s">
        <v>54</v>
      </c>
      <c r="C3" s="166" t="s">
        <v>55</v>
      </c>
      <c r="D3" s="166"/>
      <c r="E3" s="166"/>
      <c r="F3" s="166"/>
      <c r="G3" s="166"/>
      <c r="AC3" s="164" t="s">
        <v>88</v>
      </c>
      <c r="AG3" s="0" t="s">
        <v>90</v>
      </c>
    </row>
    <row r="4" customFormat="false" ht="24.9" hidden="false" customHeight="true" outlineLevel="0" collapsed="false">
      <c r="A4" s="167" t="s">
        <v>85</v>
      </c>
      <c r="B4" s="168" t="s">
        <v>45</v>
      </c>
      <c r="C4" s="169" t="s">
        <v>55</v>
      </c>
      <c r="D4" s="169"/>
      <c r="E4" s="169"/>
      <c r="F4" s="169"/>
      <c r="G4" s="169"/>
      <c r="AG4" s="0" t="s">
        <v>91</v>
      </c>
    </row>
    <row r="5" customFormat="false" ht="13.2" hidden="false" customHeight="false" outlineLevel="0" collapsed="false">
      <c r="D5" s="170"/>
    </row>
    <row r="6" customFormat="false" ht="39.6" hidden="false" customHeight="false" outlineLevel="0" collapsed="false">
      <c r="A6" s="171" t="s">
        <v>92</v>
      </c>
      <c r="B6" s="172" t="s">
        <v>93</v>
      </c>
      <c r="C6" s="172" t="s">
        <v>94</v>
      </c>
      <c r="D6" s="173" t="s">
        <v>95</v>
      </c>
      <c r="E6" s="171" t="s">
        <v>96</v>
      </c>
      <c r="F6" s="174" t="s">
        <v>97</v>
      </c>
      <c r="G6" s="171" t="s">
        <v>14</v>
      </c>
      <c r="H6" s="175" t="s">
        <v>98</v>
      </c>
      <c r="I6" s="175" t="s">
        <v>99</v>
      </c>
      <c r="J6" s="175" t="s">
        <v>100</v>
      </c>
      <c r="K6" s="175" t="s">
        <v>101</v>
      </c>
      <c r="L6" s="175" t="s">
        <v>102</v>
      </c>
      <c r="M6" s="175" t="s">
        <v>103</v>
      </c>
      <c r="N6" s="175" t="s">
        <v>104</v>
      </c>
      <c r="O6" s="175" t="s">
        <v>105</v>
      </c>
      <c r="P6" s="175" t="s">
        <v>106</v>
      </c>
      <c r="Q6" s="175" t="s">
        <v>107</v>
      </c>
      <c r="R6" s="175" t="s">
        <v>108</v>
      </c>
      <c r="S6" s="175" t="s">
        <v>109</v>
      </c>
      <c r="T6" s="175" t="s">
        <v>110</v>
      </c>
      <c r="U6" s="175" t="s">
        <v>111</v>
      </c>
      <c r="V6" s="175" t="s">
        <v>112</v>
      </c>
      <c r="W6" s="175" t="s">
        <v>113</v>
      </c>
    </row>
    <row r="7" customFormat="false" ht="13.2" hidden="true" customHeight="false" outlineLevel="0" collapsed="false">
      <c r="A7" s="155"/>
      <c r="B7" s="161"/>
      <c r="C7" s="161"/>
      <c r="D7" s="163"/>
      <c r="E7" s="176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</row>
    <row r="8" customFormat="false" ht="13.2" hidden="false" customHeight="false" outlineLevel="0" collapsed="false">
      <c r="A8" s="178" t="s">
        <v>114</v>
      </c>
      <c r="B8" s="179" t="s">
        <v>45</v>
      </c>
      <c r="C8" s="180" t="s">
        <v>64</v>
      </c>
      <c r="D8" s="181"/>
      <c r="E8" s="182"/>
      <c r="F8" s="183"/>
      <c r="G8" s="183" t="n">
        <f aca="false">SUMIF(AG9:AG204,"&lt;&gt;NOR",G9:G204)</f>
        <v>0</v>
      </c>
      <c r="H8" s="183"/>
      <c r="I8" s="183" t="n">
        <f aca="false">SUM(I9:I204)</f>
        <v>0</v>
      </c>
      <c r="J8" s="183"/>
      <c r="K8" s="183" t="n">
        <f aca="false">SUM(K9:K204)</f>
        <v>0</v>
      </c>
      <c r="L8" s="183"/>
      <c r="M8" s="183" t="n">
        <f aca="false">SUM(M9:M204)</f>
        <v>0</v>
      </c>
      <c r="N8" s="183"/>
      <c r="O8" s="183" t="n">
        <f aca="false">SUM(O9:O204)</f>
        <v>1264.4</v>
      </c>
      <c r="P8" s="183"/>
      <c r="Q8" s="183" t="n">
        <f aca="false">SUM(Q9:Q204)</f>
        <v>230.43</v>
      </c>
      <c r="R8" s="183"/>
      <c r="S8" s="183"/>
      <c r="T8" s="184"/>
      <c r="U8" s="185"/>
      <c r="V8" s="185" t="n">
        <f aca="false">SUM(V9:V204)</f>
        <v>1434.75</v>
      </c>
      <c r="W8" s="185"/>
      <c r="AG8" s="0" t="s">
        <v>115</v>
      </c>
    </row>
    <row r="9" customFormat="false" ht="20.4" hidden="false" customHeight="false" outlineLevel="1" collapsed="false">
      <c r="A9" s="186" t="n">
        <v>1</v>
      </c>
      <c r="B9" s="187" t="s">
        <v>579</v>
      </c>
      <c r="C9" s="188" t="s">
        <v>580</v>
      </c>
      <c r="D9" s="189" t="s">
        <v>148</v>
      </c>
      <c r="E9" s="190" t="n">
        <v>2.5</v>
      </c>
      <c r="F9" s="191"/>
      <c r="G9" s="192" t="n">
        <f aca="false">ROUND(E9*F9,2)</f>
        <v>0</v>
      </c>
      <c r="H9" s="191"/>
      <c r="I9" s="192" t="n">
        <f aca="false">ROUND(E9*H9,2)</f>
        <v>0</v>
      </c>
      <c r="J9" s="191"/>
      <c r="K9" s="192" t="n">
        <f aca="false">ROUND(E9*J9,2)</f>
        <v>0</v>
      </c>
      <c r="L9" s="192" t="n">
        <v>21</v>
      </c>
      <c r="M9" s="192" t="n">
        <f aca="false">G9*(1+L9/100)</f>
        <v>0</v>
      </c>
      <c r="N9" s="192" t="n">
        <v>0</v>
      </c>
      <c r="O9" s="192" t="n">
        <f aca="false">ROUND(E9*N9,2)</f>
        <v>0</v>
      </c>
      <c r="P9" s="192" t="n">
        <v>0.506</v>
      </c>
      <c r="Q9" s="192" t="n">
        <f aca="false">ROUND(E9*P9,2)</f>
        <v>1.27</v>
      </c>
      <c r="R9" s="192" t="s">
        <v>149</v>
      </c>
      <c r="S9" s="192" t="s">
        <v>150</v>
      </c>
      <c r="T9" s="193" t="s">
        <v>151</v>
      </c>
      <c r="U9" s="194" t="n">
        <v>0.7635</v>
      </c>
      <c r="V9" s="194" t="n">
        <f aca="false">ROUND(E9*U9,2)</f>
        <v>1.91</v>
      </c>
      <c r="W9" s="194"/>
      <c r="X9" s="195"/>
      <c r="Y9" s="195"/>
      <c r="Z9" s="195"/>
      <c r="AA9" s="195"/>
      <c r="AB9" s="195"/>
      <c r="AC9" s="195"/>
      <c r="AD9" s="195"/>
      <c r="AE9" s="195"/>
      <c r="AF9" s="195"/>
      <c r="AG9" s="195" t="s">
        <v>152</v>
      </c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</row>
    <row r="10" customFormat="false" ht="13.2" hidden="false" customHeight="false" outlineLevel="1" collapsed="false">
      <c r="A10" s="196"/>
      <c r="B10" s="197"/>
      <c r="C10" s="209" t="s">
        <v>581</v>
      </c>
      <c r="D10" s="210"/>
      <c r="E10" s="211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5"/>
      <c r="Y10" s="195"/>
      <c r="Z10" s="195"/>
      <c r="AA10" s="195"/>
      <c r="AB10" s="195"/>
      <c r="AC10" s="195"/>
      <c r="AD10" s="195"/>
      <c r="AE10" s="195"/>
      <c r="AF10" s="195"/>
      <c r="AG10" s="195" t="s">
        <v>154</v>
      </c>
      <c r="AH10" s="195" t="n">
        <v>0</v>
      </c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</row>
    <row r="11" customFormat="false" ht="13.2" hidden="false" customHeight="false" outlineLevel="1" collapsed="false">
      <c r="A11" s="196"/>
      <c r="B11" s="197"/>
      <c r="C11" s="209" t="s">
        <v>236</v>
      </c>
      <c r="D11" s="210"/>
      <c r="E11" s="211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5"/>
      <c r="Y11" s="195"/>
      <c r="Z11" s="195"/>
      <c r="AA11" s="195"/>
      <c r="AB11" s="195"/>
      <c r="AC11" s="195"/>
      <c r="AD11" s="195"/>
      <c r="AE11" s="195"/>
      <c r="AF11" s="195"/>
      <c r="AG11" s="195" t="s">
        <v>154</v>
      </c>
      <c r="AH11" s="195" t="n">
        <v>0</v>
      </c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</row>
    <row r="12" customFormat="false" ht="13.2" hidden="false" customHeight="false" outlineLevel="1" collapsed="false">
      <c r="A12" s="196"/>
      <c r="B12" s="197"/>
      <c r="C12" s="209" t="s">
        <v>582</v>
      </c>
      <c r="D12" s="210"/>
      <c r="E12" s="211" t="n">
        <v>2.5</v>
      </c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5"/>
      <c r="Y12" s="195"/>
      <c r="Z12" s="195"/>
      <c r="AA12" s="195"/>
      <c r="AB12" s="195"/>
      <c r="AC12" s="195"/>
      <c r="AD12" s="195"/>
      <c r="AE12" s="195"/>
      <c r="AF12" s="195"/>
      <c r="AG12" s="195" t="s">
        <v>154</v>
      </c>
      <c r="AH12" s="195" t="n">
        <v>0</v>
      </c>
      <c r="AI12" s="195"/>
      <c r="AJ12" s="195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</row>
    <row r="13" customFormat="false" ht="20.4" hidden="false" customHeight="false" outlineLevel="1" collapsed="false">
      <c r="A13" s="186" t="n">
        <v>2</v>
      </c>
      <c r="B13" s="187" t="s">
        <v>583</v>
      </c>
      <c r="C13" s="188" t="s">
        <v>584</v>
      </c>
      <c r="D13" s="189" t="s">
        <v>148</v>
      </c>
      <c r="E13" s="190" t="n">
        <v>517.14</v>
      </c>
      <c r="F13" s="191"/>
      <c r="G13" s="192" t="n">
        <f aca="false">ROUND(E13*F13,2)</f>
        <v>0</v>
      </c>
      <c r="H13" s="191"/>
      <c r="I13" s="192" t="n">
        <f aca="false">ROUND(E13*H13,2)</f>
        <v>0</v>
      </c>
      <c r="J13" s="191"/>
      <c r="K13" s="192" t="n">
        <f aca="false">ROUND(E13*J13,2)</f>
        <v>0</v>
      </c>
      <c r="L13" s="192" t="n">
        <v>21</v>
      </c>
      <c r="M13" s="192" t="n">
        <f aca="false">G13*(1+L13/100)</f>
        <v>0</v>
      </c>
      <c r="N13" s="192" t="n">
        <v>0</v>
      </c>
      <c r="O13" s="192" t="n">
        <f aca="false">ROUND(E13*N13,2)</f>
        <v>0</v>
      </c>
      <c r="P13" s="192" t="n">
        <v>0.44</v>
      </c>
      <c r="Q13" s="192" t="n">
        <f aca="false">ROUND(E13*P13,2)</f>
        <v>227.54</v>
      </c>
      <c r="R13" s="192" t="s">
        <v>149</v>
      </c>
      <c r="S13" s="192" t="s">
        <v>150</v>
      </c>
      <c r="T13" s="193" t="s">
        <v>151</v>
      </c>
      <c r="U13" s="194" t="n">
        <v>0.073</v>
      </c>
      <c r="V13" s="194" t="n">
        <f aca="false">ROUND(E13*U13,2)</f>
        <v>37.75</v>
      </c>
      <c r="W13" s="194"/>
      <c r="X13" s="195"/>
      <c r="Y13" s="195"/>
      <c r="Z13" s="195"/>
      <c r="AA13" s="195"/>
      <c r="AB13" s="195"/>
      <c r="AC13" s="195"/>
      <c r="AD13" s="195"/>
      <c r="AE13" s="195"/>
      <c r="AF13" s="195"/>
      <c r="AG13" s="195" t="s">
        <v>152</v>
      </c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195"/>
      <c r="BD13" s="195"/>
      <c r="BE13" s="195"/>
      <c r="BF13" s="195"/>
      <c r="BG13" s="195"/>
      <c r="BH13" s="195"/>
    </row>
    <row r="14" customFormat="false" ht="13.2" hidden="false" customHeight="false" outlineLevel="1" collapsed="false">
      <c r="A14" s="196"/>
      <c r="B14" s="197"/>
      <c r="C14" s="213" t="s">
        <v>194</v>
      </c>
      <c r="D14" s="214"/>
      <c r="E14" s="215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5"/>
      <c r="Y14" s="195"/>
      <c r="Z14" s="195"/>
      <c r="AA14" s="195"/>
      <c r="AB14" s="195"/>
      <c r="AC14" s="195"/>
      <c r="AD14" s="195"/>
      <c r="AE14" s="195"/>
      <c r="AF14" s="195"/>
      <c r="AG14" s="195" t="s">
        <v>154</v>
      </c>
      <c r="AH14" s="195"/>
      <c r="AI14" s="195"/>
      <c r="AJ14" s="195"/>
      <c r="AK14" s="195"/>
      <c r="AL14" s="195"/>
      <c r="AM14" s="195"/>
      <c r="AN14" s="195"/>
      <c r="AO14" s="195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5"/>
      <c r="BB14" s="195"/>
      <c r="BC14" s="195"/>
      <c r="BD14" s="195"/>
      <c r="BE14" s="195"/>
      <c r="BF14" s="195"/>
      <c r="BG14" s="195"/>
      <c r="BH14" s="195"/>
    </row>
    <row r="15" customFormat="false" ht="13.2" hidden="false" customHeight="false" outlineLevel="1" collapsed="false">
      <c r="A15" s="196"/>
      <c r="B15" s="197"/>
      <c r="C15" s="213" t="s">
        <v>585</v>
      </c>
      <c r="D15" s="214"/>
      <c r="E15" s="215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5"/>
      <c r="Y15" s="195"/>
      <c r="Z15" s="195"/>
      <c r="AA15" s="195"/>
      <c r="AB15" s="195"/>
      <c r="AC15" s="195"/>
      <c r="AD15" s="195"/>
      <c r="AE15" s="195"/>
      <c r="AF15" s="195"/>
      <c r="AG15" s="195" t="s">
        <v>154</v>
      </c>
      <c r="AH15" s="195" t="n">
        <v>2</v>
      </c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</row>
    <row r="16" customFormat="false" ht="13.2" hidden="false" customHeight="false" outlineLevel="1" collapsed="false">
      <c r="A16" s="196"/>
      <c r="B16" s="197"/>
      <c r="C16" s="213" t="s">
        <v>586</v>
      </c>
      <c r="D16" s="214"/>
      <c r="E16" s="215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5"/>
      <c r="Y16" s="195"/>
      <c r="Z16" s="195"/>
      <c r="AA16" s="195"/>
      <c r="AB16" s="195"/>
      <c r="AC16" s="195"/>
      <c r="AD16" s="195"/>
      <c r="AE16" s="195"/>
      <c r="AF16" s="195"/>
      <c r="AG16" s="195" t="s">
        <v>154</v>
      </c>
      <c r="AH16" s="195" t="n">
        <v>2</v>
      </c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</row>
    <row r="17" customFormat="false" ht="13.2" hidden="false" customHeight="false" outlineLevel="1" collapsed="false">
      <c r="A17" s="196"/>
      <c r="B17" s="197"/>
      <c r="C17" s="213" t="s">
        <v>587</v>
      </c>
      <c r="D17" s="214"/>
      <c r="E17" s="215" t="n">
        <v>15.21</v>
      </c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5"/>
      <c r="Y17" s="195"/>
      <c r="Z17" s="195"/>
      <c r="AA17" s="195"/>
      <c r="AB17" s="195"/>
      <c r="AC17" s="195"/>
      <c r="AD17" s="195"/>
      <c r="AE17" s="195"/>
      <c r="AF17" s="195"/>
      <c r="AG17" s="195" t="s">
        <v>154</v>
      </c>
      <c r="AH17" s="195" t="n">
        <v>2</v>
      </c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</row>
    <row r="18" customFormat="false" ht="13.2" hidden="false" customHeight="false" outlineLevel="1" collapsed="false">
      <c r="A18" s="196"/>
      <c r="B18" s="197"/>
      <c r="C18" s="213" t="s">
        <v>588</v>
      </c>
      <c r="D18" s="214"/>
      <c r="E18" s="215" t="n">
        <v>40.17</v>
      </c>
      <c r="F18" s="194"/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5"/>
      <c r="Y18" s="195"/>
      <c r="Z18" s="195"/>
      <c r="AA18" s="195"/>
      <c r="AB18" s="195"/>
      <c r="AC18" s="195"/>
      <c r="AD18" s="195"/>
      <c r="AE18" s="195"/>
      <c r="AF18" s="195"/>
      <c r="AG18" s="195" t="s">
        <v>154</v>
      </c>
      <c r="AH18" s="195" t="n">
        <v>2</v>
      </c>
      <c r="AI18" s="195"/>
      <c r="AJ18" s="195"/>
      <c r="AK18" s="195"/>
      <c r="AL18" s="195"/>
      <c r="AM18" s="195"/>
      <c r="AN18" s="195"/>
      <c r="AO18" s="195"/>
      <c r="AP18" s="195"/>
      <c r="AQ18" s="195"/>
      <c r="AR18" s="195"/>
      <c r="AS18" s="195"/>
      <c r="AT18" s="195"/>
      <c r="AU18" s="195"/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</row>
    <row r="19" customFormat="false" ht="13.2" hidden="false" customHeight="false" outlineLevel="1" collapsed="false">
      <c r="A19" s="196"/>
      <c r="B19" s="197"/>
      <c r="C19" s="213" t="s">
        <v>589</v>
      </c>
      <c r="D19" s="214"/>
      <c r="E19" s="215" t="n">
        <v>8.84</v>
      </c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5"/>
      <c r="Y19" s="195"/>
      <c r="Z19" s="195"/>
      <c r="AA19" s="195"/>
      <c r="AB19" s="195"/>
      <c r="AC19" s="195"/>
      <c r="AD19" s="195"/>
      <c r="AE19" s="195"/>
      <c r="AF19" s="195"/>
      <c r="AG19" s="195" t="s">
        <v>154</v>
      </c>
      <c r="AH19" s="195" t="n">
        <v>2</v>
      </c>
      <c r="AI19" s="195"/>
      <c r="AJ19" s="195"/>
      <c r="AK19" s="195"/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</row>
    <row r="20" customFormat="false" ht="13.2" hidden="false" customHeight="false" outlineLevel="1" collapsed="false">
      <c r="A20" s="196"/>
      <c r="B20" s="197"/>
      <c r="C20" s="213" t="s">
        <v>590</v>
      </c>
      <c r="D20" s="214"/>
      <c r="E20" s="215" t="n">
        <v>20.41</v>
      </c>
      <c r="F20" s="194"/>
      <c r="G20" s="194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5"/>
      <c r="Y20" s="195"/>
      <c r="Z20" s="195"/>
      <c r="AA20" s="195"/>
      <c r="AB20" s="195"/>
      <c r="AC20" s="195"/>
      <c r="AD20" s="195"/>
      <c r="AE20" s="195"/>
      <c r="AF20" s="195"/>
      <c r="AG20" s="195" t="s">
        <v>154</v>
      </c>
      <c r="AH20" s="195" t="n">
        <v>2</v>
      </c>
      <c r="AI20" s="195"/>
      <c r="AJ20" s="195"/>
      <c r="AK20" s="195"/>
      <c r="AL20" s="195"/>
      <c r="AM20" s="195"/>
      <c r="AN20" s="195"/>
      <c r="AO20" s="195"/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5"/>
      <c r="BH20" s="195"/>
    </row>
    <row r="21" customFormat="false" ht="13.2" hidden="false" customHeight="false" outlineLevel="1" collapsed="false">
      <c r="A21" s="196"/>
      <c r="B21" s="197"/>
      <c r="C21" s="213" t="s">
        <v>591</v>
      </c>
      <c r="D21" s="214"/>
      <c r="E21" s="215" t="n">
        <v>9.1</v>
      </c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5"/>
      <c r="Y21" s="195"/>
      <c r="Z21" s="195"/>
      <c r="AA21" s="195"/>
      <c r="AB21" s="195"/>
      <c r="AC21" s="195"/>
      <c r="AD21" s="195"/>
      <c r="AE21" s="195"/>
      <c r="AF21" s="195"/>
      <c r="AG21" s="195" t="s">
        <v>154</v>
      </c>
      <c r="AH21" s="195" t="n">
        <v>2</v>
      </c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</row>
    <row r="22" customFormat="false" ht="13.2" hidden="false" customHeight="false" outlineLevel="1" collapsed="false">
      <c r="A22" s="196"/>
      <c r="B22" s="197"/>
      <c r="C22" s="213" t="s">
        <v>592</v>
      </c>
      <c r="D22" s="214"/>
      <c r="E22" s="215" t="n">
        <v>45.76</v>
      </c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5"/>
      <c r="Y22" s="195"/>
      <c r="Z22" s="195"/>
      <c r="AA22" s="195"/>
      <c r="AB22" s="195"/>
      <c r="AC22" s="195"/>
      <c r="AD22" s="195"/>
      <c r="AE22" s="195"/>
      <c r="AF22" s="195"/>
      <c r="AG22" s="195" t="s">
        <v>154</v>
      </c>
      <c r="AH22" s="195" t="n">
        <v>2</v>
      </c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</row>
    <row r="23" customFormat="false" ht="13.2" hidden="false" customHeight="false" outlineLevel="1" collapsed="false">
      <c r="A23" s="196"/>
      <c r="B23" s="197"/>
      <c r="C23" s="213" t="s">
        <v>593</v>
      </c>
      <c r="D23" s="214"/>
      <c r="E23" s="215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5"/>
      <c r="Y23" s="195"/>
      <c r="Z23" s="195"/>
      <c r="AA23" s="195"/>
      <c r="AB23" s="195"/>
      <c r="AC23" s="195"/>
      <c r="AD23" s="195"/>
      <c r="AE23" s="195"/>
      <c r="AF23" s="195"/>
      <c r="AG23" s="195" t="s">
        <v>154</v>
      </c>
      <c r="AH23" s="195" t="n">
        <v>2</v>
      </c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</row>
    <row r="24" customFormat="false" ht="13.2" hidden="false" customHeight="false" outlineLevel="1" collapsed="false">
      <c r="A24" s="196"/>
      <c r="B24" s="197"/>
      <c r="C24" s="213" t="s">
        <v>594</v>
      </c>
      <c r="D24" s="214"/>
      <c r="E24" s="215" t="n">
        <v>60.84</v>
      </c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5"/>
      <c r="Y24" s="195"/>
      <c r="Z24" s="195"/>
      <c r="AA24" s="195"/>
      <c r="AB24" s="195"/>
      <c r="AC24" s="195"/>
      <c r="AD24" s="195"/>
      <c r="AE24" s="195"/>
      <c r="AF24" s="195"/>
      <c r="AG24" s="195" t="s">
        <v>154</v>
      </c>
      <c r="AH24" s="195" t="n">
        <v>2</v>
      </c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</row>
    <row r="25" customFormat="false" ht="13.2" hidden="false" customHeight="false" outlineLevel="1" collapsed="false">
      <c r="A25" s="196"/>
      <c r="B25" s="197"/>
      <c r="C25" s="213" t="s">
        <v>595</v>
      </c>
      <c r="D25" s="214"/>
      <c r="E25" s="215" t="n">
        <v>58.24</v>
      </c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5"/>
      <c r="Y25" s="195"/>
      <c r="Z25" s="195"/>
      <c r="AA25" s="195"/>
      <c r="AB25" s="195"/>
      <c r="AC25" s="195"/>
      <c r="AD25" s="195"/>
      <c r="AE25" s="195"/>
      <c r="AF25" s="195"/>
      <c r="AG25" s="195" t="s">
        <v>154</v>
      </c>
      <c r="AH25" s="195" t="n">
        <v>2</v>
      </c>
      <c r="AI25" s="195"/>
      <c r="AJ25" s="195"/>
      <c r="AK25" s="195"/>
      <c r="AL25" s="195"/>
      <c r="AM25" s="195"/>
      <c r="AN25" s="195"/>
      <c r="AO25" s="195"/>
      <c r="AP25" s="195"/>
      <c r="AQ25" s="195"/>
      <c r="AR25" s="195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5"/>
      <c r="BH25" s="195"/>
    </row>
    <row r="26" customFormat="false" ht="13.2" hidden="false" customHeight="false" outlineLevel="1" collapsed="false">
      <c r="A26" s="196"/>
      <c r="B26" s="197"/>
      <c r="C26" s="213" t="s">
        <v>205</v>
      </c>
      <c r="D26" s="214"/>
      <c r="E26" s="215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5"/>
      <c r="Y26" s="195"/>
      <c r="Z26" s="195"/>
      <c r="AA26" s="195"/>
      <c r="AB26" s="195"/>
      <c r="AC26" s="195"/>
      <c r="AD26" s="195"/>
      <c r="AE26" s="195"/>
      <c r="AF26" s="195"/>
      <c r="AG26" s="195" t="s">
        <v>154</v>
      </c>
      <c r="AH26" s="195"/>
      <c r="AI26" s="195"/>
      <c r="AJ26" s="195"/>
      <c r="AK26" s="195"/>
      <c r="AL26" s="195"/>
      <c r="AM26" s="195"/>
      <c r="AN26" s="195"/>
      <c r="AO26" s="195"/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5"/>
      <c r="BH26" s="195"/>
    </row>
    <row r="27" customFormat="false" ht="13.2" hidden="false" customHeight="false" outlineLevel="1" collapsed="false">
      <c r="A27" s="196"/>
      <c r="B27" s="197"/>
      <c r="C27" s="209" t="s">
        <v>596</v>
      </c>
      <c r="D27" s="210"/>
      <c r="E27" s="211" t="n">
        <v>517.14</v>
      </c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5"/>
      <c r="Y27" s="195"/>
      <c r="Z27" s="195"/>
      <c r="AA27" s="195"/>
      <c r="AB27" s="195"/>
      <c r="AC27" s="195"/>
      <c r="AD27" s="195"/>
      <c r="AE27" s="195"/>
      <c r="AF27" s="195"/>
      <c r="AG27" s="195" t="s">
        <v>154</v>
      </c>
      <c r="AH27" s="195" t="n">
        <v>0</v>
      </c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5"/>
      <c r="BH27" s="195"/>
    </row>
    <row r="28" customFormat="false" ht="13.2" hidden="false" customHeight="false" outlineLevel="1" collapsed="false">
      <c r="A28" s="186" t="n">
        <v>3</v>
      </c>
      <c r="B28" s="187" t="s">
        <v>597</v>
      </c>
      <c r="C28" s="188" t="s">
        <v>598</v>
      </c>
      <c r="D28" s="189" t="s">
        <v>148</v>
      </c>
      <c r="E28" s="190" t="n">
        <v>2.5</v>
      </c>
      <c r="F28" s="191"/>
      <c r="G28" s="192" t="n">
        <f aca="false">ROUND(E28*F28,2)</f>
        <v>0</v>
      </c>
      <c r="H28" s="191"/>
      <c r="I28" s="192" t="n">
        <f aca="false">ROUND(E28*H28,2)</f>
        <v>0</v>
      </c>
      <c r="J28" s="191"/>
      <c r="K28" s="192" t="n">
        <f aca="false">ROUND(E28*J28,2)</f>
        <v>0</v>
      </c>
      <c r="L28" s="192" t="n">
        <v>21</v>
      </c>
      <c r="M28" s="192" t="n">
        <f aca="false">G28*(1+L28/100)</f>
        <v>0</v>
      </c>
      <c r="N28" s="192" t="n">
        <v>0</v>
      </c>
      <c r="O28" s="192" t="n">
        <f aca="false">ROUND(E28*N28,2)</f>
        <v>0</v>
      </c>
      <c r="P28" s="192" t="n">
        <v>0.264</v>
      </c>
      <c r="Q28" s="192" t="n">
        <f aca="false">ROUND(E28*P28,2)</f>
        <v>0.66</v>
      </c>
      <c r="R28" s="192" t="s">
        <v>149</v>
      </c>
      <c r="S28" s="192" t="s">
        <v>150</v>
      </c>
      <c r="T28" s="193" t="s">
        <v>151</v>
      </c>
      <c r="U28" s="194" t="n">
        <v>0.4498</v>
      </c>
      <c r="V28" s="194" t="n">
        <f aca="false">ROUND(E28*U28,2)</f>
        <v>1.12</v>
      </c>
      <c r="W28" s="194"/>
      <c r="X28" s="195"/>
      <c r="Y28" s="195"/>
      <c r="Z28" s="195"/>
      <c r="AA28" s="195"/>
      <c r="AB28" s="195"/>
      <c r="AC28" s="195"/>
      <c r="AD28" s="195"/>
      <c r="AE28" s="195"/>
      <c r="AF28" s="195"/>
      <c r="AG28" s="195" t="s">
        <v>152</v>
      </c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</row>
    <row r="29" customFormat="false" ht="13.2" hidden="false" customHeight="false" outlineLevel="1" collapsed="false">
      <c r="A29" s="196"/>
      <c r="B29" s="197"/>
      <c r="C29" s="209" t="s">
        <v>581</v>
      </c>
      <c r="D29" s="210"/>
      <c r="E29" s="211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5"/>
      <c r="Y29" s="195"/>
      <c r="Z29" s="195"/>
      <c r="AA29" s="195"/>
      <c r="AB29" s="195"/>
      <c r="AC29" s="195"/>
      <c r="AD29" s="195"/>
      <c r="AE29" s="195"/>
      <c r="AF29" s="195"/>
      <c r="AG29" s="195" t="s">
        <v>154</v>
      </c>
      <c r="AH29" s="195" t="n">
        <v>0</v>
      </c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</row>
    <row r="30" customFormat="false" ht="13.2" hidden="false" customHeight="false" outlineLevel="1" collapsed="false">
      <c r="A30" s="196"/>
      <c r="B30" s="197"/>
      <c r="C30" s="209" t="s">
        <v>236</v>
      </c>
      <c r="D30" s="210"/>
      <c r="E30" s="211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5"/>
      <c r="Y30" s="195"/>
      <c r="Z30" s="195"/>
      <c r="AA30" s="195"/>
      <c r="AB30" s="195"/>
      <c r="AC30" s="195"/>
      <c r="AD30" s="195"/>
      <c r="AE30" s="195"/>
      <c r="AF30" s="195"/>
      <c r="AG30" s="195" t="s">
        <v>154</v>
      </c>
      <c r="AH30" s="195" t="n">
        <v>0</v>
      </c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5"/>
      <c r="BH30" s="195"/>
    </row>
    <row r="31" customFormat="false" ht="13.2" hidden="false" customHeight="false" outlineLevel="1" collapsed="false">
      <c r="A31" s="196"/>
      <c r="B31" s="197"/>
      <c r="C31" s="209" t="s">
        <v>582</v>
      </c>
      <c r="D31" s="210"/>
      <c r="E31" s="211" t="n">
        <v>2.5</v>
      </c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5"/>
      <c r="Y31" s="195"/>
      <c r="Z31" s="195"/>
      <c r="AA31" s="195"/>
      <c r="AB31" s="195"/>
      <c r="AC31" s="195"/>
      <c r="AD31" s="195"/>
      <c r="AE31" s="195"/>
      <c r="AF31" s="195"/>
      <c r="AG31" s="195" t="s">
        <v>154</v>
      </c>
      <c r="AH31" s="195" t="n">
        <v>0</v>
      </c>
      <c r="AI31" s="195"/>
      <c r="AJ31" s="195"/>
      <c r="AK31" s="195"/>
      <c r="AL31" s="195"/>
      <c r="AM31" s="195"/>
      <c r="AN31" s="195"/>
      <c r="AO31" s="195"/>
      <c r="AP31" s="195"/>
      <c r="AQ31" s="195"/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</row>
    <row r="32" customFormat="false" ht="20.4" hidden="false" customHeight="false" outlineLevel="1" collapsed="false">
      <c r="A32" s="186" t="n">
        <v>4</v>
      </c>
      <c r="B32" s="187" t="s">
        <v>599</v>
      </c>
      <c r="C32" s="188" t="s">
        <v>600</v>
      </c>
      <c r="D32" s="189" t="s">
        <v>148</v>
      </c>
      <c r="E32" s="190" t="n">
        <v>2.5</v>
      </c>
      <c r="F32" s="191"/>
      <c r="G32" s="192" t="n">
        <f aca="false">ROUND(E32*F32,2)</f>
        <v>0</v>
      </c>
      <c r="H32" s="191"/>
      <c r="I32" s="192" t="n">
        <f aca="false">ROUND(E32*H32,2)</f>
        <v>0</v>
      </c>
      <c r="J32" s="191"/>
      <c r="K32" s="192" t="n">
        <f aca="false">ROUND(E32*J32,2)</f>
        <v>0</v>
      </c>
      <c r="L32" s="192" t="n">
        <v>21</v>
      </c>
      <c r="M32" s="192" t="n">
        <f aca="false">G32*(1+L32/100)</f>
        <v>0</v>
      </c>
      <c r="N32" s="192" t="n">
        <v>0</v>
      </c>
      <c r="O32" s="192" t="n">
        <f aca="false">ROUND(E32*N32,2)</f>
        <v>0</v>
      </c>
      <c r="P32" s="192" t="n">
        <v>0.38314</v>
      </c>
      <c r="Q32" s="192" t="n">
        <f aca="false">ROUND(E32*P32,2)</f>
        <v>0.96</v>
      </c>
      <c r="R32" s="192" t="s">
        <v>149</v>
      </c>
      <c r="S32" s="192" t="s">
        <v>150</v>
      </c>
      <c r="T32" s="193" t="s">
        <v>151</v>
      </c>
      <c r="U32" s="194" t="n">
        <v>0.54</v>
      </c>
      <c r="V32" s="194" t="n">
        <f aca="false">ROUND(E32*U32,2)</f>
        <v>1.35</v>
      </c>
      <c r="W32" s="194"/>
      <c r="X32" s="195"/>
      <c r="Y32" s="195"/>
      <c r="Z32" s="195"/>
      <c r="AA32" s="195"/>
      <c r="AB32" s="195"/>
      <c r="AC32" s="195"/>
      <c r="AD32" s="195"/>
      <c r="AE32" s="195"/>
      <c r="AF32" s="195"/>
      <c r="AG32" s="195" t="s">
        <v>152</v>
      </c>
      <c r="AH32" s="195"/>
      <c r="AI32" s="195"/>
      <c r="AJ32" s="195"/>
      <c r="AK32" s="195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</row>
    <row r="33" customFormat="false" ht="13.2" hidden="false" customHeight="false" outlineLevel="1" collapsed="false">
      <c r="A33" s="196"/>
      <c r="B33" s="197"/>
      <c r="C33" s="209" t="s">
        <v>581</v>
      </c>
      <c r="D33" s="210"/>
      <c r="E33" s="211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5"/>
      <c r="Y33" s="195"/>
      <c r="Z33" s="195"/>
      <c r="AA33" s="195"/>
      <c r="AB33" s="195"/>
      <c r="AC33" s="195"/>
      <c r="AD33" s="195"/>
      <c r="AE33" s="195"/>
      <c r="AF33" s="195"/>
      <c r="AG33" s="195" t="s">
        <v>154</v>
      </c>
      <c r="AH33" s="195" t="n">
        <v>0</v>
      </c>
      <c r="AI33" s="195"/>
      <c r="AJ33" s="195"/>
      <c r="AK33" s="195"/>
      <c r="AL33" s="195"/>
      <c r="AM33" s="195"/>
      <c r="AN33" s="195"/>
      <c r="AO33" s="195"/>
      <c r="AP33" s="195"/>
      <c r="AQ33" s="195"/>
      <c r="AR33" s="195"/>
      <c r="AS33" s="195"/>
      <c r="AT33" s="195"/>
      <c r="AU33" s="195"/>
      <c r="AV33" s="195"/>
      <c r="AW33" s="195"/>
      <c r="AX33" s="195"/>
      <c r="AY33" s="195"/>
      <c r="AZ33" s="195"/>
      <c r="BA33" s="195"/>
      <c r="BB33" s="195"/>
      <c r="BC33" s="195"/>
      <c r="BD33" s="195"/>
      <c r="BE33" s="195"/>
      <c r="BF33" s="195"/>
      <c r="BG33" s="195"/>
      <c r="BH33" s="195"/>
    </row>
    <row r="34" customFormat="false" ht="13.2" hidden="false" customHeight="false" outlineLevel="1" collapsed="false">
      <c r="A34" s="196"/>
      <c r="B34" s="197"/>
      <c r="C34" s="209" t="s">
        <v>236</v>
      </c>
      <c r="D34" s="210"/>
      <c r="E34" s="211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5"/>
      <c r="Y34" s="195"/>
      <c r="Z34" s="195"/>
      <c r="AA34" s="195"/>
      <c r="AB34" s="195"/>
      <c r="AC34" s="195"/>
      <c r="AD34" s="195"/>
      <c r="AE34" s="195"/>
      <c r="AF34" s="195"/>
      <c r="AG34" s="195" t="s">
        <v>154</v>
      </c>
      <c r="AH34" s="195" t="n">
        <v>0</v>
      </c>
      <c r="AI34" s="195"/>
      <c r="AJ34" s="195"/>
      <c r="AK34" s="195"/>
      <c r="AL34" s="195"/>
      <c r="AM34" s="195"/>
      <c r="AN34" s="195"/>
      <c r="AO34" s="195"/>
      <c r="AP34" s="195"/>
      <c r="AQ34" s="195"/>
      <c r="AR34" s="195"/>
      <c r="AS34" s="195"/>
      <c r="AT34" s="195"/>
      <c r="AU34" s="195"/>
      <c r="AV34" s="195"/>
      <c r="AW34" s="195"/>
      <c r="AX34" s="195"/>
      <c r="AY34" s="195"/>
      <c r="AZ34" s="195"/>
      <c r="BA34" s="195"/>
      <c r="BB34" s="195"/>
      <c r="BC34" s="195"/>
      <c r="BD34" s="195"/>
      <c r="BE34" s="195"/>
      <c r="BF34" s="195"/>
      <c r="BG34" s="195"/>
      <c r="BH34" s="195"/>
    </row>
    <row r="35" customFormat="false" ht="13.2" hidden="false" customHeight="false" outlineLevel="1" collapsed="false">
      <c r="A35" s="196"/>
      <c r="B35" s="197"/>
      <c r="C35" s="209" t="s">
        <v>582</v>
      </c>
      <c r="D35" s="210"/>
      <c r="E35" s="211" t="n">
        <v>2.5</v>
      </c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5"/>
      <c r="Y35" s="195"/>
      <c r="Z35" s="195"/>
      <c r="AA35" s="195"/>
      <c r="AB35" s="195"/>
      <c r="AC35" s="195"/>
      <c r="AD35" s="195"/>
      <c r="AE35" s="195"/>
      <c r="AF35" s="195"/>
      <c r="AG35" s="195" t="s">
        <v>154</v>
      </c>
      <c r="AH35" s="195" t="n">
        <v>0</v>
      </c>
      <c r="AI35" s="195"/>
      <c r="AJ35" s="195"/>
      <c r="AK35" s="195"/>
      <c r="AL35" s="195"/>
      <c r="AM35" s="195"/>
      <c r="AN35" s="195"/>
      <c r="AO35" s="195"/>
      <c r="AP35" s="195"/>
      <c r="AQ35" s="195"/>
      <c r="AR35" s="195"/>
      <c r="AS35" s="195"/>
      <c r="AT35" s="195"/>
      <c r="AU35" s="195"/>
      <c r="AV35" s="195"/>
      <c r="AW35" s="195"/>
      <c r="AX35" s="195"/>
      <c r="AY35" s="195"/>
      <c r="AZ35" s="195"/>
      <c r="BA35" s="195"/>
      <c r="BB35" s="195"/>
      <c r="BC35" s="195"/>
      <c r="BD35" s="195"/>
      <c r="BE35" s="195"/>
      <c r="BF35" s="195"/>
      <c r="BG35" s="195"/>
      <c r="BH35" s="195"/>
    </row>
    <row r="36" customFormat="false" ht="20.4" hidden="false" customHeight="false" outlineLevel="1" collapsed="false">
      <c r="A36" s="186" t="n">
        <v>5</v>
      </c>
      <c r="B36" s="187" t="s">
        <v>166</v>
      </c>
      <c r="C36" s="188" t="s">
        <v>167</v>
      </c>
      <c r="D36" s="189" t="s">
        <v>168</v>
      </c>
      <c r="E36" s="190" t="n">
        <v>5.5</v>
      </c>
      <c r="F36" s="191"/>
      <c r="G36" s="192" t="n">
        <f aca="false">ROUND(E36*F36,2)</f>
        <v>0</v>
      </c>
      <c r="H36" s="191"/>
      <c r="I36" s="192" t="n">
        <f aca="false">ROUND(E36*H36,2)</f>
        <v>0</v>
      </c>
      <c r="J36" s="191"/>
      <c r="K36" s="192" t="n">
        <f aca="false">ROUND(E36*J36,2)</f>
        <v>0</v>
      </c>
      <c r="L36" s="192" t="n">
        <v>21</v>
      </c>
      <c r="M36" s="192" t="n">
        <f aca="false">G36*(1+L36/100)</f>
        <v>0</v>
      </c>
      <c r="N36" s="192" t="n">
        <v>0.00869</v>
      </c>
      <c r="O36" s="192" t="n">
        <f aca="false">ROUND(E36*N36,2)</f>
        <v>0.05</v>
      </c>
      <c r="P36" s="192" t="n">
        <v>0</v>
      </c>
      <c r="Q36" s="192" t="n">
        <f aca="false">ROUND(E36*P36,2)</f>
        <v>0</v>
      </c>
      <c r="R36" s="192" t="s">
        <v>169</v>
      </c>
      <c r="S36" s="192" t="s">
        <v>150</v>
      </c>
      <c r="T36" s="193" t="s">
        <v>120</v>
      </c>
      <c r="U36" s="194" t="n">
        <v>0.703</v>
      </c>
      <c r="V36" s="194" t="n">
        <f aca="false">ROUND(E36*U36,2)</f>
        <v>3.87</v>
      </c>
      <c r="W36" s="194"/>
      <c r="X36" s="195"/>
      <c r="Y36" s="195"/>
      <c r="Z36" s="195"/>
      <c r="AA36" s="195"/>
      <c r="AB36" s="195"/>
      <c r="AC36" s="195"/>
      <c r="AD36" s="195"/>
      <c r="AE36" s="195"/>
      <c r="AF36" s="195"/>
      <c r="AG36" s="195" t="s">
        <v>152</v>
      </c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19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</row>
    <row r="37" customFormat="false" ht="21" hidden="false" customHeight="true" outlineLevel="1" collapsed="false">
      <c r="A37" s="196"/>
      <c r="B37" s="197"/>
      <c r="C37" s="212" t="s">
        <v>170</v>
      </c>
      <c r="D37" s="212"/>
      <c r="E37" s="212"/>
      <c r="F37" s="212"/>
      <c r="G37" s="212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5"/>
      <c r="Y37" s="195"/>
      <c r="Z37" s="195"/>
      <c r="AA37" s="195"/>
      <c r="AB37" s="195"/>
      <c r="AC37" s="195"/>
      <c r="AD37" s="195"/>
      <c r="AE37" s="195"/>
      <c r="AF37" s="195"/>
      <c r="AG37" s="195" t="s">
        <v>171</v>
      </c>
      <c r="AH37" s="195"/>
      <c r="AI37" s="195"/>
      <c r="AJ37" s="195"/>
      <c r="AK37" s="195"/>
      <c r="AL37" s="195"/>
      <c r="AM37" s="195"/>
      <c r="AN37" s="195"/>
      <c r="AO37" s="195"/>
      <c r="AP37" s="195"/>
      <c r="AQ37" s="195"/>
      <c r="AR37" s="195"/>
      <c r="AS37" s="195"/>
      <c r="AT37" s="195"/>
      <c r="AU37" s="195"/>
      <c r="AV37" s="195"/>
      <c r="AW37" s="195"/>
      <c r="AX37" s="195"/>
      <c r="AY37" s="195"/>
      <c r="AZ37" s="195"/>
      <c r="BA37" s="199" t="str">
        <f aca="false">C37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37" s="195"/>
      <c r="BC37" s="195"/>
      <c r="BD37" s="195"/>
      <c r="BE37" s="195"/>
      <c r="BF37" s="195"/>
      <c r="BG37" s="195"/>
      <c r="BH37" s="195"/>
    </row>
    <row r="38" customFormat="false" ht="13.2" hidden="false" customHeight="false" outlineLevel="1" collapsed="false">
      <c r="A38" s="196"/>
      <c r="B38" s="197"/>
      <c r="C38" s="209" t="s">
        <v>172</v>
      </c>
      <c r="D38" s="210"/>
      <c r="E38" s="211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5"/>
      <c r="Y38" s="195"/>
      <c r="Z38" s="195"/>
      <c r="AA38" s="195"/>
      <c r="AB38" s="195"/>
      <c r="AC38" s="195"/>
      <c r="AD38" s="195"/>
      <c r="AE38" s="195"/>
      <c r="AF38" s="195"/>
      <c r="AG38" s="195" t="s">
        <v>154</v>
      </c>
      <c r="AH38" s="195" t="n">
        <v>0</v>
      </c>
      <c r="AI38" s="195"/>
      <c r="AJ38" s="195"/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</row>
    <row r="39" customFormat="false" ht="13.2" hidden="false" customHeight="false" outlineLevel="1" collapsed="false">
      <c r="A39" s="196"/>
      <c r="B39" s="197"/>
      <c r="C39" s="209" t="s">
        <v>601</v>
      </c>
      <c r="D39" s="210"/>
      <c r="E39" s="211" t="n">
        <v>4.4</v>
      </c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5"/>
      <c r="Y39" s="195"/>
      <c r="Z39" s="195"/>
      <c r="AA39" s="195"/>
      <c r="AB39" s="195"/>
      <c r="AC39" s="195"/>
      <c r="AD39" s="195"/>
      <c r="AE39" s="195"/>
      <c r="AF39" s="195"/>
      <c r="AG39" s="195" t="s">
        <v>154</v>
      </c>
      <c r="AH39" s="195" t="n">
        <v>0</v>
      </c>
      <c r="AI39" s="195"/>
      <c r="AJ39" s="195"/>
      <c r="AK39" s="195"/>
      <c r="AL39" s="195"/>
      <c r="AM39" s="195"/>
      <c r="AN39" s="195"/>
      <c r="AO39" s="195"/>
      <c r="AP39" s="195"/>
      <c r="AQ39" s="195"/>
      <c r="AR39" s="195"/>
      <c r="AS39" s="195"/>
      <c r="AT39" s="195"/>
      <c r="AU39" s="195"/>
      <c r="AV39" s="195"/>
      <c r="AW39" s="195"/>
      <c r="AX39" s="195"/>
      <c r="AY39" s="195"/>
      <c r="AZ39" s="195"/>
      <c r="BA39" s="195"/>
      <c r="BB39" s="195"/>
      <c r="BC39" s="195"/>
      <c r="BD39" s="195"/>
      <c r="BE39" s="195"/>
      <c r="BF39" s="195"/>
      <c r="BG39" s="195"/>
      <c r="BH39" s="195"/>
    </row>
    <row r="40" customFormat="false" ht="13.2" hidden="false" customHeight="false" outlineLevel="1" collapsed="false">
      <c r="A40" s="196"/>
      <c r="B40" s="197"/>
      <c r="C40" s="209" t="s">
        <v>602</v>
      </c>
      <c r="D40" s="210"/>
      <c r="E40" s="211" t="n">
        <v>1.1</v>
      </c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5"/>
      <c r="Y40" s="195"/>
      <c r="Z40" s="195"/>
      <c r="AA40" s="195"/>
      <c r="AB40" s="195"/>
      <c r="AC40" s="195"/>
      <c r="AD40" s="195"/>
      <c r="AE40" s="195"/>
      <c r="AF40" s="195"/>
      <c r="AG40" s="195" t="s">
        <v>154</v>
      </c>
      <c r="AH40" s="195" t="n">
        <v>0</v>
      </c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195"/>
      <c r="AZ40" s="195"/>
      <c r="BA40" s="195"/>
      <c r="BB40" s="195"/>
      <c r="BC40" s="195"/>
      <c r="BD40" s="195"/>
      <c r="BE40" s="195"/>
      <c r="BF40" s="195"/>
      <c r="BG40" s="195"/>
      <c r="BH40" s="195"/>
    </row>
    <row r="41" customFormat="false" ht="13.2" hidden="false" customHeight="false" outlineLevel="1" collapsed="false">
      <c r="A41" s="186" t="n">
        <v>6</v>
      </c>
      <c r="B41" s="187" t="s">
        <v>179</v>
      </c>
      <c r="C41" s="188" t="s">
        <v>180</v>
      </c>
      <c r="D41" s="189" t="s">
        <v>168</v>
      </c>
      <c r="E41" s="190" t="n">
        <v>9.9</v>
      </c>
      <c r="F41" s="191"/>
      <c r="G41" s="192" t="n">
        <f aca="false">ROUND(E41*F41,2)</f>
        <v>0</v>
      </c>
      <c r="H41" s="191"/>
      <c r="I41" s="192" t="n">
        <f aca="false">ROUND(E41*H41,2)</f>
        <v>0</v>
      </c>
      <c r="J41" s="191"/>
      <c r="K41" s="192" t="n">
        <f aca="false">ROUND(E41*J41,2)</f>
        <v>0</v>
      </c>
      <c r="L41" s="192" t="n">
        <v>21</v>
      </c>
      <c r="M41" s="192" t="n">
        <f aca="false">G41*(1+L41/100)</f>
        <v>0</v>
      </c>
      <c r="N41" s="192" t="n">
        <v>0.02478</v>
      </c>
      <c r="O41" s="192" t="n">
        <f aca="false">ROUND(E41*N41,2)</f>
        <v>0.25</v>
      </c>
      <c r="P41" s="192" t="n">
        <v>0</v>
      </c>
      <c r="Q41" s="192" t="n">
        <f aca="false">ROUND(E41*P41,2)</f>
        <v>0</v>
      </c>
      <c r="R41" s="192" t="s">
        <v>169</v>
      </c>
      <c r="S41" s="192" t="s">
        <v>150</v>
      </c>
      <c r="T41" s="193" t="s">
        <v>120</v>
      </c>
      <c r="U41" s="194" t="n">
        <v>0.547</v>
      </c>
      <c r="V41" s="194" t="n">
        <f aca="false">ROUND(E41*U41,2)</f>
        <v>5.42</v>
      </c>
      <c r="W41" s="194"/>
      <c r="X41" s="195"/>
      <c r="Y41" s="195"/>
      <c r="Z41" s="195"/>
      <c r="AA41" s="195"/>
      <c r="AB41" s="195"/>
      <c r="AC41" s="195"/>
      <c r="AD41" s="195"/>
      <c r="AE41" s="195"/>
      <c r="AF41" s="195"/>
      <c r="AG41" s="195" t="s">
        <v>152</v>
      </c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195"/>
      <c r="AZ41" s="195"/>
      <c r="BA41" s="195"/>
      <c r="BB41" s="195"/>
      <c r="BC41" s="195"/>
      <c r="BD41" s="195"/>
      <c r="BE41" s="195"/>
      <c r="BF41" s="195"/>
      <c r="BG41" s="195"/>
      <c r="BH41" s="195"/>
    </row>
    <row r="42" customFormat="false" ht="21" hidden="false" customHeight="true" outlineLevel="1" collapsed="false">
      <c r="A42" s="196"/>
      <c r="B42" s="197"/>
      <c r="C42" s="212" t="s">
        <v>170</v>
      </c>
      <c r="D42" s="212"/>
      <c r="E42" s="212"/>
      <c r="F42" s="212"/>
      <c r="G42" s="212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5"/>
      <c r="Y42" s="195"/>
      <c r="Z42" s="195"/>
      <c r="AA42" s="195"/>
      <c r="AB42" s="195"/>
      <c r="AC42" s="195"/>
      <c r="AD42" s="195"/>
      <c r="AE42" s="195"/>
      <c r="AF42" s="195"/>
      <c r="AG42" s="195" t="s">
        <v>171</v>
      </c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5"/>
      <c r="BA42" s="199" t="str">
        <f aca="false">C42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42" s="195"/>
      <c r="BC42" s="195"/>
      <c r="BD42" s="195"/>
      <c r="BE42" s="195"/>
      <c r="BF42" s="195"/>
      <c r="BG42" s="195"/>
      <c r="BH42" s="195"/>
    </row>
    <row r="43" customFormat="false" ht="13.2" hidden="false" customHeight="false" outlineLevel="1" collapsed="false">
      <c r="A43" s="196"/>
      <c r="B43" s="197"/>
      <c r="C43" s="209" t="s">
        <v>172</v>
      </c>
      <c r="D43" s="210"/>
      <c r="E43" s="211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5"/>
      <c r="Y43" s="195"/>
      <c r="Z43" s="195"/>
      <c r="AA43" s="195"/>
      <c r="AB43" s="195"/>
      <c r="AC43" s="195"/>
      <c r="AD43" s="195"/>
      <c r="AE43" s="195"/>
      <c r="AF43" s="195"/>
      <c r="AG43" s="195" t="s">
        <v>154</v>
      </c>
      <c r="AH43" s="195" t="n">
        <v>0</v>
      </c>
      <c r="AI43" s="195"/>
      <c r="AJ43" s="195"/>
      <c r="AK43" s="195"/>
      <c r="AL43" s="195"/>
      <c r="AM43" s="195"/>
      <c r="AN43" s="195"/>
      <c r="AO43" s="195"/>
      <c r="AP43" s="195"/>
      <c r="AQ43" s="195"/>
      <c r="AR43" s="195"/>
      <c r="AS43" s="195"/>
      <c r="AT43" s="195"/>
      <c r="AU43" s="195"/>
      <c r="AV43" s="195"/>
      <c r="AW43" s="195"/>
      <c r="AX43" s="195"/>
      <c r="AY43" s="195"/>
      <c r="AZ43" s="195"/>
      <c r="BA43" s="195"/>
      <c r="BB43" s="195"/>
      <c r="BC43" s="195"/>
      <c r="BD43" s="195"/>
      <c r="BE43" s="195"/>
      <c r="BF43" s="195"/>
      <c r="BG43" s="195"/>
      <c r="BH43" s="195"/>
    </row>
    <row r="44" customFormat="false" ht="13.2" hidden="false" customHeight="false" outlineLevel="1" collapsed="false">
      <c r="A44" s="196"/>
      <c r="B44" s="197"/>
      <c r="C44" s="209" t="s">
        <v>603</v>
      </c>
      <c r="D44" s="210"/>
      <c r="E44" s="211" t="n">
        <v>9.9</v>
      </c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5"/>
      <c r="Y44" s="195"/>
      <c r="Z44" s="195"/>
      <c r="AA44" s="195"/>
      <c r="AB44" s="195"/>
      <c r="AC44" s="195"/>
      <c r="AD44" s="195"/>
      <c r="AE44" s="195"/>
      <c r="AF44" s="195"/>
      <c r="AG44" s="195" t="s">
        <v>154</v>
      </c>
      <c r="AH44" s="195" t="n">
        <v>0</v>
      </c>
      <c r="AI44" s="195"/>
      <c r="AJ44" s="195"/>
      <c r="AK44" s="195"/>
      <c r="AL44" s="195"/>
      <c r="AM44" s="195"/>
      <c r="AN44" s="195"/>
      <c r="AO44" s="195"/>
      <c r="AP44" s="195"/>
      <c r="AQ44" s="195"/>
      <c r="AR44" s="195"/>
      <c r="AS44" s="195"/>
      <c r="AT44" s="195"/>
      <c r="AU44" s="195"/>
      <c r="AV44" s="195"/>
      <c r="AW44" s="195"/>
      <c r="AX44" s="195"/>
      <c r="AY44" s="195"/>
      <c r="AZ44" s="195"/>
      <c r="BA44" s="195"/>
      <c r="BB44" s="195"/>
      <c r="BC44" s="195"/>
      <c r="BD44" s="195"/>
      <c r="BE44" s="195"/>
      <c r="BF44" s="195"/>
      <c r="BG44" s="195"/>
      <c r="BH44" s="195"/>
    </row>
    <row r="45" customFormat="false" ht="13.2" hidden="false" customHeight="false" outlineLevel="1" collapsed="false">
      <c r="A45" s="186" t="n">
        <v>7</v>
      </c>
      <c r="B45" s="187" t="s">
        <v>182</v>
      </c>
      <c r="C45" s="188" t="s">
        <v>183</v>
      </c>
      <c r="D45" s="189" t="s">
        <v>184</v>
      </c>
      <c r="E45" s="190" t="n">
        <v>19.965</v>
      </c>
      <c r="F45" s="191"/>
      <c r="G45" s="192" t="n">
        <f aca="false">ROUND(E45*F45,2)</f>
        <v>0</v>
      </c>
      <c r="H45" s="191"/>
      <c r="I45" s="192" t="n">
        <f aca="false">ROUND(E45*H45,2)</f>
        <v>0</v>
      </c>
      <c r="J45" s="191"/>
      <c r="K45" s="192" t="n">
        <f aca="false">ROUND(E45*J45,2)</f>
        <v>0</v>
      </c>
      <c r="L45" s="192" t="n">
        <v>21</v>
      </c>
      <c r="M45" s="192" t="n">
        <f aca="false">G45*(1+L45/100)</f>
        <v>0</v>
      </c>
      <c r="N45" s="192" t="n">
        <v>0</v>
      </c>
      <c r="O45" s="192" t="n">
        <f aca="false">ROUND(E45*N45,2)</f>
        <v>0</v>
      </c>
      <c r="P45" s="192" t="n">
        <v>0</v>
      </c>
      <c r="Q45" s="192" t="n">
        <f aca="false">ROUND(E45*P45,2)</f>
        <v>0</v>
      </c>
      <c r="R45" s="192" t="s">
        <v>169</v>
      </c>
      <c r="S45" s="192" t="s">
        <v>150</v>
      </c>
      <c r="T45" s="193" t="s">
        <v>120</v>
      </c>
      <c r="U45" s="194" t="n">
        <v>1.548</v>
      </c>
      <c r="V45" s="194" t="n">
        <f aca="false">ROUND(E45*U45,2)</f>
        <v>30.91</v>
      </c>
      <c r="W45" s="194"/>
      <c r="X45" s="195"/>
      <c r="Y45" s="195"/>
      <c r="Z45" s="195"/>
      <c r="AA45" s="195"/>
      <c r="AB45" s="195"/>
      <c r="AC45" s="195"/>
      <c r="AD45" s="195"/>
      <c r="AE45" s="195"/>
      <c r="AF45" s="195"/>
      <c r="AG45" s="195" t="s">
        <v>152</v>
      </c>
      <c r="AH45" s="195"/>
      <c r="AI45" s="195"/>
      <c r="AJ45" s="195"/>
      <c r="AK45" s="195"/>
      <c r="AL45" s="195"/>
      <c r="AM45" s="195"/>
      <c r="AN45" s="195"/>
      <c r="AO45" s="195"/>
      <c r="AP45" s="195"/>
      <c r="AQ45" s="195"/>
      <c r="AR45" s="195"/>
      <c r="AS45" s="195"/>
      <c r="AT45" s="195"/>
      <c r="AU45" s="195"/>
      <c r="AV45" s="195"/>
      <c r="AW45" s="195"/>
      <c r="AX45" s="195"/>
      <c r="AY45" s="195"/>
      <c r="AZ45" s="195"/>
      <c r="BA45" s="195"/>
      <c r="BB45" s="195"/>
      <c r="BC45" s="195"/>
      <c r="BD45" s="195"/>
      <c r="BE45" s="195"/>
      <c r="BF45" s="195"/>
      <c r="BG45" s="195"/>
      <c r="BH45" s="195"/>
    </row>
    <row r="46" customFormat="false" ht="13.2" hidden="false" customHeight="true" outlineLevel="1" collapsed="false">
      <c r="A46" s="196"/>
      <c r="B46" s="197"/>
      <c r="C46" s="212" t="s">
        <v>185</v>
      </c>
      <c r="D46" s="212"/>
      <c r="E46" s="212"/>
      <c r="F46" s="212"/>
      <c r="G46" s="212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5"/>
      <c r="Y46" s="195"/>
      <c r="Z46" s="195"/>
      <c r="AA46" s="195"/>
      <c r="AB46" s="195"/>
      <c r="AC46" s="195"/>
      <c r="AD46" s="195"/>
      <c r="AE46" s="195"/>
      <c r="AF46" s="195"/>
      <c r="AG46" s="195" t="s">
        <v>171</v>
      </c>
      <c r="AH46" s="195"/>
      <c r="AI46" s="195"/>
      <c r="AJ46" s="195"/>
      <c r="AK46" s="195"/>
      <c r="AL46" s="195"/>
      <c r="AM46" s="195"/>
      <c r="AN46" s="195"/>
      <c r="AO46" s="195"/>
      <c r="AP46" s="195"/>
      <c r="AQ46" s="195"/>
      <c r="AR46" s="195"/>
      <c r="AS46" s="195"/>
      <c r="AT46" s="195"/>
      <c r="AU46" s="195"/>
      <c r="AV46" s="195"/>
      <c r="AW46" s="195"/>
      <c r="AX46" s="195"/>
      <c r="AY46" s="195"/>
      <c r="AZ46" s="195"/>
      <c r="BA46" s="195"/>
      <c r="BB46" s="195"/>
      <c r="BC46" s="195"/>
      <c r="BD46" s="195"/>
      <c r="BE46" s="195"/>
      <c r="BF46" s="195"/>
      <c r="BG46" s="195"/>
      <c r="BH46" s="195"/>
    </row>
    <row r="47" customFormat="false" ht="13.2" hidden="false" customHeight="false" outlineLevel="1" collapsed="false">
      <c r="A47" s="196"/>
      <c r="B47" s="197"/>
      <c r="C47" s="209" t="s">
        <v>186</v>
      </c>
      <c r="D47" s="210"/>
      <c r="E47" s="211"/>
      <c r="F47" s="194"/>
      <c r="G47" s="194"/>
      <c r="H47" s="194"/>
      <c r="I47" s="194"/>
      <c r="J47" s="194"/>
      <c r="K47" s="194"/>
      <c r="L47" s="194"/>
      <c r="M47" s="194"/>
      <c r="N47" s="194"/>
      <c r="O47" s="194"/>
      <c r="P47" s="194"/>
      <c r="Q47" s="194"/>
      <c r="R47" s="194"/>
      <c r="S47" s="194"/>
      <c r="T47" s="194"/>
      <c r="U47" s="194"/>
      <c r="V47" s="194"/>
      <c r="W47" s="194"/>
      <c r="X47" s="195"/>
      <c r="Y47" s="195"/>
      <c r="Z47" s="195"/>
      <c r="AA47" s="195"/>
      <c r="AB47" s="195"/>
      <c r="AC47" s="195"/>
      <c r="AD47" s="195"/>
      <c r="AE47" s="195"/>
      <c r="AF47" s="195"/>
      <c r="AG47" s="195" t="s">
        <v>154</v>
      </c>
      <c r="AH47" s="195" t="n">
        <v>0</v>
      </c>
      <c r="AI47" s="195"/>
      <c r="AJ47" s="195"/>
      <c r="AK47" s="195"/>
      <c r="AL47" s="195"/>
      <c r="AM47" s="195"/>
      <c r="AN47" s="195"/>
      <c r="AO47" s="195"/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195"/>
      <c r="BD47" s="195"/>
      <c r="BE47" s="195"/>
      <c r="BF47" s="195"/>
      <c r="BG47" s="195"/>
      <c r="BH47" s="195"/>
    </row>
    <row r="48" customFormat="false" ht="13.2" hidden="false" customHeight="false" outlineLevel="1" collapsed="false">
      <c r="A48" s="196"/>
      <c r="B48" s="197"/>
      <c r="C48" s="209" t="s">
        <v>604</v>
      </c>
      <c r="D48" s="210"/>
      <c r="E48" s="211" t="n">
        <v>7.26</v>
      </c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5"/>
      <c r="Y48" s="195"/>
      <c r="Z48" s="195"/>
      <c r="AA48" s="195"/>
      <c r="AB48" s="195"/>
      <c r="AC48" s="195"/>
      <c r="AD48" s="195"/>
      <c r="AE48" s="195"/>
      <c r="AF48" s="195"/>
      <c r="AG48" s="195" t="s">
        <v>154</v>
      </c>
      <c r="AH48" s="195" t="n">
        <v>0</v>
      </c>
      <c r="AI48" s="195"/>
      <c r="AJ48" s="195"/>
      <c r="AK48" s="195"/>
      <c r="AL48" s="195"/>
      <c r="AM48" s="195"/>
      <c r="AN48" s="195"/>
      <c r="AO48" s="195"/>
      <c r="AP48" s="195"/>
      <c r="AQ48" s="195"/>
      <c r="AR48" s="195"/>
      <c r="AS48" s="195"/>
      <c r="AT48" s="195"/>
      <c r="AU48" s="195"/>
      <c r="AV48" s="195"/>
      <c r="AW48" s="195"/>
      <c r="AX48" s="195"/>
      <c r="AY48" s="195"/>
      <c r="AZ48" s="195"/>
      <c r="BA48" s="195"/>
      <c r="BB48" s="195"/>
      <c r="BC48" s="195"/>
      <c r="BD48" s="195"/>
      <c r="BE48" s="195"/>
      <c r="BF48" s="195"/>
      <c r="BG48" s="195"/>
      <c r="BH48" s="195"/>
    </row>
    <row r="49" customFormat="false" ht="13.2" hidden="false" customHeight="false" outlineLevel="1" collapsed="false">
      <c r="A49" s="196"/>
      <c r="B49" s="197"/>
      <c r="C49" s="209" t="s">
        <v>605</v>
      </c>
      <c r="D49" s="210"/>
      <c r="E49" s="211" t="n">
        <v>1.815</v>
      </c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5"/>
      <c r="Y49" s="195"/>
      <c r="Z49" s="195"/>
      <c r="AA49" s="195"/>
      <c r="AB49" s="195"/>
      <c r="AC49" s="195"/>
      <c r="AD49" s="195"/>
      <c r="AE49" s="195"/>
      <c r="AF49" s="195"/>
      <c r="AG49" s="195" t="s">
        <v>154</v>
      </c>
      <c r="AH49" s="195" t="n">
        <v>0</v>
      </c>
      <c r="AI49" s="195"/>
      <c r="AJ49" s="195"/>
      <c r="AK49" s="195"/>
      <c r="AL49" s="195"/>
      <c r="AM49" s="195"/>
      <c r="AN49" s="195"/>
      <c r="AO49" s="195"/>
      <c r="AP49" s="195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195"/>
      <c r="BD49" s="195"/>
      <c r="BE49" s="195"/>
      <c r="BF49" s="195"/>
      <c r="BG49" s="195"/>
      <c r="BH49" s="195"/>
    </row>
    <row r="50" customFormat="false" ht="13.2" hidden="false" customHeight="false" outlineLevel="1" collapsed="false">
      <c r="A50" s="196"/>
      <c r="B50" s="197"/>
      <c r="C50" s="209" t="s">
        <v>606</v>
      </c>
      <c r="D50" s="210"/>
      <c r="E50" s="211" t="n">
        <v>10.89</v>
      </c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5"/>
      <c r="Y50" s="195"/>
      <c r="Z50" s="195"/>
      <c r="AA50" s="195"/>
      <c r="AB50" s="195"/>
      <c r="AC50" s="195"/>
      <c r="AD50" s="195"/>
      <c r="AE50" s="195"/>
      <c r="AF50" s="195"/>
      <c r="AG50" s="195" t="s">
        <v>154</v>
      </c>
      <c r="AH50" s="195" t="n">
        <v>0</v>
      </c>
      <c r="AI50" s="195"/>
      <c r="AJ50" s="195"/>
      <c r="AK50" s="195"/>
      <c r="AL50" s="195"/>
      <c r="AM50" s="195"/>
      <c r="AN50" s="195"/>
      <c r="AO50" s="195"/>
      <c r="AP50" s="195"/>
      <c r="AQ50" s="195"/>
      <c r="AR50" s="195"/>
      <c r="AS50" s="195"/>
      <c r="AT50" s="195"/>
      <c r="AU50" s="195"/>
      <c r="AV50" s="195"/>
      <c r="AW50" s="195"/>
      <c r="AX50" s="195"/>
      <c r="AY50" s="195"/>
      <c r="AZ50" s="195"/>
      <c r="BA50" s="195"/>
      <c r="BB50" s="195"/>
      <c r="BC50" s="195"/>
      <c r="BD50" s="195"/>
      <c r="BE50" s="195"/>
      <c r="BF50" s="195"/>
      <c r="BG50" s="195"/>
      <c r="BH50" s="195"/>
    </row>
    <row r="51" customFormat="false" ht="13.2" hidden="false" customHeight="false" outlineLevel="1" collapsed="false">
      <c r="A51" s="186" t="n">
        <v>8</v>
      </c>
      <c r="B51" s="187" t="s">
        <v>191</v>
      </c>
      <c r="C51" s="188" t="s">
        <v>192</v>
      </c>
      <c r="D51" s="189" t="s">
        <v>184</v>
      </c>
      <c r="E51" s="190" t="n">
        <v>50.634</v>
      </c>
      <c r="F51" s="191"/>
      <c r="G51" s="192" t="n">
        <f aca="false">ROUND(E51*F51,2)</f>
        <v>0</v>
      </c>
      <c r="H51" s="191"/>
      <c r="I51" s="192" t="n">
        <f aca="false">ROUND(E51*H51,2)</f>
        <v>0</v>
      </c>
      <c r="J51" s="191"/>
      <c r="K51" s="192" t="n">
        <f aca="false">ROUND(E51*J51,2)</f>
        <v>0</v>
      </c>
      <c r="L51" s="192" t="n">
        <v>21</v>
      </c>
      <c r="M51" s="192" t="n">
        <f aca="false">G51*(1+L51/100)</f>
        <v>0</v>
      </c>
      <c r="N51" s="192" t="n">
        <v>0</v>
      </c>
      <c r="O51" s="192" t="n">
        <f aca="false">ROUND(E51*N51,2)</f>
        <v>0</v>
      </c>
      <c r="P51" s="192" t="n">
        <v>0</v>
      </c>
      <c r="Q51" s="192" t="n">
        <f aca="false">ROUND(E51*P51,2)</f>
        <v>0</v>
      </c>
      <c r="R51" s="192" t="s">
        <v>169</v>
      </c>
      <c r="S51" s="192" t="s">
        <v>150</v>
      </c>
      <c r="T51" s="193" t="s">
        <v>120</v>
      </c>
      <c r="U51" s="194" t="n">
        <v>0.0952</v>
      </c>
      <c r="V51" s="194" t="n">
        <f aca="false">ROUND(E51*U51,2)</f>
        <v>4.82</v>
      </c>
      <c r="W51" s="194"/>
      <c r="X51" s="195"/>
      <c r="Y51" s="195"/>
      <c r="Z51" s="195"/>
      <c r="AA51" s="195"/>
      <c r="AB51" s="195"/>
      <c r="AC51" s="195"/>
      <c r="AD51" s="195"/>
      <c r="AE51" s="195"/>
      <c r="AF51" s="195"/>
      <c r="AG51" s="195" t="s">
        <v>152</v>
      </c>
      <c r="AH51" s="195"/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</row>
    <row r="52" customFormat="false" ht="13.2" hidden="false" customHeight="true" outlineLevel="1" collapsed="false">
      <c r="A52" s="196"/>
      <c r="B52" s="197"/>
      <c r="C52" s="212" t="s">
        <v>193</v>
      </c>
      <c r="D52" s="212"/>
      <c r="E52" s="212"/>
      <c r="F52" s="212"/>
      <c r="G52" s="212"/>
      <c r="H52" s="194"/>
      <c r="I52" s="194"/>
      <c r="J52" s="194"/>
      <c r="K52" s="194"/>
      <c r="L52" s="194"/>
      <c r="M52" s="194"/>
      <c r="N52" s="194"/>
      <c r="O52" s="194"/>
      <c r="P52" s="194"/>
      <c r="Q52" s="194"/>
      <c r="R52" s="194"/>
      <c r="S52" s="194"/>
      <c r="T52" s="194"/>
      <c r="U52" s="194"/>
      <c r="V52" s="194"/>
      <c r="W52" s="194"/>
      <c r="X52" s="195"/>
      <c r="Y52" s="195"/>
      <c r="Z52" s="195"/>
      <c r="AA52" s="195"/>
      <c r="AB52" s="195"/>
      <c r="AC52" s="195"/>
      <c r="AD52" s="195"/>
      <c r="AE52" s="195"/>
      <c r="AF52" s="195"/>
      <c r="AG52" s="195" t="s">
        <v>171</v>
      </c>
      <c r="AH52" s="195"/>
      <c r="AI52" s="195"/>
      <c r="AJ52" s="195"/>
      <c r="AK52" s="195"/>
      <c r="AL52" s="195"/>
      <c r="AM52" s="195"/>
      <c r="AN52" s="195"/>
      <c r="AO52" s="195"/>
      <c r="AP52" s="195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195"/>
      <c r="BE52" s="195"/>
      <c r="BF52" s="195"/>
      <c r="BG52" s="195"/>
      <c r="BH52" s="195"/>
    </row>
    <row r="53" customFormat="false" ht="13.2" hidden="false" customHeight="false" outlineLevel="1" collapsed="false">
      <c r="A53" s="196"/>
      <c r="B53" s="197"/>
      <c r="C53" s="213" t="s">
        <v>194</v>
      </c>
      <c r="D53" s="214"/>
      <c r="E53" s="215"/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5"/>
      <c r="Y53" s="195"/>
      <c r="Z53" s="195"/>
      <c r="AA53" s="195"/>
      <c r="AB53" s="195"/>
      <c r="AC53" s="195"/>
      <c r="AD53" s="195"/>
      <c r="AE53" s="195"/>
      <c r="AF53" s="195"/>
      <c r="AG53" s="195" t="s">
        <v>154</v>
      </c>
      <c r="AH53" s="195"/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5"/>
    </row>
    <row r="54" customFormat="false" ht="13.2" hidden="false" customHeight="false" outlineLevel="1" collapsed="false">
      <c r="A54" s="196"/>
      <c r="B54" s="197"/>
      <c r="C54" s="213" t="s">
        <v>195</v>
      </c>
      <c r="D54" s="214"/>
      <c r="E54" s="215"/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5"/>
      <c r="Y54" s="195"/>
      <c r="Z54" s="195"/>
      <c r="AA54" s="195"/>
      <c r="AB54" s="195"/>
      <c r="AC54" s="195"/>
      <c r="AD54" s="195"/>
      <c r="AE54" s="195"/>
      <c r="AF54" s="195"/>
      <c r="AG54" s="195" t="s">
        <v>154</v>
      </c>
      <c r="AH54" s="195" t="n">
        <v>2</v>
      </c>
      <c r="AI54" s="195"/>
      <c r="AJ54" s="195"/>
      <c r="AK54" s="195"/>
      <c r="AL54" s="195"/>
      <c r="AM54" s="195"/>
      <c r="AN54" s="195"/>
      <c r="AO54" s="195"/>
      <c r="AP54" s="195"/>
      <c r="AQ54" s="195"/>
      <c r="AR54" s="195"/>
      <c r="AS54" s="195"/>
      <c r="AT54" s="195"/>
      <c r="AU54" s="195"/>
      <c r="AV54" s="195"/>
      <c r="AW54" s="195"/>
      <c r="AX54" s="195"/>
      <c r="AY54" s="195"/>
      <c r="AZ54" s="195"/>
      <c r="BA54" s="195"/>
      <c r="BB54" s="195"/>
      <c r="BC54" s="195"/>
      <c r="BD54" s="195"/>
      <c r="BE54" s="195"/>
      <c r="BF54" s="195"/>
      <c r="BG54" s="195"/>
      <c r="BH54" s="195"/>
    </row>
    <row r="55" customFormat="false" ht="13.2" hidden="false" customHeight="false" outlineLevel="1" collapsed="false">
      <c r="A55" s="196"/>
      <c r="B55" s="197"/>
      <c r="C55" s="213" t="s">
        <v>586</v>
      </c>
      <c r="D55" s="214"/>
      <c r="E55" s="215"/>
      <c r="F55" s="194"/>
      <c r="G55" s="194"/>
      <c r="H55" s="194"/>
      <c r="I55" s="194"/>
      <c r="J55" s="194"/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5"/>
      <c r="Y55" s="195"/>
      <c r="Z55" s="195"/>
      <c r="AA55" s="195"/>
      <c r="AB55" s="195"/>
      <c r="AC55" s="195"/>
      <c r="AD55" s="195"/>
      <c r="AE55" s="195"/>
      <c r="AF55" s="195"/>
      <c r="AG55" s="195" t="s">
        <v>154</v>
      </c>
      <c r="AH55" s="195" t="n">
        <v>2</v>
      </c>
      <c r="AI55" s="195"/>
      <c r="AJ55" s="195"/>
      <c r="AK55" s="195"/>
      <c r="AL55" s="195"/>
      <c r="AM55" s="195"/>
      <c r="AN55" s="195"/>
      <c r="AO55" s="195"/>
      <c r="AP55" s="195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</row>
    <row r="56" customFormat="false" ht="13.2" hidden="false" customHeight="false" outlineLevel="1" collapsed="false">
      <c r="A56" s="196"/>
      <c r="B56" s="197"/>
      <c r="C56" s="213" t="s">
        <v>607</v>
      </c>
      <c r="D56" s="214"/>
      <c r="E56" s="215" t="n">
        <v>8.58</v>
      </c>
      <c r="F56" s="194"/>
      <c r="G56" s="194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5"/>
      <c r="Y56" s="195"/>
      <c r="Z56" s="195"/>
      <c r="AA56" s="195"/>
      <c r="AB56" s="195"/>
      <c r="AC56" s="195"/>
      <c r="AD56" s="195"/>
      <c r="AE56" s="195"/>
      <c r="AF56" s="195"/>
      <c r="AG56" s="195" t="s">
        <v>154</v>
      </c>
      <c r="AH56" s="195" t="n">
        <v>2</v>
      </c>
      <c r="AI56" s="195"/>
      <c r="AJ56" s="195"/>
      <c r="AK56" s="195"/>
      <c r="AL56" s="195"/>
      <c r="AM56" s="195"/>
      <c r="AN56" s="195"/>
      <c r="AO56" s="195"/>
      <c r="AP56" s="195"/>
      <c r="AQ56" s="195"/>
      <c r="AR56" s="195"/>
      <c r="AS56" s="195"/>
      <c r="AT56" s="195"/>
      <c r="AU56" s="195"/>
      <c r="AV56" s="195"/>
      <c r="AW56" s="195"/>
      <c r="AX56" s="195"/>
      <c r="AY56" s="195"/>
      <c r="AZ56" s="195"/>
      <c r="BA56" s="195"/>
      <c r="BB56" s="195"/>
      <c r="BC56" s="195"/>
      <c r="BD56" s="195"/>
      <c r="BE56" s="195"/>
      <c r="BF56" s="195"/>
      <c r="BG56" s="195"/>
      <c r="BH56" s="195"/>
    </row>
    <row r="57" customFormat="false" ht="13.2" hidden="false" customHeight="false" outlineLevel="1" collapsed="false">
      <c r="A57" s="196"/>
      <c r="B57" s="197"/>
      <c r="C57" s="213" t="s">
        <v>608</v>
      </c>
      <c r="D57" s="214"/>
      <c r="E57" s="215" t="n">
        <v>15.6</v>
      </c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5"/>
      <c r="Y57" s="195"/>
      <c r="Z57" s="195"/>
      <c r="AA57" s="195"/>
      <c r="AB57" s="195"/>
      <c r="AC57" s="195"/>
      <c r="AD57" s="195"/>
      <c r="AE57" s="195"/>
      <c r="AF57" s="195"/>
      <c r="AG57" s="195" t="s">
        <v>154</v>
      </c>
      <c r="AH57" s="195" t="n">
        <v>2</v>
      </c>
      <c r="AI57" s="195"/>
      <c r="AJ57" s="195"/>
      <c r="AK57" s="195"/>
      <c r="AL57" s="195"/>
      <c r="AM57" s="195"/>
      <c r="AN57" s="195"/>
      <c r="AO57" s="195"/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195"/>
      <c r="BA57" s="195"/>
      <c r="BB57" s="195"/>
      <c r="BC57" s="195"/>
      <c r="BD57" s="195"/>
      <c r="BE57" s="195"/>
      <c r="BF57" s="195"/>
      <c r="BG57" s="195"/>
      <c r="BH57" s="195"/>
    </row>
    <row r="58" customFormat="false" ht="13.2" hidden="false" customHeight="false" outlineLevel="1" collapsed="false">
      <c r="A58" s="196"/>
      <c r="B58" s="197"/>
      <c r="C58" s="213" t="s">
        <v>609</v>
      </c>
      <c r="D58" s="214"/>
      <c r="E58" s="215" t="n">
        <v>10.01</v>
      </c>
      <c r="F58" s="194"/>
      <c r="G58" s="194"/>
      <c r="H58" s="194"/>
      <c r="I58" s="194"/>
      <c r="J58" s="194"/>
      <c r="K58" s="194"/>
      <c r="L58" s="194"/>
      <c r="M58" s="194"/>
      <c r="N58" s="194"/>
      <c r="O58" s="194"/>
      <c r="P58" s="194"/>
      <c r="Q58" s="194"/>
      <c r="R58" s="194"/>
      <c r="S58" s="194"/>
      <c r="T58" s="194"/>
      <c r="U58" s="194"/>
      <c r="V58" s="194"/>
      <c r="W58" s="194"/>
      <c r="X58" s="195"/>
      <c r="Y58" s="195"/>
      <c r="Z58" s="195"/>
      <c r="AA58" s="195"/>
      <c r="AB58" s="195"/>
      <c r="AC58" s="195"/>
      <c r="AD58" s="195"/>
      <c r="AE58" s="195"/>
      <c r="AF58" s="195"/>
      <c r="AG58" s="195" t="s">
        <v>154</v>
      </c>
      <c r="AH58" s="195" t="n">
        <v>2</v>
      </c>
      <c r="AI58" s="195"/>
      <c r="AJ58" s="195"/>
      <c r="AK58" s="195"/>
      <c r="AL58" s="195"/>
      <c r="AM58" s="195"/>
      <c r="AN58" s="195"/>
      <c r="AO58" s="195"/>
      <c r="AP58" s="195"/>
      <c r="AQ58" s="195"/>
      <c r="AR58" s="195"/>
      <c r="AS58" s="195"/>
      <c r="AT58" s="195"/>
      <c r="AU58" s="195"/>
      <c r="AV58" s="195"/>
      <c r="AW58" s="195"/>
      <c r="AX58" s="195"/>
      <c r="AY58" s="195"/>
      <c r="AZ58" s="195"/>
      <c r="BA58" s="195"/>
      <c r="BB58" s="195"/>
      <c r="BC58" s="195"/>
      <c r="BD58" s="195"/>
      <c r="BE58" s="195"/>
      <c r="BF58" s="195"/>
      <c r="BG58" s="195"/>
      <c r="BH58" s="195"/>
    </row>
    <row r="59" customFormat="false" ht="13.2" hidden="false" customHeight="false" outlineLevel="1" collapsed="false">
      <c r="A59" s="196"/>
      <c r="B59" s="197"/>
      <c r="C59" s="213" t="s">
        <v>610</v>
      </c>
      <c r="D59" s="214"/>
      <c r="E59" s="215" t="n">
        <v>18.46</v>
      </c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5"/>
      <c r="Y59" s="195"/>
      <c r="Z59" s="195"/>
      <c r="AA59" s="195"/>
      <c r="AB59" s="195"/>
      <c r="AC59" s="195"/>
      <c r="AD59" s="195"/>
      <c r="AE59" s="195"/>
      <c r="AF59" s="195"/>
      <c r="AG59" s="195" t="s">
        <v>154</v>
      </c>
      <c r="AH59" s="195" t="n">
        <v>2</v>
      </c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  <c r="BD59" s="195"/>
      <c r="BE59" s="195"/>
      <c r="BF59" s="195"/>
      <c r="BG59" s="195"/>
      <c r="BH59" s="195"/>
    </row>
    <row r="60" customFormat="false" ht="13.2" hidden="false" customHeight="false" outlineLevel="1" collapsed="false">
      <c r="A60" s="196"/>
      <c r="B60" s="197"/>
      <c r="C60" s="213" t="s">
        <v>611</v>
      </c>
      <c r="D60" s="214"/>
      <c r="E60" s="215" t="n">
        <v>6.76</v>
      </c>
      <c r="F60" s="194"/>
      <c r="G60" s="194"/>
      <c r="H60" s="194"/>
      <c r="I60" s="194"/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5"/>
      <c r="Y60" s="195"/>
      <c r="Z60" s="195"/>
      <c r="AA60" s="195"/>
      <c r="AB60" s="195"/>
      <c r="AC60" s="195"/>
      <c r="AD60" s="195"/>
      <c r="AE60" s="195"/>
      <c r="AF60" s="195"/>
      <c r="AG60" s="195" t="s">
        <v>154</v>
      </c>
      <c r="AH60" s="195" t="n">
        <v>2</v>
      </c>
      <c r="AI60" s="195"/>
      <c r="AJ60" s="195"/>
      <c r="AK60" s="195"/>
      <c r="AL60" s="195"/>
      <c r="AM60" s="195"/>
      <c r="AN60" s="195"/>
      <c r="AO60" s="195"/>
      <c r="AP60" s="195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/>
      <c r="BA60" s="195"/>
      <c r="BB60" s="195"/>
      <c r="BC60" s="195"/>
      <c r="BD60" s="195"/>
      <c r="BE60" s="195"/>
      <c r="BF60" s="195"/>
      <c r="BG60" s="195"/>
      <c r="BH60" s="195"/>
    </row>
    <row r="61" customFormat="false" ht="13.2" hidden="false" customHeight="false" outlineLevel="1" collapsed="false">
      <c r="A61" s="196"/>
      <c r="B61" s="197"/>
      <c r="C61" s="213" t="s">
        <v>593</v>
      </c>
      <c r="D61" s="214"/>
      <c r="E61" s="215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5"/>
      <c r="Y61" s="195"/>
      <c r="Z61" s="195"/>
      <c r="AA61" s="195"/>
      <c r="AB61" s="195"/>
      <c r="AC61" s="195"/>
      <c r="AD61" s="195"/>
      <c r="AE61" s="195"/>
      <c r="AF61" s="195"/>
      <c r="AG61" s="195" t="s">
        <v>154</v>
      </c>
      <c r="AH61" s="195" t="n">
        <v>2</v>
      </c>
      <c r="AI61" s="195"/>
      <c r="AJ61" s="195"/>
      <c r="AK61" s="195"/>
      <c r="AL61" s="195"/>
      <c r="AM61" s="195"/>
      <c r="AN61" s="195"/>
      <c r="AO61" s="195"/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</row>
    <row r="62" customFormat="false" ht="13.2" hidden="false" customHeight="false" outlineLevel="1" collapsed="false">
      <c r="A62" s="196"/>
      <c r="B62" s="197"/>
      <c r="C62" s="213" t="s">
        <v>612</v>
      </c>
      <c r="D62" s="214"/>
      <c r="E62" s="215" t="n">
        <v>6.37</v>
      </c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5"/>
      <c r="Y62" s="195"/>
      <c r="Z62" s="195"/>
      <c r="AA62" s="195"/>
      <c r="AB62" s="195"/>
      <c r="AC62" s="195"/>
      <c r="AD62" s="195"/>
      <c r="AE62" s="195"/>
      <c r="AF62" s="195"/>
      <c r="AG62" s="195" t="s">
        <v>154</v>
      </c>
      <c r="AH62" s="195" t="n">
        <v>2</v>
      </c>
      <c r="AI62" s="195"/>
      <c r="AJ62" s="195"/>
      <c r="AK62" s="195"/>
      <c r="AL62" s="195"/>
      <c r="AM62" s="195"/>
      <c r="AN62" s="195"/>
      <c r="AO62" s="195"/>
      <c r="AP62" s="195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195"/>
      <c r="BD62" s="195"/>
      <c r="BE62" s="195"/>
      <c r="BF62" s="195"/>
      <c r="BG62" s="195"/>
      <c r="BH62" s="195"/>
    </row>
    <row r="63" customFormat="false" ht="13.2" hidden="false" customHeight="false" outlineLevel="1" collapsed="false">
      <c r="A63" s="196"/>
      <c r="B63" s="197"/>
      <c r="C63" s="213" t="s">
        <v>202</v>
      </c>
      <c r="D63" s="214"/>
      <c r="E63" s="215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5"/>
      <c r="Y63" s="195"/>
      <c r="Z63" s="195"/>
      <c r="AA63" s="195"/>
      <c r="AB63" s="195"/>
      <c r="AC63" s="195"/>
      <c r="AD63" s="195"/>
      <c r="AE63" s="195"/>
      <c r="AF63" s="195"/>
      <c r="AG63" s="195" t="s">
        <v>154</v>
      </c>
      <c r="AH63" s="195" t="n">
        <v>2</v>
      </c>
      <c r="AI63" s="195"/>
      <c r="AJ63" s="195"/>
      <c r="AK63" s="195"/>
      <c r="AL63" s="195"/>
      <c r="AM63" s="195"/>
      <c r="AN63" s="195"/>
      <c r="AO63" s="195"/>
      <c r="AP63" s="195"/>
      <c r="AQ63" s="195"/>
      <c r="AR63" s="195"/>
      <c r="AS63" s="195"/>
      <c r="AT63" s="195"/>
      <c r="AU63" s="195"/>
      <c r="AV63" s="195"/>
      <c r="AW63" s="195"/>
      <c r="AX63" s="195"/>
      <c r="AY63" s="195"/>
      <c r="AZ63" s="195"/>
      <c r="BA63" s="195"/>
      <c r="BB63" s="195"/>
      <c r="BC63" s="195"/>
      <c r="BD63" s="195"/>
      <c r="BE63" s="195"/>
      <c r="BF63" s="195"/>
      <c r="BG63" s="195"/>
      <c r="BH63" s="195"/>
    </row>
    <row r="64" customFormat="false" ht="13.2" hidden="false" customHeight="false" outlineLevel="1" collapsed="false">
      <c r="A64" s="196"/>
      <c r="B64" s="197"/>
      <c r="C64" s="213" t="s">
        <v>613</v>
      </c>
      <c r="D64" s="214"/>
      <c r="E64" s="215" t="n">
        <v>17.5</v>
      </c>
      <c r="F64" s="194"/>
      <c r="G64" s="194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5"/>
      <c r="Y64" s="195"/>
      <c r="Z64" s="195"/>
      <c r="AA64" s="195"/>
      <c r="AB64" s="195"/>
      <c r="AC64" s="195"/>
      <c r="AD64" s="195"/>
      <c r="AE64" s="195"/>
      <c r="AF64" s="195"/>
      <c r="AG64" s="195" t="s">
        <v>154</v>
      </c>
      <c r="AH64" s="195" t="n">
        <v>2</v>
      </c>
      <c r="AI64" s="195"/>
      <c r="AJ64" s="195"/>
      <c r="AK64" s="195"/>
      <c r="AL64" s="195"/>
      <c r="AM64" s="195"/>
      <c r="AN64" s="195"/>
      <c r="AO64" s="195"/>
      <c r="AP64" s="195"/>
      <c r="AQ64" s="195"/>
      <c r="AR64" s="195"/>
      <c r="AS64" s="195"/>
      <c r="AT64" s="195"/>
      <c r="AU64" s="195"/>
      <c r="AV64" s="195"/>
      <c r="AW64" s="195"/>
      <c r="AX64" s="195"/>
      <c r="AY64" s="195"/>
      <c r="AZ64" s="195"/>
      <c r="BA64" s="195"/>
      <c r="BB64" s="195"/>
      <c r="BC64" s="195"/>
      <c r="BD64" s="195"/>
      <c r="BE64" s="195"/>
      <c r="BF64" s="195"/>
      <c r="BG64" s="195"/>
      <c r="BH64" s="195"/>
    </row>
    <row r="65" customFormat="false" ht="13.2" hidden="false" customHeight="false" outlineLevel="1" collapsed="false">
      <c r="A65" s="196"/>
      <c r="B65" s="197"/>
      <c r="C65" s="213" t="s">
        <v>614</v>
      </c>
      <c r="D65" s="214"/>
      <c r="E65" s="215" t="n">
        <v>13</v>
      </c>
      <c r="F65" s="194"/>
      <c r="G65" s="194"/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4"/>
      <c r="V65" s="194"/>
      <c r="W65" s="194"/>
      <c r="X65" s="195"/>
      <c r="Y65" s="195"/>
      <c r="Z65" s="195"/>
      <c r="AA65" s="195"/>
      <c r="AB65" s="195"/>
      <c r="AC65" s="195"/>
      <c r="AD65" s="195"/>
      <c r="AE65" s="195"/>
      <c r="AF65" s="195"/>
      <c r="AG65" s="195" t="s">
        <v>154</v>
      </c>
      <c r="AH65" s="195" t="n">
        <v>2</v>
      </c>
      <c r="AI65" s="195"/>
      <c r="AJ65" s="195"/>
      <c r="AK65" s="195"/>
      <c r="AL65" s="195"/>
      <c r="AM65" s="195"/>
      <c r="AN65" s="195"/>
      <c r="AO65" s="195"/>
      <c r="AP65" s="195"/>
      <c r="AQ65" s="195"/>
      <c r="AR65" s="195"/>
      <c r="AS65" s="195"/>
      <c r="AT65" s="195"/>
      <c r="AU65" s="195"/>
      <c r="AV65" s="195"/>
      <c r="AW65" s="195"/>
      <c r="AX65" s="195"/>
      <c r="AY65" s="195"/>
      <c r="AZ65" s="195"/>
      <c r="BA65" s="195"/>
      <c r="BB65" s="195"/>
      <c r="BC65" s="195"/>
      <c r="BD65" s="195"/>
      <c r="BE65" s="195"/>
      <c r="BF65" s="195"/>
      <c r="BG65" s="195"/>
      <c r="BH65" s="195"/>
    </row>
    <row r="66" customFormat="false" ht="13.2" hidden="false" customHeight="false" outlineLevel="1" collapsed="false">
      <c r="A66" s="196"/>
      <c r="B66" s="197"/>
      <c r="C66" s="213" t="s">
        <v>615</v>
      </c>
      <c r="D66" s="214"/>
      <c r="E66" s="215" t="n">
        <v>72.5</v>
      </c>
      <c r="F66" s="194"/>
      <c r="G66" s="194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5"/>
      <c r="Y66" s="195"/>
      <c r="Z66" s="195"/>
      <c r="AA66" s="195"/>
      <c r="AB66" s="195"/>
      <c r="AC66" s="195"/>
      <c r="AD66" s="195"/>
      <c r="AE66" s="195"/>
      <c r="AF66" s="195"/>
      <c r="AG66" s="195" t="s">
        <v>154</v>
      </c>
      <c r="AH66" s="195" t="n">
        <v>2</v>
      </c>
      <c r="AI66" s="195"/>
      <c r="AJ66" s="195"/>
      <c r="AK66" s="195"/>
      <c r="AL66" s="195"/>
      <c r="AM66" s="195"/>
      <c r="AN66" s="195"/>
      <c r="AO66" s="195"/>
      <c r="AP66" s="195"/>
      <c r="AQ66" s="195"/>
      <c r="AR66" s="195"/>
      <c r="AS66" s="195"/>
      <c r="AT66" s="195"/>
      <c r="AU66" s="195"/>
      <c r="AV66" s="195"/>
      <c r="AW66" s="195"/>
      <c r="AX66" s="195"/>
      <c r="AY66" s="195"/>
      <c r="AZ66" s="195"/>
      <c r="BA66" s="195"/>
      <c r="BB66" s="195"/>
      <c r="BC66" s="195"/>
      <c r="BD66" s="195"/>
      <c r="BE66" s="195"/>
      <c r="BF66" s="195"/>
      <c r="BG66" s="195"/>
      <c r="BH66" s="195"/>
    </row>
    <row r="67" customFormat="false" ht="13.2" hidden="false" customHeight="false" outlineLevel="1" collapsed="false">
      <c r="A67" s="196"/>
      <c r="B67" s="197"/>
      <c r="C67" s="213" t="s">
        <v>205</v>
      </c>
      <c r="D67" s="214"/>
      <c r="E67" s="215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5"/>
      <c r="Y67" s="195"/>
      <c r="Z67" s="195"/>
      <c r="AA67" s="195"/>
      <c r="AB67" s="195"/>
      <c r="AC67" s="195"/>
      <c r="AD67" s="195"/>
      <c r="AE67" s="195"/>
      <c r="AF67" s="195"/>
      <c r="AG67" s="195" t="s">
        <v>154</v>
      </c>
      <c r="AH67" s="195"/>
      <c r="AI67" s="195"/>
      <c r="AJ67" s="195"/>
      <c r="AK67" s="195"/>
      <c r="AL67" s="195"/>
      <c r="AM67" s="195"/>
      <c r="AN67" s="195"/>
      <c r="AO67" s="195"/>
      <c r="AP67" s="195"/>
      <c r="AQ67" s="195"/>
      <c r="AR67" s="195"/>
      <c r="AS67" s="195"/>
      <c r="AT67" s="195"/>
      <c r="AU67" s="195"/>
      <c r="AV67" s="195"/>
      <c r="AW67" s="195"/>
      <c r="AX67" s="195"/>
      <c r="AY67" s="195"/>
      <c r="AZ67" s="195"/>
      <c r="BA67" s="195"/>
      <c r="BB67" s="195"/>
      <c r="BC67" s="195"/>
      <c r="BD67" s="195"/>
      <c r="BE67" s="195"/>
      <c r="BF67" s="195"/>
      <c r="BG67" s="195"/>
      <c r="BH67" s="195"/>
    </row>
    <row r="68" customFormat="false" ht="13.2" hidden="false" customHeight="false" outlineLevel="1" collapsed="false">
      <c r="A68" s="196"/>
      <c r="B68" s="197"/>
      <c r="C68" s="209" t="s">
        <v>616</v>
      </c>
      <c r="D68" s="210"/>
      <c r="E68" s="211" t="n">
        <v>50.634</v>
      </c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5"/>
      <c r="Y68" s="195"/>
      <c r="Z68" s="195"/>
      <c r="AA68" s="195"/>
      <c r="AB68" s="195"/>
      <c r="AC68" s="195"/>
      <c r="AD68" s="195"/>
      <c r="AE68" s="195"/>
      <c r="AF68" s="195"/>
      <c r="AG68" s="195" t="s">
        <v>154</v>
      </c>
      <c r="AH68" s="195" t="n">
        <v>0</v>
      </c>
      <c r="AI68" s="195"/>
      <c r="AJ68" s="195"/>
      <c r="AK68" s="195"/>
      <c r="AL68" s="195"/>
      <c r="AM68" s="195"/>
      <c r="AN68" s="195"/>
      <c r="AO68" s="195"/>
      <c r="AP68" s="195"/>
      <c r="AQ68" s="195"/>
      <c r="AR68" s="195"/>
      <c r="AS68" s="195"/>
      <c r="AT68" s="195"/>
      <c r="AU68" s="195"/>
      <c r="AV68" s="195"/>
      <c r="AW68" s="195"/>
      <c r="AX68" s="195"/>
      <c r="AY68" s="195"/>
      <c r="AZ68" s="195"/>
      <c r="BA68" s="195"/>
      <c r="BB68" s="195"/>
      <c r="BC68" s="195"/>
      <c r="BD68" s="195"/>
      <c r="BE68" s="195"/>
      <c r="BF68" s="195"/>
      <c r="BG68" s="195"/>
      <c r="BH68" s="195"/>
    </row>
    <row r="69" customFormat="false" ht="13.2" hidden="false" customHeight="false" outlineLevel="1" collapsed="false">
      <c r="A69" s="186" t="n">
        <v>9</v>
      </c>
      <c r="B69" s="187" t="s">
        <v>617</v>
      </c>
      <c r="C69" s="188" t="s">
        <v>618</v>
      </c>
      <c r="D69" s="189" t="s">
        <v>184</v>
      </c>
      <c r="E69" s="190" t="n">
        <v>182.32455</v>
      </c>
      <c r="F69" s="191"/>
      <c r="G69" s="192" t="n">
        <f aca="false">ROUND(E69*F69,2)</f>
        <v>0</v>
      </c>
      <c r="H69" s="191"/>
      <c r="I69" s="192" t="n">
        <f aca="false">ROUND(E69*H69,2)</f>
        <v>0</v>
      </c>
      <c r="J69" s="191"/>
      <c r="K69" s="192" t="n">
        <f aca="false">ROUND(E69*J69,2)</f>
        <v>0</v>
      </c>
      <c r="L69" s="192" t="n">
        <v>21</v>
      </c>
      <c r="M69" s="192" t="n">
        <f aca="false">G69*(1+L69/100)</f>
        <v>0</v>
      </c>
      <c r="N69" s="192" t="n">
        <v>0</v>
      </c>
      <c r="O69" s="192" t="n">
        <f aca="false">ROUND(E69*N69,2)</f>
        <v>0</v>
      </c>
      <c r="P69" s="192" t="n">
        <v>0</v>
      </c>
      <c r="Q69" s="192" t="n">
        <f aca="false">ROUND(E69*P69,2)</f>
        <v>0</v>
      </c>
      <c r="R69" s="192" t="s">
        <v>169</v>
      </c>
      <c r="S69" s="192" t="s">
        <v>150</v>
      </c>
      <c r="T69" s="193" t="s">
        <v>151</v>
      </c>
      <c r="U69" s="194" t="n">
        <v>0.13</v>
      </c>
      <c r="V69" s="194" t="n">
        <f aca="false">ROUND(E69*U69,2)</f>
        <v>23.7</v>
      </c>
      <c r="W69" s="194"/>
      <c r="X69" s="195"/>
      <c r="Y69" s="195"/>
      <c r="Z69" s="195"/>
      <c r="AA69" s="195"/>
      <c r="AB69" s="195"/>
      <c r="AC69" s="195"/>
      <c r="AD69" s="195"/>
      <c r="AE69" s="195"/>
      <c r="AF69" s="195"/>
      <c r="AG69" s="195" t="s">
        <v>152</v>
      </c>
      <c r="AH69" s="195"/>
      <c r="AI69" s="195"/>
      <c r="AJ69" s="195"/>
      <c r="AK69" s="195"/>
      <c r="AL69" s="195"/>
      <c r="AM69" s="195"/>
      <c r="AN69" s="195"/>
      <c r="AO69" s="195"/>
      <c r="AP69" s="195"/>
      <c r="AQ69" s="195"/>
      <c r="AR69" s="195"/>
      <c r="AS69" s="195"/>
      <c r="AT69" s="195"/>
      <c r="AU69" s="195"/>
      <c r="AV69" s="195"/>
      <c r="AW69" s="195"/>
      <c r="AX69" s="195"/>
      <c r="AY69" s="195"/>
      <c r="AZ69" s="195"/>
      <c r="BA69" s="195"/>
      <c r="BB69" s="195"/>
      <c r="BC69" s="195"/>
      <c r="BD69" s="195"/>
      <c r="BE69" s="195"/>
      <c r="BF69" s="195"/>
      <c r="BG69" s="195"/>
      <c r="BH69" s="195"/>
    </row>
    <row r="70" customFormat="false" ht="21" hidden="false" customHeight="true" outlineLevel="1" collapsed="false">
      <c r="A70" s="196"/>
      <c r="B70" s="197"/>
      <c r="C70" s="212" t="s">
        <v>209</v>
      </c>
      <c r="D70" s="212"/>
      <c r="E70" s="212"/>
      <c r="F70" s="212"/>
      <c r="G70" s="212"/>
      <c r="H70" s="194"/>
      <c r="I70" s="194"/>
      <c r="J70" s="194"/>
      <c r="K70" s="194"/>
      <c r="L70" s="194"/>
      <c r="M70" s="194"/>
      <c r="N70" s="194"/>
      <c r="O70" s="194"/>
      <c r="P70" s="194"/>
      <c r="Q70" s="194"/>
      <c r="R70" s="194"/>
      <c r="S70" s="194"/>
      <c r="T70" s="194"/>
      <c r="U70" s="194"/>
      <c r="V70" s="194"/>
      <c r="W70" s="194"/>
      <c r="X70" s="195"/>
      <c r="Y70" s="195"/>
      <c r="Z70" s="195"/>
      <c r="AA70" s="195"/>
      <c r="AB70" s="195"/>
      <c r="AC70" s="195"/>
      <c r="AD70" s="195"/>
      <c r="AE70" s="195"/>
      <c r="AF70" s="195"/>
      <c r="AG70" s="195" t="s">
        <v>171</v>
      </c>
      <c r="AH70" s="195"/>
      <c r="AI70" s="195"/>
      <c r="AJ70" s="195"/>
      <c r="AK70" s="195"/>
      <c r="AL70" s="195"/>
      <c r="AM70" s="195"/>
      <c r="AN70" s="195"/>
      <c r="AO70" s="195"/>
      <c r="AP70" s="195"/>
      <c r="AQ70" s="195"/>
      <c r="AR70" s="195"/>
      <c r="AS70" s="195"/>
      <c r="AT70" s="195"/>
      <c r="AU70" s="195"/>
      <c r="AV70" s="195"/>
      <c r="AW70" s="195"/>
      <c r="AX70" s="195"/>
      <c r="AY70" s="195"/>
      <c r="AZ70" s="195"/>
      <c r="BA70" s="199" t="str">
        <f aca="false">C70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70" s="195"/>
      <c r="BC70" s="195"/>
      <c r="BD70" s="195"/>
      <c r="BE70" s="195"/>
      <c r="BF70" s="195"/>
      <c r="BG70" s="195"/>
      <c r="BH70" s="195"/>
    </row>
    <row r="71" customFormat="false" ht="13.2" hidden="false" customHeight="false" outlineLevel="1" collapsed="false">
      <c r="A71" s="196"/>
      <c r="B71" s="197"/>
      <c r="C71" s="213" t="s">
        <v>194</v>
      </c>
      <c r="D71" s="214"/>
      <c r="E71" s="215"/>
      <c r="F71" s="194"/>
      <c r="G71" s="194"/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5"/>
      <c r="Y71" s="195"/>
      <c r="Z71" s="195"/>
      <c r="AA71" s="195"/>
      <c r="AB71" s="195"/>
      <c r="AC71" s="195"/>
      <c r="AD71" s="195"/>
      <c r="AE71" s="195"/>
      <c r="AF71" s="195"/>
      <c r="AG71" s="195" t="s">
        <v>154</v>
      </c>
      <c r="AH71" s="195"/>
      <c r="AI71" s="195"/>
      <c r="AJ71" s="195"/>
      <c r="AK71" s="195"/>
      <c r="AL71" s="195"/>
      <c r="AM71" s="195"/>
      <c r="AN71" s="195"/>
      <c r="AO71" s="195"/>
      <c r="AP71" s="195"/>
      <c r="AQ71" s="195"/>
      <c r="AR71" s="195"/>
      <c r="AS71" s="195"/>
      <c r="AT71" s="195"/>
      <c r="AU71" s="195"/>
      <c r="AV71" s="195"/>
      <c r="AW71" s="195"/>
      <c r="AX71" s="195"/>
      <c r="AY71" s="195"/>
      <c r="AZ71" s="195"/>
      <c r="BA71" s="195"/>
      <c r="BB71" s="195"/>
      <c r="BC71" s="195"/>
      <c r="BD71" s="195"/>
      <c r="BE71" s="195"/>
      <c r="BF71" s="195"/>
      <c r="BG71" s="195"/>
      <c r="BH71" s="195"/>
    </row>
    <row r="72" customFormat="false" ht="13.2" hidden="false" customHeight="false" outlineLevel="1" collapsed="false">
      <c r="A72" s="196"/>
      <c r="B72" s="197"/>
      <c r="C72" s="213" t="s">
        <v>195</v>
      </c>
      <c r="D72" s="214"/>
      <c r="E72" s="215"/>
      <c r="F72" s="194"/>
      <c r="G72" s="194"/>
      <c r="H72" s="194"/>
      <c r="I72" s="194"/>
      <c r="J72" s="194"/>
      <c r="K72" s="194"/>
      <c r="L72" s="194"/>
      <c r="M72" s="194"/>
      <c r="N72" s="194"/>
      <c r="O72" s="194"/>
      <c r="P72" s="194"/>
      <c r="Q72" s="194"/>
      <c r="R72" s="194"/>
      <c r="S72" s="194"/>
      <c r="T72" s="194"/>
      <c r="U72" s="194"/>
      <c r="V72" s="194"/>
      <c r="W72" s="194"/>
      <c r="X72" s="195"/>
      <c r="Y72" s="195"/>
      <c r="Z72" s="195"/>
      <c r="AA72" s="195"/>
      <c r="AB72" s="195"/>
      <c r="AC72" s="195"/>
      <c r="AD72" s="195"/>
      <c r="AE72" s="195"/>
      <c r="AF72" s="195"/>
      <c r="AG72" s="195" t="s">
        <v>154</v>
      </c>
      <c r="AH72" s="195" t="n">
        <v>2</v>
      </c>
      <c r="AI72" s="195"/>
      <c r="AJ72" s="195"/>
      <c r="AK72" s="195"/>
      <c r="AL72" s="195"/>
      <c r="AM72" s="195"/>
      <c r="AN72" s="195"/>
      <c r="AO72" s="195"/>
      <c r="AP72" s="195"/>
      <c r="AQ72" s="195"/>
      <c r="AR72" s="195"/>
      <c r="AS72" s="195"/>
      <c r="AT72" s="195"/>
      <c r="AU72" s="195"/>
      <c r="AV72" s="195"/>
      <c r="AW72" s="195"/>
      <c r="AX72" s="195"/>
      <c r="AY72" s="195"/>
      <c r="AZ72" s="195"/>
      <c r="BA72" s="195"/>
      <c r="BB72" s="195"/>
      <c r="BC72" s="195"/>
      <c r="BD72" s="195"/>
      <c r="BE72" s="195"/>
      <c r="BF72" s="195"/>
      <c r="BG72" s="195"/>
      <c r="BH72" s="195"/>
    </row>
    <row r="73" customFormat="false" ht="13.2" hidden="false" customHeight="false" outlineLevel="1" collapsed="false">
      <c r="A73" s="196"/>
      <c r="B73" s="197"/>
      <c r="C73" s="213" t="s">
        <v>586</v>
      </c>
      <c r="D73" s="214"/>
      <c r="E73" s="215"/>
      <c r="F73" s="194"/>
      <c r="G73" s="194"/>
      <c r="H73" s="194"/>
      <c r="I73" s="194"/>
      <c r="J73" s="194"/>
      <c r="K73" s="194"/>
      <c r="L73" s="194"/>
      <c r="M73" s="194"/>
      <c r="N73" s="194"/>
      <c r="O73" s="194"/>
      <c r="P73" s="194"/>
      <c r="Q73" s="194"/>
      <c r="R73" s="194"/>
      <c r="S73" s="194"/>
      <c r="T73" s="194"/>
      <c r="U73" s="194"/>
      <c r="V73" s="194"/>
      <c r="W73" s="194"/>
      <c r="X73" s="195"/>
      <c r="Y73" s="195"/>
      <c r="Z73" s="195"/>
      <c r="AA73" s="195"/>
      <c r="AB73" s="195"/>
      <c r="AC73" s="195"/>
      <c r="AD73" s="195"/>
      <c r="AE73" s="195"/>
      <c r="AF73" s="195"/>
      <c r="AG73" s="195" t="s">
        <v>154</v>
      </c>
      <c r="AH73" s="195" t="n">
        <v>2</v>
      </c>
      <c r="AI73" s="195"/>
      <c r="AJ73" s="195"/>
      <c r="AK73" s="195"/>
      <c r="AL73" s="195"/>
      <c r="AM73" s="195"/>
      <c r="AN73" s="195"/>
      <c r="AO73" s="195"/>
      <c r="AP73" s="195"/>
      <c r="AQ73" s="195"/>
      <c r="AR73" s="195"/>
      <c r="AS73" s="195"/>
      <c r="AT73" s="195"/>
      <c r="AU73" s="195"/>
      <c r="AV73" s="195"/>
      <c r="AW73" s="195"/>
      <c r="AX73" s="195"/>
      <c r="AY73" s="195"/>
      <c r="AZ73" s="195"/>
      <c r="BA73" s="195"/>
      <c r="BB73" s="195"/>
      <c r="BC73" s="195"/>
      <c r="BD73" s="195"/>
      <c r="BE73" s="195"/>
      <c r="BF73" s="195"/>
      <c r="BG73" s="195"/>
      <c r="BH73" s="195"/>
    </row>
    <row r="74" customFormat="false" ht="13.2" hidden="false" customHeight="false" outlineLevel="1" collapsed="false">
      <c r="A74" s="196"/>
      <c r="B74" s="197"/>
      <c r="C74" s="213" t="s">
        <v>619</v>
      </c>
      <c r="D74" s="214"/>
      <c r="E74" s="215" t="n">
        <v>23.9044</v>
      </c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5"/>
      <c r="Y74" s="195"/>
      <c r="Z74" s="195"/>
      <c r="AA74" s="195"/>
      <c r="AB74" s="195"/>
      <c r="AC74" s="195"/>
      <c r="AD74" s="195"/>
      <c r="AE74" s="195"/>
      <c r="AF74" s="195"/>
      <c r="AG74" s="195" t="s">
        <v>154</v>
      </c>
      <c r="AH74" s="195" t="n">
        <v>2</v>
      </c>
      <c r="AI74" s="195"/>
      <c r="AJ74" s="195"/>
      <c r="AK74" s="195"/>
      <c r="AL74" s="195"/>
      <c r="AM74" s="195"/>
      <c r="AN74" s="195"/>
      <c r="AO74" s="195"/>
      <c r="AP74" s="195"/>
      <c r="AQ74" s="195"/>
      <c r="AR74" s="195"/>
      <c r="AS74" s="195"/>
      <c r="AT74" s="195"/>
      <c r="AU74" s="195"/>
      <c r="AV74" s="195"/>
      <c r="AW74" s="195"/>
      <c r="AX74" s="195"/>
      <c r="AY74" s="195"/>
      <c r="AZ74" s="195"/>
      <c r="BA74" s="195"/>
      <c r="BB74" s="195"/>
      <c r="BC74" s="195"/>
      <c r="BD74" s="195"/>
      <c r="BE74" s="195"/>
      <c r="BF74" s="195"/>
      <c r="BG74" s="195"/>
      <c r="BH74" s="195"/>
    </row>
    <row r="75" customFormat="false" ht="13.2" hidden="false" customHeight="false" outlineLevel="1" collapsed="false">
      <c r="A75" s="196"/>
      <c r="B75" s="197"/>
      <c r="C75" s="213" t="s">
        <v>620</v>
      </c>
      <c r="D75" s="214"/>
      <c r="E75" s="215" t="n">
        <v>28.08</v>
      </c>
      <c r="F75" s="194"/>
      <c r="G75" s="194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5"/>
      <c r="Y75" s="195"/>
      <c r="Z75" s="195"/>
      <c r="AA75" s="195"/>
      <c r="AB75" s="195"/>
      <c r="AC75" s="195"/>
      <c r="AD75" s="195"/>
      <c r="AE75" s="195"/>
      <c r="AF75" s="195"/>
      <c r="AG75" s="195" t="s">
        <v>154</v>
      </c>
      <c r="AH75" s="195" t="n">
        <v>2</v>
      </c>
      <c r="AI75" s="195"/>
      <c r="AJ75" s="195"/>
      <c r="AK75" s="195"/>
      <c r="AL75" s="195"/>
      <c r="AM75" s="195"/>
      <c r="AN75" s="195"/>
      <c r="AO75" s="195"/>
      <c r="AP75" s="195"/>
      <c r="AQ75" s="195"/>
      <c r="AR75" s="195"/>
      <c r="AS75" s="195"/>
      <c r="AT75" s="195"/>
      <c r="AU75" s="195"/>
      <c r="AV75" s="195"/>
      <c r="AW75" s="195"/>
      <c r="AX75" s="195"/>
      <c r="AY75" s="195"/>
      <c r="AZ75" s="195"/>
      <c r="BA75" s="195"/>
      <c r="BB75" s="195"/>
      <c r="BC75" s="195"/>
      <c r="BD75" s="195"/>
      <c r="BE75" s="195"/>
      <c r="BF75" s="195"/>
      <c r="BG75" s="195"/>
      <c r="BH75" s="195"/>
    </row>
    <row r="76" customFormat="false" ht="13.2" hidden="false" customHeight="false" outlineLevel="1" collapsed="false">
      <c r="A76" s="196"/>
      <c r="B76" s="197"/>
      <c r="C76" s="213" t="s">
        <v>621</v>
      </c>
      <c r="D76" s="214"/>
      <c r="E76" s="215" t="n">
        <v>17.017</v>
      </c>
      <c r="F76" s="194"/>
      <c r="G76" s="194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5"/>
      <c r="Y76" s="195"/>
      <c r="Z76" s="195"/>
      <c r="AA76" s="195"/>
      <c r="AB76" s="195"/>
      <c r="AC76" s="195"/>
      <c r="AD76" s="195"/>
      <c r="AE76" s="195"/>
      <c r="AF76" s="195"/>
      <c r="AG76" s="195" t="s">
        <v>154</v>
      </c>
      <c r="AH76" s="195" t="n">
        <v>2</v>
      </c>
      <c r="AI76" s="195"/>
      <c r="AJ76" s="195"/>
      <c r="AK76" s="195"/>
      <c r="AL76" s="195"/>
      <c r="AM76" s="195"/>
      <c r="AN76" s="195"/>
      <c r="AO76" s="195"/>
      <c r="AP76" s="195"/>
      <c r="AQ76" s="195"/>
      <c r="AR76" s="195"/>
      <c r="AS76" s="195"/>
      <c r="AT76" s="195"/>
      <c r="AU76" s="195"/>
      <c r="AV76" s="195"/>
      <c r="AW76" s="195"/>
      <c r="AX76" s="195"/>
      <c r="AY76" s="195"/>
      <c r="AZ76" s="195"/>
      <c r="BA76" s="195"/>
      <c r="BB76" s="195"/>
      <c r="BC76" s="195"/>
      <c r="BD76" s="195"/>
      <c r="BE76" s="195"/>
      <c r="BF76" s="195"/>
      <c r="BG76" s="195"/>
      <c r="BH76" s="195"/>
    </row>
    <row r="77" customFormat="false" ht="13.2" hidden="false" customHeight="false" outlineLevel="1" collapsed="false">
      <c r="A77" s="196"/>
      <c r="B77" s="197"/>
      <c r="C77" s="213" t="s">
        <v>622</v>
      </c>
      <c r="D77" s="214"/>
      <c r="E77" s="215" t="n">
        <v>31.889</v>
      </c>
      <c r="F77" s="194"/>
      <c r="G77" s="194"/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5"/>
      <c r="Y77" s="195"/>
      <c r="Z77" s="195"/>
      <c r="AA77" s="195"/>
      <c r="AB77" s="195"/>
      <c r="AC77" s="195"/>
      <c r="AD77" s="195"/>
      <c r="AE77" s="195"/>
      <c r="AF77" s="195"/>
      <c r="AG77" s="195" t="s">
        <v>154</v>
      </c>
      <c r="AH77" s="195" t="n">
        <v>2</v>
      </c>
      <c r="AI77" s="195"/>
      <c r="AJ77" s="195"/>
      <c r="AK77" s="195"/>
      <c r="AL77" s="195"/>
      <c r="AM77" s="195"/>
      <c r="AN77" s="195"/>
      <c r="AO77" s="195"/>
      <c r="AP77" s="195"/>
      <c r="AQ77" s="195"/>
      <c r="AR77" s="195"/>
      <c r="AS77" s="195"/>
      <c r="AT77" s="195"/>
      <c r="AU77" s="195"/>
      <c r="AV77" s="195"/>
      <c r="AW77" s="195"/>
      <c r="AX77" s="195"/>
      <c r="AY77" s="195"/>
      <c r="AZ77" s="195"/>
      <c r="BA77" s="195"/>
      <c r="BB77" s="195"/>
      <c r="BC77" s="195"/>
      <c r="BD77" s="195"/>
      <c r="BE77" s="195"/>
      <c r="BF77" s="195"/>
      <c r="BG77" s="195"/>
      <c r="BH77" s="195"/>
    </row>
    <row r="78" customFormat="false" ht="13.2" hidden="false" customHeight="false" outlineLevel="1" collapsed="false">
      <c r="A78" s="196"/>
      <c r="B78" s="197"/>
      <c r="C78" s="213" t="s">
        <v>623</v>
      </c>
      <c r="D78" s="214"/>
      <c r="E78" s="215" t="n">
        <v>14.4326</v>
      </c>
      <c r="F78" s="194"/>
      <c r="G78" s="194"/>
      <c r="H78" s="194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5"/>
      <c r="Y78" s="195"/>
      <c r="Z78" s="195"/>
      <c r="AA78" s="195"/>
      <c r="AB78" s="195"/>
      <c r="AC78" s="195"/>
      <c r="AD78" s="195"/>
      <c r="AE78" s="195"/>
      <c r="AF78" s="195"/>
      <c r="AG78" s="195" t="s">
        <v>154</v>
      </c>
      <c r="AH78" s="195" t="n">
        <v>2</v>
      </c>
      <c r="AI78" s="195"/>
      <c r="AJ78" s="195"/>
      <c r="AK78" s="195"/>
      <c r="AL78" s="195"/>
      <c r="AM78" s="195"/>
      <c r="AN78" s="195"/>
      <c r="AO78" s="195"/>
      <c r="AP78" s="195"/>
      <c r="AQ78" s="195"/>
      <c r="AR78" s="195"/>
      <c r="AS78" s="195"/>
      <c r="AT78" s="195"/>
      <c r="AU78" s="195"/>
      <c r="AV78" s="195"/>
      <c r="AW78" s="195"/>
      <c r="AX78" s="195"/>
      <c r="AY78" s="195"/>
      <c r="AZ78" s="195"/>
      <c r="BA78" s="195"/>
      <c r="BB78" s="195"/>
      <c r="BC78" s="195"/>
      <c r="BD78" s="195"/>
      <c r="BE78" s="195"/>
      <c r="BF78" s="195"/>
      <c r="BG78" s="195"/>
      <c r="BH78" s="195"/>
    </row>
    <row r="79" customFormat="false" ht="13.2" hidden="false" customHeight="false" outlineLevel="1" collapsed="false">
      <c r="A79" s="196"/>
      <c r="B79" s="197"/>
      <c r="C79" s="213" t="s">
        <v>593</v>
      </c>
      <c r="D79" s="214"/>
      <c r="E79" s="215"/>
      <c r="F79" s="194"/>
      <c r="G79" s="194"/>
      <c r="H79" s="194"/>
      <c r="I79" s="194"/>
      <c r="J79" s="194"/>
      <c r="K79" s="194"/>
      <c r="L79" s="194"/>
      <c r="M79" s="194"/>
      <c r="N79" s="194"/>
      <c r="O79" s="194"/>
      <c r="P79" s="194"/>
      <c r="Q79" s="194"/>
      <c r="R79" s="194"/>
      <c r="S79" s="194"/>
      <c r="T79" s="194"/>
      <c r="U79" s="194"/>
      <c r="V79" s="194"/>
      <c r="W79" s="194"/>
      <c r="X79" s="195"/>
      <c r="Y79" s="195"/>
      <c r="Z79" s="195"/>
      <c r="AA79" s="195"/>
      <c r="AB79" s="195"/>
      <c r="AC79" s="195"/>
      <c r="AD79" s="195"/>
      <c r="AE79" s="195"/>
      <c r="AF79" s="195"/>
      <c r="AG79" s="195" t="s">
        <v>154</v>
      </c>
      <c r="AH79" s="195" t="n">
        <v>2</v>
      </c>
      <c r="AI79" s="195"/>
      <c r="AJ79" s="195"/>
      <c r="AK79" s="195"/>
      <c r="AL79" s="195"/>
      <c r="AM79" s="195"/>
      <c r="AN79" s="195"/>
      <c r="AO79" s="195"/>
      <c r="AP79" s="195"/>
      <c r="AQ79" s="195"/>
      <c r="AR79" s="195"/>
      <c r="AS79" s="195"/>
      <c r="AT79" s="195"/>
      <c r="AU79" s="195"/>
      <c r="AV79" s="195"/>
      <c r="AW79" s="195"/>
      <c r="AX79" s="195"/>
      <c r="AY79" s="195"/>
      <c r="AZ79" s="195"/>
      <c r="BA79" s="195"/>
      <c r="BB79" s="195"/>
      <c r="BC79" s="195"/>
      <c r="BD79" s="195"/>
      <c r="BE79" s="195"/>
      <c r="BF79" s="195"/>
      <c r="BG79" s="195"/>
      <c r="BH79" s="195"/>
    </row>
    <row r="80" customFormat="false" ht="13.2" hidden="false" customHeight="false" outlineLevel="1" collapsed="false">
      <c r="A80" s="196"/>
      <c r="B80" s="197"/>
      <c r="C80" s="213" t="s">
        <v>624</v>
      </c>
      <c r="D80" s="214"/>
      <c r="E80" s="215" t="n">
        <v>13.5044</v>
      </c>
      <c r="F80" s="194"/>
      <c r="G80" s="194"/>
      <c r="H80" s="194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5"/>
      <c r="Y80" s="195"/>
      <c r="Z80" s="195"/>
      <c r="AA80" s="195"/>
      <c r="AB80" s="195"/>
      <c r="AC80" s="195"/>
      <c r="AD80" s="195"/>
      <c r="AE80" s="195"/>
      <c r="AF80" s="195"/>
      <c r="AG80" s="195" t="s">
        <v>154</v>
      </c>
      <c r="AH80" s="195" t="n">
        <v>2</v>
      </c>
      <c r="AI80" s="195"/>
      <c r="AJ80" s="195"/>
      <c r="AK80" s="195"/>
      <c r="AL80" s="195"/>
      <c r="AM80" s="195"/>
      <c r="AN80" s="195"/>
      <c r="AO80" s="195"/>
      <c r="AP80" s="195"/>
      <c r="AQ80" s="195"/>
      <c r="AR80" s="195"/>
      <c r="AS80" s="195"/>
      <c r="AT80" s="195"/>
      <c r="AU80" s="195"/>
      <c r="AV80" s="195"/>
      <c r="AW80" s="195"/>
      <c r="AX80" s="195"/>
      <c r="AY80" s="195"/>
      <c r="AZ80" s="195"/>
      <c r="BA80" s="195"/>
      <c r="BB80" s="195"/>
      <c r="BC80" s="195"/>
      <c r="BD80" s="195"/>
      <c r="BE80" s="195"/>
      <c r="BF80" s="195"/>
      <c r="BG80" s="195"/>
      <c r="BH80" s="195"/>
    </row>
    <row r="81" customFormat="false" ht="13.2" hidden="false" customHeight="false" outlineLevel="1" collapsed="false">
      <c r="A81" s="196"/>
      <c r="B81" s="197"/>
      <c r="C81" s="213" t="s">
        <v>202</v>
      </c>
      <c r="D81" s="214"/>
      <c r="E81" s="215"/>
      <c r="F81" s="194"/>
      <c r="G81" s="194"/>
      <c r="H81" s="194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5"/>
      <c r="Y81" s="195"/>
      <c r="Z81" s="195"/>
      <c r="AA81" s="195"/>
      <c r="AB81" s="195"/>
      <c r="AC81" s="195"/>
      <c r="AD81" s="195"/>
      <c r="AE81" s="195"/>
      <c r="AF81" s="195"/>
      <c r="AG81" s="195" t="s">
        <v>154</v>
      </c>
      <c r="AH81" s="195" t="n">
        <v>2</v>
      </c>
      <c r="AI81" s="195"/>
      <c r="AJ81" s="195"/>
      <c r="AK81" s="195"/>
      <c r="AL81" s="195"/>
      <c r="AM81" s="195"/>
      <c r="AN81" s="195"/>
      <c r="AO81" s="195"/>
      <c r="AP81" s="195"/>
      <c r="AQ81" s="195"/>
      <c r="AR81" s="195"/>
      <c r="AS81" s="195"/>
      <c r="AT81" s="195"/>
      <c r="AU81" s="195"/>
      <c r="AV81" s="195"/>
      <c r="AW81" s="195"/>
      <c r="AX81" s="195"/>
      <c r="AY81" s="195"/>
      <c r="AZ81" s="195"/>
      <c r="BA81" s="195"/>
      <c r="BB81" s="195"/>
      <c r="BC81" s="195"/>
      <c r="BD81" s="195"/>
      <c r="BE81" s="195"/>
      <c r="BF81" s="195"/>
      <c r="BG81" s="195"/>
      <c r="BH81" s="195"/>
    </row>
    <row r="82" customFormat="false" ht="13.2" hidden="false" customHeight="false" outlineLevel="1" collapsed="false">
      <c r="A82" s="196"/>
      <c r="B82" s="197"/>
      <c r="C82" s="213" t="s">
        <v>625</v>
      </c>
      <c r="D82" s="214"/>
      <c r="E82" s="215" t="n">
        <v>22.05</v>
      </c>
      <c r="F82" s="194"/>
      <c r="G82" s="194"/>
      <c r="H82" s="194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4"/>
      <c r="X82" s="195"/>
      <c r="Y82" s="195"/>
      <c r="Z82" s="195"/>
      <c r="AA82" s="195"/>
      <c r="AB82" s="195"/>
      <c r="AC82" s="195"/>
      <c r="AD82" s="195"/>
      <c r="AE82" s="195"/>
      <c r="AF82" s="195"/>
      <c r="AG82" s="195" t="s">
        <v>154</v>
      </c>
      <c r="AH82" s="195" t="n">
        <v>2</v>
      </c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  <c r="BD82" s="195"/>
      <c r="BE82" s="195"/>
      <c r="BF82" s="195"/>
      <c r="BG82" s="195"/>
      <c r="BH82" s="195"/>
    </row>
    <row r="83" customFormat="false" ht="13.2" hidden="false" customHeight="false" outlineLevel="1" collapsed="false">
      <c r="A83" s="196"/>
      <c r="B83" s="197"/>
      <c r="C83" s="213" t="s">
        <v>626</v>
      </c>
      <c r="D83" s="214"/>
      <c r="E83" s="215" t="n">
        <v>12.35</v>
      </c>
      <c r="F83" s="194"/>
      <c r="G83" s="194"/>
      <c r="H83" s="194"/>
      <c r="I83" s="194"/>
      <c r="J83" s="194"/>
      <c r="K83" s="194"/>
      <c r="L83" s="194"/>
      <c r="M83" s="194"/>
      <c r="N83" s="194"/>
      <c r="O83" s="194"/>
      <c r="P83" s="194"/>
      <c r="Q83" s="194"/>
      <c r="R83" s="194"/>
      <c r="S83" s="194"/>
      <c r="T83" s="194"/>
      <c r="U83" s="194"/>
      <c r="V83" s="194"/>
      <c r="W83" s="194"/>
      <c r="X83" s="195"/>
      <c r="Y83" s="195"/>
      <c r="Z83" s="195"/>
      <c r="AA83" s="195"/>
      <c r="AB83" s="195"/>
      <c r="AC83" s="195"/>
      <c r="AD83" s="195"/>
      <c r="AE83" s="195"/>
      <c r="AF83" s="195"/>
      <c r="AG83" s="195" t="s">
        <v>154</v>
      </c>
      <c r="AH83" s="195" t="n">
        <v>2</v>
      </c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5"/>
      <c r="AT83" s="195"/>
      <c r="AU83" s="195"/>
      <c r="AV83" s="195"/>
      <c r="AW83" s="195"/>
      <c r="AX83" s="195"/>
      <c r="AY83" s="195"/>
      <c r="AZ83" s="195"/>
      <c r="BA83" s="195"/>
      <c r="BB83" s="195"/>
      <c r="BC83" s="195"/>
      <c r="BD83" s="195"/>
      <c r="BE83" s="195"/>
      <c r="BF83" s="195"/>
      <c r="BG83" s="195"/>
      <c r="BH83" s="195"/>
    </row>
    <row r="84" customFormat="false" ht="13.2" hidden="false" customHeight="false" outlineLevel="1" collapsed="false">
      <c r="A84" s="196"/>
      <c r="B84" s="197"/>
      <c r="C84" s="213" t="s">
        <v>627</v>
      </c>
      <c r="D84" s="214"/>
      <c r="E84" s="215" t="n">
        <v>108.75</v>
      </c>
      <c r="F84" s="194"/>
      <c r="G84" s="194"/>
      <c r="H84" s="194"/>
      <c r="I84" s="194"/>
      <c r="J84" s="194"/>
      <c r="K84" s="194"/>
      <c r="L84" s="194"/>
      <c r="M84" s="194"/>
      <c r="N84" s="194"/>
      <c r="O84" s="194"/>
      <c r="P84" s="194"/>
      <c r="Q84" s="194"/>
      <c r="R84" s="194"/>
      <c r="S84" s="194"/>
      <c r="T84" s="194"/>
      <c r="U84" s="194"/>
      <c r="V84" s="194"/>
      <c r="W84" s="194"/>
      <c r="X84" s="195"/>
      <c r="Y84" s="195"/>
      <c r="Z84" s="195"/>
      <c r="AA84" s="195"/>
      <c r="AB84" s="195"/>
      <c r="AC84" s="195"/>
      <c r="AD84" s="195"/>
      <c r="AE84" s="195"/>
      <c r="AF84" s="195"/>
      <c r="AG84" s="195" t="s">
        <v>154</v>
      </c>
      <c r="AH84" s="195" t="n">
        <v>2</v>
      </c>
      <c r="AI84" s="195"/>
      <c r="AJ84" s="195"/>
      <c r="AK84" s="195"/>
      <c r="AL84" s="195"/>
      <c r="AM84" s="195"/>
      <c r="AN84" s="195"/>
      <c r="AO84" s="195"/>
      <c r="AP84" s="195"/>
      <c r="AQ84" s="195"/>
      <c r="AR84" s="195"/>
      <c r="AS84" s="195"/>
      <c r="AT84" s="195"/>
      <c r="AU84" s="195"/>
      <c r="AV84" s="195"/>
      <c r="AW84" s="195"/>
      <c r="AX84" s="195"/>
      <c r="AY84" s="195"/>
      <c r="AZ84" s="195"/>
      <c r="BA84" s="195"/>
      <c r="BB84" s="195"/>
      <c r="BC84" s="195"/>
      <c r="BD84" s="195"/>
      <c r="BE84" s="195"/>
      <c r="BF84" s="195"/>
      <c r="BG84" s="195"/>
      <c r="BH84" s="195"/>
    </row>
    <row r="85" customFormat="false" ht="13.2" hidden="false" customHeight="false" outlineLevel="1" collapsed="false">
      <c r="A85" s="196"/>
      <c r="B85" s="197"/>
      <c r="C85" s="213" t="s">
        <v>585</v>
      </c>
      <c r="D85" s="214"/>
      <c r="E85" s="215"/>
      <c r="F85" s="194"/>
      <c r="G85" s="194"/>
      <c r="H85" s="194"/>
      <c r="I85" s="194"/>
      <c r="J85" s="194"/>
      <c r="K85" s="194"/>
      <c r="L85" s="194"/>
      <c r="M85" s="194"/>
      <c r="N85" s="194"/>
      <c r="O85" s="194"/>
      <c r="P85" s="194"/>
      <c r="Q85" s="194"/>
      <c r="R85" s="194"/>
      <c r="S85" s="194"/>
      <c r="T85" s="194"/>
      <c r="U85" s="194"/>
      <c r="V85" s="194"/>
      <c r="W85" s="194"/>
      <c r="X85" s="195"/>
      <c r="Y85" s="195"/>
      <c r="Z85" s="195"/>
      <c r="AA85" s="195"/>
      <c r="AB85" s="195"/>
      <c r="AC85" s="195"/>
      <c r="AD85" s="195"/>
      <c r="AE85" s="195"/>
      <c r="AF85" s="195"/>
      <c r="AG85" s="195" t="s">
        <v>154</v>
      </c>
      <c r="AH85" s="195" t="n">
        <v>2</v>
      </c>
      <c r="AI85" s="195"/>
      <c r="AJ85" s="195"/>
      <c r="AK85" s="195"/>
      <c r="AL85" s="195"/>
      <c r="AM85" s="195"/>
      <c r="AN85" s="195"/>
      <c r="AO85" s="195"/>
      <c r="AP85" s="195"/>
      <c r="AQ85" s="195"/>
      <c r="AR85" s="195"/>
      <c r="AS85" s="195"/>
      <c r="AT85" s="195"/>
      <c r="AU85" s="195"/>
      <c r="AV85" s="195"/>
      <c r="AW85" s="195"/>
      <c r="AX85" s="195"/>
      <c r="AY85" s="195"/>
      <c r="AZ85" s="195"/>
      <c r="BA85" s="195"/>
      <c r="BB85" s="195"/>
      <c r="BC85" s="195"/>
      <c r="BD85" s="195"/>
      <c r="BE85" s="195"/>
      <c r="BF85" s="195"/>
      <c r="BG85" s="195"/>
      <c r="BH85" s="195"/>
    </row>
    <row r="86" customFormat="false" ht="13.2" hidden="false" customHeight="false" outlineLevel="1" collapsed="false">
      <c r="A86" s="196"/>
      <c r="B86" s="197"/>
      <c r="C86" s="213" t="s">
        <v>586</v>
      </c>
      <c r="D86" s="214"/>
      <c r="E86" s="215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5"/>
      <c r="Y86" s="195"/>
      <c r="Z86" s="195"/>
      <c r="AA86" s="195"/>
      <c r="AB86" s="195"/>
      <c r="AC86" s="195"/>
      <c r="AD86" s="195"/>
      <c r="AE86" s="195"/>
      <c r="AF86" s="195"/>
      <c r="AG86" s="195" t="s">
        <v>154</v>
      </c>
      <c r="AH86" s="195" t="n">
        <v>2</v>
      </c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</row>
    <row r="87" customFormat="false" ht="13.2" hidden="false" customHeight="false" outlineLevel="1" collapsed="false">
      <c r="A87" s="196"/>
      <c r="B87" s="197"/>
      <c r="C87" s="213" t="s">
        <v>628</v>
      </c>
      <c r="D87" s="214"/>
      <c r="E87" s="215" t="n">
        <v>27.5301</v>
      </c>
      <c r="F87" s="194"/>
      <c r="G87" s="194"/>
      <c r="H87" s="194"/>
      <c r="I87" s="194"/>
      <c r="J87" s="194"/>
      <c r="K87" s="194"/>
      <c r="L87" s="194"/>
      <c r="M87" s="194"/>
      <c r="N87" s="194"/>
      <c r="O87" s="194"/>
      <c r="P87" s="194"/>
      <c r="Q87" s="194"/>
      <c r="R87" s="194"/>
      <c r="S87" s="194"/>
      <c r="T87" s="194"/>
      <c r="U87" s="194"/>
      <c r="V87" s="194"/>
      <c r="W87" s="194"/>
      <c r="X87" s="195"/>
      <c r="Y87" s="195"/>
      <c r="Z87" s="195"/>
      <c r="AA87" s="195"/>
      <c r="AB87" s="195"/>
      <c r="AC87" s="195"/>
      <c r="AD87" s="195"/>
      <c r="AE87" s="195"/>
      <c r="AF87" s="195"/>
      <c r="AG87" s="195" t="s">
        <v>154</v>
      </c>
      <c r="AH87" s="195" t="n">
        <v>2</v>
      </c>
      <c r="AI87" s="195"/>
      <c r="AJ87" s="195"/>
      <c r="AK87" s="195"/>
      <c r="AL87" s="195"/>
      <c r="AM87" s="195"/>
      <c r="AN87" s="195"/>
      <c r="AO87" s="195"/>
      <c r="AP87" s="195"/>
      <c r="AQ87" s="195"/>
      <c r="AR87" s="195"/>
      <c r="AS87" s="195"/>
      <c r="AT87" s="195"/>
      <c r="AU87" s="195"/>
      <c r="AV87" s="195"/>
      <c r="AW87" s="195"/>
      <c r="AX87" s="195"/>
      <c r="AY87" s="195"/>
      <c r="AZ87" s="195"/>
      <c r="BA87" s="195"/>
      <c r="BB87" s="195"/>
      <c r="BC87" s="195"/>
      <c r="BD87" s="195"/>
      <c r="BE87" s="195"/>
      <c r="BF87" s="195"/>
      <c r="BG87" s="195"/>
      <c r="BH87" s="195"/>
    </row>
    <row r="88" customFormat="false" ht="13.2" hidden="false" customHeight="false" outlineLevel="1" collapsed="false">
      <c r="A88" s="196"/>
      <c r="B88" s="197"/>
      <c r="C88" s="213" t="s">
        <v>629</v>
      </c>
      <c r="D88" s="214"/>
      <c r="E88" s="215" t="n">
        <v>64.805</v>
      </c>
      <c r="F88" s="194"/>
      <c r="G88" s="194"/>
      <c r="H88" s="194"/>
      <c r="I88" s="194"/>
      <c r="J88" s="194"/>
      <c r="K88" s="194"/>
      <c r="L88" s="194"/>
      <c r="M88" s="194"/>
      <c r="N88" s="194"/>
      <c r="O88" s="194"/>
      <c r="P88" s="194"/>
      <c r="Q88" s="194"/>
      <c r="R88" s="194"/>
      <c r="S88" s="194"/>
      <c r="T88" s="194"/>
      <c r="U88" s="194"/>
      <c r="V88" s="194"/>
      <c r="W88" s="194"/>
      <c r="X88" s="195"/>
      <c r="Y88" s="195"/>
      <c r="Z88" s="195"/>
      <c r="AA88" s="195"/>
      <c r="AB88" s="195"/>
      <c r="AC88" s="195"/>
      <c r="AD88" s="195"/>
      <c r="AE88" s="195"/>
      <c r="AF88" s="195"/>
      <c r="AG88" s="195" t="s">
        <v>154</v>
      </c>
      <c r="AH88" s="195" t="n">
        <v>2</v>
      </c>
      <c r="AI88" s="195"/>
      <c r="AJ88" s="195"/>
      <c r="AK88" s="195"/>
      <c r="AL88" s="195"/>
      <c r="AM88" s="195"/>
      <c r="AN88" s="195"/>
      <c r="AO88" s="195"/>
      <c r="AP88" s="195"/>
      <c r="AQ88" s="195"/>
      <c r="AR88" s="195"/>
      <c r="AS88" s="195"/>
      <c r="AT88" s="195"/>
      <c r="AU88" s="195"/>
      <c r="AV88" s="195"/>
      <c r="AW88" s="195"/>
      <c r="AX88" s="195"/>
      <c r="AY88" s="195"/>
      <c r="AZ88" s="195"/>
      <c r="BA88" s="195"/>
      <c r="BB88" s="195"/>
      <c r="BC88" s="195"/>
      <c r="BD88" s="195"/>
      <c r="BE88" s="195"/>
      <c r="BF88" s="195"/>
      <c r="BG88" s="195"/>
      <c r="BH88" s="195"/>
    </row>
    <row r="89" customFormat="false" ht="13.2" hidden="false" customHeight="false" outlineLevel="1" collapsed="false">
      <c r="A89" s="196"/>
      <c r="B89" s="197"/>
      <c r="C89" s="213" t="s">
        <v>630</v>
      </c>
      <c r="D89" s="214"/>
      <c r="E89" s="215" t="n">
        <v>14.7628</v>
      </c>
      <c r="F89" s="194"/>
      <c r="G89" s="194"/>
      <c r="H89" s="194"/>
      <c r="I89" s="194"/>
      <c r="J89" s="194"/>
      <c r="K89" s="194"/>
      <c r="L89" s="194"/>
      <c r="M89" s="194"/>
      <c r="N89" s="194"/>
      <c r="O89" s="194"/>
      <c r="P89" s="194"/>
      <c r="Q89" s="194"/>
      <c r="R89" s="194"/>
      <c r="S89" s="194"/>
      <c r="T89" s="194"/>
      <c r="U89" s="194"/>
      <c r="V89" s="194"/>
      <c r="W89" s="194"/>
      <c r="X89" s="195"/>
      <c r="Y89" s="195"/>
      <c r="Z89" s="195"/>
      <c r="AA89" s="195"/>
      <c r="AB89" s="195"/>
      <c r="AC89" s="195"/>
      <c r="AD89" s="195"/>
      <c r="AE89" s="195"/>
      <c r="AF89" s="195"/>
      <c r="AG89" s="195" t="s">
        <v>154</v>
      </c>
      <c r="AH89" s="195" t="n">
        <v>2</v>
      </c>
      <c r="AI89" s="195"/>
      <c r="AJ89" s="195"/>
      <c r="AK89" s="195"/>
      <c r="AL89" s="195"/>
      <c r="AM89" s="195"/>
      <c r="AN89" s="195"/>
      <c r="AO89" s="195"/>
      <c r="AP89" s="195"/>
      <c r="AQ89" s="195"/>
      <c r="AR89" s="195"/>
      <c r="AS89" s="195"/>
      <c r="AT89" s="195"/>
      <c r="AU89" s="195"/>
      <c r="AV89" s="195"/>
      <c r="AW89" s="195"/>
      <c r="AX89" s="195"/>
      <c r="AY89" s="195"/>
      <c r="AZ89" s="195"/>
      <c r="BA89" s="195"/>
      <c r="BB89" s="195"/>
      <c r="BC89" s="195"/>
      <c r="BD89" s="195"/>
      <c r="BE89" s="195"/>
      <c r="BF89" s="195"/>
      <c r="BG89" s="195"/>
      <c r="BH89" s="195"/>
    </row>
    <row r="90" customFormat="false" ht="13.2" hidden="false" customHeight="false" outlineLevel="1" collapsed="false">
      <c r="A90" s="196"/>
      <c r="B90" s="197"/>
      <c r="C90" s="213" t="s">
        <v>631</v>
      </c>
      <c r="D90" s="214"/>
      <c r="E90" s="215" t="n">
        <v>16.9403</v>
      </c>
      <c r="F90" s="194"/>
      <c r="G90" s="194"/>
      <c r="H90" s="194"/>
      <c r="I90" s="194"/>
      <c r="J90" s="194"/>
      <c r="K90" s="194"/>
      <c r="L90" s="194"/>
      <c r="M90" s="194"/>
      <c r="N90" s="194"/>
      <c r="O90" s="194"/>
      <c r="P90" s="194"/>
      <c r="Q90" s="194"/>
      <c r="R90" s="194"/>
      <c r="S90" s="194"/>
      <c r="T90" s="194"/>
      <c r="U90" s="194"/>
      <c r="V90" s="194"/>
      <c r="W90" s="194"/>
      <c r="X90" s="195"/>
      <c r="Y90" s="195"/>
      <c r="Z90" s="195"/>
      <c r="AA90" s="195"/>
      <c r="AB90" s="195"/>
      <c r="AC90" s="195"/>
      <c r="AD90" s="195"/>
      <c r="AE90" s="195"/>
      <c r="AF90" s="195"/>
      <c r="AG90" s="195" t="s">
        <v>154</v>
      </c>
      <c r="AH90" s="195" t="n">
        <v>2</v>
      </c>
      <c r="AI90" s="195"/>
      <c r="AJ90" s="195"/>
      <c r="AK90" s="195"/>
      <c r="AL90" s="195"/>
      <c r="AM90" s="195"/>
      <c r="AN90" s="195"/>
      <c r="AO90" s="195"/>
      <c r="AP90" s="195"/>
      <c r="AQ90" s="195"/>
      <c r="AR90" s="195"/>
      <c r="AS90" s="195"/>
      <c r="AT90" s="195"/>
      <c r="AU90" s="195"/>
      <c r="AV90" s="195"/>
      <c r="AW90" s="195"/>
      <c r="AX90" s="195"/>
      <c r="AY90" s="195"/>
      <c r="AZ90" s="195"/>
      <c r="BA90" s="195"/>
      <c r="BB90" s="195"/>
      <c r="BC90" s="195"/>
      <c r="BD90" s="195"/>
      <c r="BE90" s="195"/>
      <c r="BF90" s="195"/>
      <c r="BG90" s="195"/>
      <c r="BH90" s="195"/>
    </row>
    <row r="91" customFormat="false" ht="13.2" hidden="false" customHeight="false" outlineLevel="1" collapsed="false">
      <c r="A91" s="196"/>
      <c r="B91" s="197"/>
      <c r="C91" s="213" t="s">
        <v>632</v>
      </c>
      <c r="D91" s="214"/>
      <c r="E91" s="215" t="n">
        <v>11.739</v>
      </c>
      <c r="F91" s="194"/>
      <c r="G91" s="194"/>
      <c r="H91" s="194"/>
      <c r="I91" s="194"/>
      <c r="J91" s="194"/>
      <c r="K91" s="194"/>
      <c r="L91" s="194"/>
      <c r="M91" s="194"/>
      <c r="N91" s="194"/>
      <c r="O91" s="194"/>
      <c r="P91" s="194"/>
      <c r="Q91" s="194"/>
      <c r="R91" s="194"/>
      <c r="S91" s="194"/>
      <c r="T91" s="194"/>
      <c r="U91" s="194"/>
      <c r="V91" s="194"/>
      <c r="W91" s="194"/>
      <c r="X91" s="195"/>
      <c r="Y91" s="195"/>
      <c r="Z91" s="195"/>
      <c r="AA91" s="195"/>
      <c r="AB91" s="195"/>
      <c r="AC91" s="195"/>
      <c r="AD91" s="195"/>
      <c r="AE91" s="195"/>
      <c r="AF91" s="195"/>
      <c r="AG91" s="195" t="s">
        <v>154</v>
      </c>
      <c r="AH91" s="195" t="n">
        <v>2</v>
      </c>
      <c r="AI91" s="195"/>
      <c r="AJ91" s="195"/>
      <c r="AK91" s="195"/>
      <c r="AL91" s="195"/>
      <c r="AM91" s="195"/>
      <c r="AN91" s="195"/>
      <c r="AO91" s="195"/>
      <c r="AP91" s="195"/>
      <c r="AQ91" s="195"/>
      <c r="AR91" s="195"/>
      <c r="AS91" s="195"/>
      <c r="AT91" s="195"/>
      <c r="AU91" s="195"/>
      <c r="AV91" s="195"/>
      <c r="AW91" s="195"/>
      <c r="AX91" s="195"/>
      <c r="AY91" s="195"/>
      <c r="AZ91" s="195"/>
      <c r="BA91" s="195"/>
      <c r="BB91" s="195"/>
      <c r="BC91" s="195"/>
      <c r="BD91" s="195"/>
      <c r="BE91" s="195"/>
      <c r="BF91" s="195"/>
      <c r="BG91" s="195"/>
      <c r="BH91" s="195"/>
    </row>
    <row r="92" customFormat="false" ht="13.2" hidden="false" customHeight="false" outlineLevel="1" collapsed="false">
      <c r="A92" s="196"/>
      <c r="B92" s="197"/>
      <c r="C92" s="213" t="s">
        <v>633</v>
      </c>
      <c r="D92" s="214"/>
      <c r="E92" s="215" t="n">
        <v>71.7756</v>
      </c>
      <c r="F92" s="194"/>
      <c r="G92" s="194"/>
      <c r="H92" s="194"/>
      <c r="I92" s="194"/>
      <c r="J92" s="194"/>
      <c r="K92" s="194"/>
      <c r="L92" s="194"/>
      <c r="M92" s="194"/>
      <c r="N92" s="194"/>
      <c r="O92" s="194"/>
      <c r="P92" s="194"/>
      <c r="Q92" s="194"/>
      <c r="R92" s="194"/>
      <c r="S92" s="194"/>
      <c r="T92" s="194"/>
      <c r="U92" s="194"/>
      <c r="V92" s="194"/>
      <c r="W92" s="194"/>
      <c r="X92" s="195"/>
      <c r="Y92" s="195"/>
      <c r="Z92" s="195"/>
      <c r="AA92" s="195"/>
      <c r="AB92" s="195"/>
      <c r="AC92" s="195"/>
      <c r="AD92" s="195"/>
      <c r="AE92" s="195"/>
      <c r="AF92" s="195"/>
      <c r="AG92" s="195" t="s">
        <v>154</v>
      </c>
      <c r="AH92" s="195" t="n">
        <v>2</v>
      </c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5"/>
      <c r="BA92" s="195"/>
      <c r="BB92" s="195"/>
      <c r="BC92" s="195"/>
      <c r="BD92" s="195"/>
      <c r="BE92" s="195"/>
      <c r="BF92" s="195"/>
      <c r="BG92" s="195"/>
      <c r="BH92" s="195"/>
    </row>
    <row r="93" customFormat="false" ht="13.2" hidden="false" customHeight="false" outlineLevel="1" collapsed="false">
      <c r="A93" s="196"/>
      <c r="B93" s="197"/>
      <c r="C93" s="213" t="s">
        <v>593</v>
      </c>
      <c r="D93" s="214"/>
      <c r="E93" s="215"/>
      <c r="F93" s="194"/>
      <c r="G93" s="194"/>
      <c r="H93" s="194"/>
      <c r="I93" s="194"/>
      <c r="J93" s="194"/>
      <c r="K93" s="194"/>
      <c r="L93" s="194"/>
      <c r="M93" s="194"/>
      <c r="N93" s="194"/>
      <c r="O93" s="194"/>
      <c r="P93" s="194"/>
      <c r="Q93" s="194"/>
      <c r="R93" s="194"/>
      <c r="S93" s="194"/>
      <c r="T93" s="194"/>
      <c r="U93" s="194"/>
      <c r="V93" s="194"/>
      <c r="W93" s="194"/>
      <c r="X93" s="195"/>
      <c r="Y93" s="195"/>
      <c r="Z93" s="195"/>
      <c r="AA93" s="195"/>
      <c r="AB93" s="195"/>
      <c r="AC93" s="195"/>
      <c r="AD93" s="195"/>
      <c r="AE93" s="195"/>
      <c r="AF93" s="195"/>
      <c r="AG93" s="195" t="s">
        <v>154</v>
      </c>
      <c r="AH93" s="195" t="n">
        <v>2</v>
      </c>
      <c r="AI93" s="195"/>
      <c r="AJ93" s="195"/>
      <c r="AK93" s="195"/>
      <c r="AL93" s="195"/>
      <c r="AM93" s="195"/>
      <c r="AN93" s="195"/>
      <c r="AO93" s="195"/>
      <c r="AP93" s="195"/>
      <c r="AQ93" s="195"/>
      <c r="AR93" s="195"/>
      <c r="AS93" s="195"/>
      <c r="AT93" s="195"/>
      <c r="AU93" s="195"/>
      <c r="AV93" s="195"/>
      <c r="AW93" s="195"/>
      <c r="AX93" s="195"/>
      <c r="AY93" s="195"/>
      <c r="AZ93" s="195"/>
      <c r="BA93" s="195"/>
      <c r="BB93" s="195"/>
      <c r="BC93" s="195"/>
      <c r="BD93" s="195"/>
      <c r="BE93" s="195"/>
      <c r="BF93" s="195"/>
      <c r="BG93" s="195"/>
      <c r="BH93" s="195"/>
    </row>
    <row r="94" customFormat="false" ht="13.2" hidden="false" customHeight="false" outlineLevel="1" collapsed="false">
      <c r="A94" s="196"/>
      <c r="B94" s="197"/>
      <c r="C94" s="213" t="s">
        <v>634</v>
      </c>
      <c r="D94" s="214"/>
      <c r="E94" s="215" t="n">
        <v>135.7746</v>
      </c>
      <c r="F94" s="194"/>
      <c r="G94" s="194"/>
      <c r="H94" s="194"/>
      <c r="I94" s="194"/>
      <c r="J94" s="194"/>
      <c r="K94" s="194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5"/>
      <c r="Y94" s="195"/>
      <c r="Z94" s="195"/>
      <c r="AA94" s="195"/>
      <c r="AB94" s="195"/>
      <c r="AC94" s="195"/>
      <c r="AD94" s="195"/>
      <c r="AE94" s="195"/>
      <c r="AF94" s="195"/>
      <c r="AG94" s="195" t="s">
        <v>154</v>
      </c>
      <c r="AH94" s="195" t="n">
        <v>2</v>
      </c>
      <c r="AI94" s="195"/>
      <c r="AJ94" s="195"/>
      <c r="AK94" s="195"/>
      <c r="AL94" s="195"/>
      <c r="AM94" s="195"/>
      <c r="AN94" s="195"/>
      <c r="AO94" s="195"/>
      <c r="AP94" s="195"/>
      <c r="AQ94" s="195"/>
      <c r="AR94" s="195"/>
      <c r="AS94" s="195"/>
      <c r="AT94" s="195"/>
      <c r="AU94" s="195"/>
      <c r="AV94" s="195"/>
      <c r="AW94" s="195"/>
      <c r="AX94" s="195"/>
      <c r="AY94" s="195"/>
      <c r="AZ94" s="195"/>
      <c r="BA94" s="195"/>
      <c r="BB94" s="195"/>
      <c r="BC94" s="195"/>
      <c r="BD94" s="195"/>
      <c r="BE94" s="195"/>
      <c r="BF94" s="195"/>
      <c r="BG94" s="195"/>
      <c r="BH94" s="195"/>
    </row>
    <row r="95" customFormat="false" ht="13.2" hidden="false" customHeight="false" outlineLevel="1" collapsed="false">
      <c r="A95" s="196"/>
      <c r="B95" s="197"/>
      <c r="C95" s="213" t="s">
        <v>635</v>
      </c>
      <c r="D95" s="214"/>
      <c r="E95" s="215" t="n">
        <v>112.9934</v>
      </c>
      <c r="F95" s="194"/>
      <c r="G95" s="194"/>
      <c r="H95" s="194"/>
      <c r="I95" s="194"/>
      <c r="J95" s="194"/>
      <c r="K95" s="194"/>
      <c r="L95" s="194"/>
      <c r="M95" s="194"/>
      <c r="N95" s="194"/>
      <c r="O95" s="194"/>
      <c r="P95" s="194"/>
      <c r="Q95" s="194"/>
      <c r="R95" s="194"/>
      <c r="S95" s="194"/>
      <c r="T95" s="194"/>
      <c r="U95" s="194"/>
      <c r="V95" s="194"/>
      <c r="W95" s="194"/>
      <c r="X95" s="195"/>
      <c r="Y95" s="195"/>
      <c r="Z95" s="195"/>
      <c r="AA95" s="195"/>
      <c r="AB95" s="195"/>
      <c r="AC95" s="195"/>
      <c r="AD95" s="195"/>
      <c r="AE95" s="195"/>
      <c r="AF95" s="195"/>
      <c r="AG95" s="195" t="s">
        <v>154</v>
      </c>
      <c r="AH95" s="195" t="n">
        <v>2</v>
      </c>
      <c r="AI95" s="195"/>
      <c r="AJ95" s="195"/>
      <c r="AK95" s="195"/>
      <c r="AL95" s="195"/>
      <c r="AM95" s="195"/>
      <c r="AN95" s="195"/>
      <c r="AO95" s="195"/>
      <c r="AP95" s="195"/>
      <c r="AQ95" s="195"/>
      <c r="AR95" s="195"/>
      <c r="AS95" s="195"/>
      <c r="AT95" s="195"/>
      <c r="AU95" s="195"/>
      <c r="AV95" s="195"/>
      <c r="AW95" s="195"/>
      <c r="AX95" s="195"/>
      <c r="AY95" s="195"/>
      <c r="AZ95" s="195"/>
      <c r="BA95" s="195"/>
      <c r="BB95" s="195"/>
      <c r="BC95" s="195"/>
      <c r="BD95" s="195"/>
      <c r="BE95" s="195"/>
      <c r="BF95" s="195"/>
      <c r="BG95" s="195"/>
      <c r="BH95" s="195"/>
    </row>
    <row r="96" customFormat="false" ht="13.2" hidden="false" customHeight="false" outlineLevel="1" collapsed="false">
      <c r="A96" s="196"/>
      <c r="B96" s="197"/>
      <c r="C96" s="213" t="s">
        <v>636</v>
      </c>
      <c r="D96" s="214"/>
      <c r="E96" s="215"/>
      <c r="F96" s="194"/>
      <c r="G96" s="194"/>
      <c r="H96" s="194"/>
      <c r="I96" s="194"/>
      <c r="J96" s="194"/>
      <c r="K96" s="194"/>
      <c r="L96" s="194"/>
      <c r="M96" s="194"/>
      <c r="N96" s="194"/>
      <c r="O96" s="194"/>
      <c r="P96" s="194"/>
      <c r="Q96" s="194"/>
      <c r="R96" s="194"/>
      <c r="S96" s="194"/>
      <c r="T96" s="194"/>
      <c r="U96" s="194"/>
      <c r="V96" s="194"/>
      <c r="W96" s="194"/>
      <c r="X96" s="195"/>
      <c r="Y96" s="195"/>
      <c r="Z96" s="195"/>
      <c r="AA96" s="195"/>
      <c r="AB96" s="195"/>
      <c r="AC96" s="195"/>
      <c r="AD96" s="195"/>
      <c r="AE96" s="195"/>
      <c r="AF96" s="195"/>
      <c r="AG96" s="195" t="s">
        <v>154</v>
      </c>
      <c r="AH96" s="195" t="n">
        <v>2</v>
      </c>
      <c r="AI96" s="195"/>
      <c r="AJ96" s="195"/>
      <c r="AK96" s="195"/>
      <c r="AL96" s="195"/>
      <c r="AM96" s="195"/>
      <c r="AN96" s="195"/>
      <c r="AO96" s="195"/>
      <c r="AP96" s="195"/>
      <c r="AQ96" s="195"/>
      <c r="AR96" s="195"/>
      <c r="AS96" s="195"/>
      <c r="AT96" s="195"/>
      <c r="AU96" s="195"/>
      <c r="AV96" s="195"/>
      <c r="AW96" s="195"/>
      <c r="AX96" s="195"/>
      <c r="AY96" s="195"/>
      <c r="AZ96" s="195"/>
      <c r="BA96" s="195"/>
      <c r="BB96" s="195"/>
      <c r="BC96" s="195"/>
      <c r="BD96" s="195"/>
      <c r="BE96" s="195"/>
      <c r="BF96" s="195"/>
      <c r="BG96" s="195"/>
      <c r="BH96" s="195"/>
    </row>
    <row r="97" customFormat="false" ht="13.2" hidden="false" customHeight="false" outlineLevel="1" collapsed="false">
      <c r="A97" s="196"/>
      <c r="B97" s="197"/>
      <c r="C97" s="213" t="s">
        <v>202</v>
      </c>
      <c r="D97" s="214"/>
      <c r="E97" s="215"/>
      <c r="F97" s="194"/>
      <c r="G97" s="194"/>
      <c r="H97" s="194"/>
      <c r="I97" s="194"/>
      <c r="J97" s="194"/>
      <c r="K97" s="194"/>
      <c r="L97" s="194"/>
      <c r="M97" s="194"/>
      <c r="N97" s="194"/>
      <c r="O97" s="194"/>
      <c r="P97" s="194"/>
      <c r="Q97" s="194"/>
      <c r="R97" s="194"/>
      <c r="S97" s="194"/>
      <c r="T97" s="194"/>
      <c r="U97" s="194"/>
      <c r="V97" s="194"/>
      <c r="W97" s="194"/>
      <c r="X97" s="195"/>
      <c r="Y97" s="195"/>
      <c r="Z97" s="195"/>
      <c r="AA97" s="195"/>
      <c r="AB97" s="195"/>
      <c r="AC97" s="195"/>
      <c r="AD97" s="195"/>
      <c r="AE97" s="195"/>
      <c r="AF97" s="195"/>
      <c r="AG97" s="195" t="s">
        <v>154</v>
      </c>
      <c r="AH97" s="195" t="n">
        <v>2</v>
      </c>
      <c r="AI97" s="195"/>
      <c r="AJ97" s="195"/>
      <c r="AK97" s="195"/>
      <c r="AL97" s="195"/>
      <c r="AM97" s="195"/>
      <c r="AN97" s="195"/>
      <c r="AO97" s="195"/>
      <c r="AP97" s="195"/>
      <c r="AQ97" s="195"/>
      <c r="AR97" s="195"/>
      <c r="AS97" s="195"/>
      <c r="AT97" s="195"/>
      <c r="AU97" s="195"/>
      <c r="AV97" s="195"/>
      <c r="AW97" s="195"/>
      <c r="AX97" s="195"/>
      <c r="AY97" s="195"/>
      <c r="AZ97" s="195"/>
      <c r="BA97" s="195"/>
      <c r="BB97" s="195"/>
      <c r="BC97" s="195"/>
      <c r="BD97" s="195"/>
      <c r="BE97" s="195"/>
      <c r="BF97" s="195"/>
      <c r="BG97" s="195"/>
      <c r="BH97" s="195"/>
    </row>
    <row r="98" customFormat="false" ht="13.2" hidden="false" customHeight="false" outlineLevel="1" collapsed="false">
      <c r="A98" s="196"/>
      <c r="B98" s="197"/>
      <c r="C98" s="213" t="s">
        <v>637</v>
      </c>
      <c r="D98" s="214"/>
      <c r="E98" s="215" t="n">
        <v>1</v>
      </c>
      <c r="F98" s="194"/>
      <c r="G98" s="194"/>
      <c r="H98" s="194"/>
      <c r="I98" s="194"/>
      <c r="J98" s="194"/>
      <c r="K98" s="194"/>
      <c r="L98" s="194"/>
      <c r="M98" s="194"/>
      <c r="N98" s="194"/>
      <c r="O98" s="194"/>
      <c r="P98" s="194"/>
      <c r="Q98" s="194"/>
      <c r="R98" s="194"/>
      <c r="S98" s="194"/>
      <c r="T98" s="194"/>
      <c r="U98" s="194"/>
      <c r="V98" s="194"/>
      <c r="W98" s="194"/>
      <c r="X98" s="195"/>
      <c r="Y98" s="195"/>
      <c r="Z98" s="195"/>
      <c r="AA98" s="195"/>
      <c r="AB98" s="195"/>
      <c r="AC98" s="195"/>
      <c r="AD98" s="195"/>
      <c r="AE98" s="195"/>
      <c r="AF98" s="195"/>
      <c r="AG98" s="195" t="s">
        <v>154</v>
      </c>
      <c r="AH98" s="195" t="n">
        <v>2</v>
      </c>
      <c r="AI98" s="195"/>
      <c r="AJ98" s="195"/>
      <c r="AK98" s="195"/>
      <c r="AL98" s="195"/>
      <c r="AM98" s="195"/>
      <c r="AN98" s="195"/>
      <c r="AO98" s="195"/>
      <c r="AP98" s="195"/>
      <c r="AQ98" s="195"/>
      <c r="AR98" s="195"/>
      <c r="AS98" s="195"/>
      <c r="AT98" s="195"/>
      <c r="AU98" s="195"/>
      <c r="AV98" s="195"/>
      <c r="AW98" s="195"/>
      <c r="AX98" s="195"/>
      <c r="AY98" s="195"/>
      <c r="AZ98" s="195"/>
      <c r="BA98" s="195"/>
      <c r="BB98" s="195"/>
      <c r="BC98" s="195"/>
      <c r="BD98" s="195"/>
      <c r="BE98" s="195"/>
      <c r="BF98" s="195"/>
      <c r="BG98" s="195"/>
      <c r="BH98" s="195"/>
    </row>
    <row r="99" customFormat="false" ht="13.2" hidden="false" customHeight="false" outlineLevel="1" collapsed="false">
      <c r="A99" s="196"/>
      <c r="B99" s="197"/>
      <c r="C99" s="213" t="s">
        <v>205</v>
      </c>
      <c r="D99" s="214"/>
      <c r="E99" s="215"/>
      <c r="F99" s="194"/>
      <c r="G99" s="194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5"/>
      <c r="Y99" s="195"/>
      <c r="Z99" s="195"/>
      <c r="AA99" s="195"/>
      <c r="AB99" s="195"/>
      <c r="AC99" s="195"/>
      <c r="AD99" s="195"/>
      <c r="AE99" s="195"/>
      <c r="AF99" s="195"/>
      <c r="AG99" s="195" t="s">
        <v>154</v>
      </c>
      <c r="AH99" s="195"/>
      <c r="AI99" s="195"/>
      <c r="AJ99" s="195"/>
      <c r="AK99" s="195"/>
      <c r="AL99" s="195"/>
      <c r="AM99" s="195"/>
      <c r="AN99" s="195"/>
      <c r="AO99" s="195"/>
      <c r="AP99" s="195"/>
      <c r="AQ99" s="195"/>
      <c r="AR99" s="195"/>
      <c r="AS99" s="195"/>
      <c r="AT99" s="195"/>
      <c r="AU99" s="195"/>
      <c r="AV99" s="195"/>
      <c r="AW99" s="195"/>
      <c r="AX99" s="195"/>
      <c r="AY99" s="195"/>
      <c r="AZ99" s="195"/>
      <c r="BA99" s="195"/>
      <c r="BB99" s="195"/>
      <c r="BC99" s="195"/>
      <c r="BD99" s="195"/>
      <c r="BE99" s="195"/>
      <c r="BF99" s="195"/>
      <c r="BG99" s="195"/>
      <c r="BH99" s="195"/>
    </row>
    <row r="100" customFormat="false" ht="13.2" hidden="false" customHeight="false" outlineLevel="1" collapsed="false">
      <c r="A100" s="196"/>
      <c r="B100" s="197"/>
      <c r="C100" s="209" t="s">
        <v>638</v>
      </c>
      <c r="D100" s="210"/>
      <c r="E100" s="211" t="n">
        <v>182.32455</v>
      </c>
      <c r="F100" s="194"/>
      <c r="G100" s="194"/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5"/>
      <c r="Y100" s="195"/>
      <c r="Z100" s="195"/>
      <c r="AA100" s="195"/>
      <c r="AB100" s="195"/>
      <c r="AC100" s="195"/>
      <c r="AD100" s="195"/>
      <c r="AE100" s="195"/>
      <c r="AF100" s="195"/>
      <c r="AG100" s="195" t="s">
        <v>154</v>
      </c>
      <c r="AH100" s="195" t="n">
        <v>0</v>
      </c>
      <c r="AI100" s="195"/>
      <c r="AJ100" s="195"/>
      <c r="AK100" s="195"/>
      <c r="AL100" s="195"/>
      <c r="AM100" s="195"/>
      <c r="AN100" s="195"/>
      <c r="AO100" s="195"/>
      <c r="AP100" s="195"/>
      <c r="AQ100" s="195"/>
      <c r="AR100" s="195"/>
      <c r="AS100" s="195"/>
      <c r="AT100" s="195"/>
      <c r="AU100" s="195"/>
      <c r="AV100" s="195"/>
      <c r="AW100" s="195"/>
      <c r="AX100" s="195"/>
      <c r="AY100" s="195"/>
      <c r="AZ100" s="195"/>
      <c r="BA100" s="195"/>
      <c r="BB100" s="195"/>
      <c r="BC100" s="195"/>
      <c r="BD100" s="195"/>
      <c r="BE100" s="195"/>
      <c r="BF100" s="195"/>
      <c r="BG100" s="195"/>
      <c r="BH100" s="195"/>
    </row>
    <row r="101" customFormat="false" ht="13.2" hidden="false" customHeight="false" outlineLevel="1" collapsed="false">
      <c r="A101" s="186" t="n">
        <v>10</v>
      </c>
      <c r="B101" s="187" t="s">
        <v>639</v>
      </c>
      <c r="C101" s="188" t="s">
        <v>640</v>
      </c>
      <c r="D101" s="189" t="s">
        <v>184</v>
      </c>
      <c r="E101" s="190" t="n">
        <v>218.78946</v>
      </c>
      <c r="F101" s="191"/>
      <c r="G101" s="192" t="n">
        <f aca="false">ROUND(E101*F101,2)</f>
        <v>0</v>
      </c>
      <c r="H101" s="191"/>
      <c r="I101" s="192" t="n">
        <f aca="false">ROUND(E101*H101,2)</f>
        <v>0</v>
      </c>
      <c r="J101" s="191"/>
      <c r="K101" s="192" t="n">
        <f aca="false">ROUND(E101*J101,2)</f>
        <v>0</v>
      </c>
      <c r="L101" s="192" t="n">
        <v>21</v>
      </c>
      <c r="M101" s="192" t="n">
        <f aca="false">G101*(1+L101/100)</f>
        <v>0</v>
      </c>
      <c r="N101" s="192" t="n">
        <v>0</v>
      </c>
      <c r="O101" s="192" t="n">
        <f aca="false">ROUND(E101*N101,2)</f>
        <v>0</v>
      </c>
      <c r="P101" s="192" t="n">
        <v>0</v>
      </c>
      <c r="Q101" s="192" t="n">
        <f aca="false">ROUND(E101*P101,2)</f>
        <v>0</v>
      </c>
      <c r="R101" s="192" t="s">
        <v>169</v>
      </c>
      <c r="S101" s="192" t="s">
        <v>150</v>
      </c>
      <c r="T101" s="193" t="s">
        <v>151</v>
      </c>
      <c r="U101" s="194" t="n">
        <v>0.16</v>
      </c>
      <c r="V101" s="194" t="n">
        <f aca="false">ROUND(E101*U101,2)</f>
        <v>35.01</v>
      </c>
      <c r="W101" s="194"/>
      <c r="X101" s="195"/>
      <c r="Y101" s="195"/>
      <c r="Z101" s="195"/>
      <c r="AA101" s="195"/>
      <c r="AB101" s="195"/>
      <c r="AC101" s="195"/>
      <c r="AD101" s="195"/>
      <c r="AE101" s="195"/>
      <c r="AF101" s="195"/>
      <c r="AG101" s="195" t="s">
        <v>152</v>
      </c>
      <c r="AH101" s="195"/>
      <c r="AI101" s="195"/>
      <c r="AJ101" s="195"/>
      <c r="AK101" s="195"/>
      <c r="AL101" s="195"/>
      <c r="AM101" s="195"/>
      <c r="AN101" s="195"/>
      <c r="AO101" s="195"/>
      <c r="AP101" s="195"/>
      <c r="AQ101" s="195"/>
      <c r="AR101" s="195"/>
      <c r="AS101" s="195"/>
      <c r="AT101" s="195"/>
      <c r="AU101" s="195"/>
      <c r="AV101" s="195"/>
      <c r="AW101" s="195"/>
      <c r="AX101" s="195"/>
      <c r="AY101" s="195"/>
      <c r="AZ101" s="195"/>
      <c r="BA101" s="195"/>
      <c r="BB101" s="195"/>
      <c r="BC101" s="195"/>
      <c r="BD101" s="195"/>
      <c r="BE101" s="195"/>
      <c r="BF101" s="195"/>
      <c r="BG101" s="195"/>
      <c r="BH101" s="195"/>
    </row>
    <row r="102" customFormat="false" ht="21" hidden="false" customHeight="true" outlineLevel="1" collapsed="false">
      <c r="A102" s="196"/>
      <c r="B102" s="197"/>
      <c r="C102" s="212" t="s">
        <v>209</v>
      </c>
      <c r="D102" s="212"/>
      <c r="E102" s="212"/>
      <c r="F102" s="212"/>
      <c r="G102" s="212"/>
      <c r="H102" s="194"/>
      <c r="I102" s="194"/>
      <c r="J102" s="194"/>
      <c r="K102" s="194"/>
      <c r="L102" s="194"/>
      <c r="M102" s="194"/>
      <c r="N102" s="194"/>
      <c r="O102" s="194"/>
      <c r="P102" s="194"/>
      <c r="Q102" s="194"/>
      <c r="R102" s="194"/>
      <c r="S102" s="194"/>
      <c r="T102" s="194"/>
      <c r="U102" s="194"/>
      <c r="V102" s="194"/>
      <c r="W102" s="194"/>
      <c r="X102" s="195"/>
      <c r="Y102" s="195"/>
      <c r="Z102" s="195"/>
      <c r="AA102" s="195"/>
      <c r="AB102" s="195"/>
      <c r="AC102" s="195"/>
      <c r="AD102" s="195"/>
      <c r="AE102" s="195"/>
      <c r="AF102" s="195"/>
      <c r="AG102" s="195" t="s">
        <v>171</v>
      </c>
      <c r="AH102" s="195"/>
      <c r="AI102" s="195"/>
      <c r="AJ102" s="195"/>
      <c r="AK102" s="195"/>
      <c r="AL102" s="195"/>
      <c r="AM102" s="195"/>
      <c r="AN102" s="195"/>
      <c r="AO102" s="195"/>
      <c r="AP102" s="195"/>
      <c r="AQ102" s="195"/>
      <c r="AR102" s="195"/>
      <c r="AS102" s="195"/>
      <c r="AT102" s="195"/>
      <c r="AU102" s="195"/>
      <c r="AV102" s="195"/>
      <c r="AW102" s="195"/>
      <c r="AX102" s="195"/>
      <c r="AY102" s="195"/>
      <c r="AZ102" s="195"/>
      <c r="BA102" s="199" t="str">
        <f aca="false">C102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2" s="195"/>
      <c r="BC102" s="195"/>
      <c r="BD102" s="195"/>
      <c r="BE102" s="195"/>
      <c r="BF102" s="195"/>
      <c r="BG102" s="195"/>
      <c r="BH102" s="195"/>
    </row>
    <row r="103" customFormat="false" ht="13.2" hidden="false" customHeight="false" outlineLevel="1" collapsed="false">
      <c r="A103" s="196"/>
      <c r="B103" s="197"/>
      <c r="C103" s="209" t="s">
        <v>641</v>
      </c>
      <c r="D103" s="210"/>
      <c r="E103" s="211" t="n">
        <v>218.78946</v>
      </c>
      <c r="F103" s="194"/>
      <c r="G103" s="194"/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5"/>
      <c r="Y103" s="195"/>
      <c r="Z103" s="195"/>
      <c r="AA103" s="195"/>
      <c r="AB103" s="195"/>
      <c r="AC103" s="195"/>
      <c r="AD103" s="195"/>
      <c r="AE103" s="195"/>
      <c r="AF103" s="195"/>
      <c r="AG103" s="195" t="s">
        <v>154</v>
      </c>
      <c r="AH103" s="195" t="n">
        <v>0</v>
      </c>
      <c r="AI103" s="195"/>
      <c r="AJ103" s="195"/>
      <c r="AK103" s="195"/>
      <c r="AL103" s="195"/>
      <c r="AM103" s="195"/>
      <c r="AN103" s="195"/>
      <c r="AO103" s="195"/>
      <c r="AP103" s="195"/>
      <c r="AQ103" s="195"/>
      <c r="AR103" s="195"/>
      <c r="AS103" s="195"/>
      <c r="AT103" s="195"/>
      <c r="AU103" s="195"/>
      <c r="AV103" s="195"/>
      <c r="AW103" s="195"/>
      <c r="AX103" s="195"/>
      <c r="AY103" s="195"/>
      <c r="AZ103" s="195"/>
      <c r="BA103" s="195"/>
      <c r="BB103" s="195"/>
      <c r="BC103" s="195"/>
      <c r="BD103" s="195"/>
      <c r="BE103" s="195"/>
      <c r="BF103" s="195"/>
      <c r="BG103" s="195"/>
      <c r="BH103" s="195"/>
    </row>
    <row r="104" customFormat="false" ht="13.2" hidden="false" customHeight="false" outlineLevel="1" collapsed="false">
      <c r="A104" s="186" t="n">
        <v>11</v>
      </c>
      <c r="B104" s="187" t="s">
        <v>642</v>
      </c>
      <c r="C104" s="188" t="s">
        <v>643</v>
      </c>
      <c r="D104" s="189" t="s">
        <v>184</v>
      </c>
      <c r="E104" s="190" t="n">
        <v>145.85964</v>
      </c>
      <c r="F104" s="191"/>
      <c r="G104" s="192" t="n">
        <f aca="false">ROUND(E104*F104,2)</f>
        <v>0</v>
      </c>
      <c r="H104" s="191"/>
      <c r="I104" s="192" t="n">
        <f aca="false">ROUND(E104*H104,2)</f>
        <v>0</v>
      </c>
      <c r="J104" s="191"/>
      <c r="K104" s="192" t="n">
        <f aca="false">ROUND(E104*J104,2)</f>
        <v>0</v>
      </c>
      <c r="L104" s="192" t="n">
        <v>21</v>
      </c>
      <c r="M104" s="192" t="n">
        <f aca="false">G104*(1+L104/100)</f>
        <v>0</v>
      </c>
      <c r="N104" s="192" t="n">
        <v>0</v>
      </c>
      <c r="O104" s="192" t="n">
        <f aca="false">ROUND(E104*N104,2)</f>
        <v>0</v>
      </c>
      <c r="P104" s="192" t="n">
        <v>0</v>
      </c>
      <c r="Q104" s="192" t="n">
        <f aca="false">ROUND(E104*P104,2)</f>
        <v>0</v>
      </c>
      <c r="R104" s="192" t="s">
        <v>169</v>
      </c>
      <c r="S104" s="192" t="s">
        <v>150</v>
      </c>
      <c r="T104" s="193" t="s">
        <v>120</v>
      </c>
      <c r="U104" s="194" t="n">
        <v>0.3</v>
      </c>
      <c r="V104" s="194" t="n">
        <f aca="false">ROUND(E104*U104,2)</f>
        <v>43.76</v>
      </c>
      <c r="W104" s="194"/>
      <c r="X104" s="195"/>
      <c r="Y104" s="195"/>
      <c r="Z104" s="195"/>
      <c r="AA104" s="195"/>
      <c r="AB104" s="195"/>
      <c r="AC104" s="195"/>
      <c r="AD104" s="195"/>
      <c r="AE104" s="195"/>
      <c r="AF104" s="195"/>
      <c r="AG104" s="195" t="s">
        <v>152</v>
      </c>
      <c r="AH104" s="195"/>
      <c r="AI104" s="195"/>
      <c r="AJ104" s="195"/>
      <c r="AK104" s="195"/>
      <c r="AL104" s="195"/>
      <c r="AM104" s="195"/>
      <c r="AN104" s="195"/>
      <c r="AO104" s="195"/>
      <c r="AP104" s="195"/>
      <c r="AQ104" s="195"/>
      <c r="AR104" s="195"/>
      <c r="AS104" s="195"/>
      <c r="AT104" s="195"/>
      <c r="AU104" s="195"/>
      <c r="AV104" s="195"/>
      <c r="AW104" s="195"/>
      <c r="AX104" s="195"/>
      <c r="AY104" s="195"/>
      <c r="AZ104" s="195"/>
      <c r="BA104" s="195"/>
      <c r="BB104" s="195"/>
      <c r="BC104" s="195"/>
      <c r="BD104" s="195"/>
      <c r="BE104" s="195"/>
      <c r="BF104" s="195"/>
      <c r="BG104" s="195"/>
      <c r="BH104" s="195"/>
    </row>
    <row r="105" customFormat="false" ht="21" hidden="false" customHeight="true" outlineLevel="1" collapsed="false">
      <c r="A105" s="196"/>
      <c r="B105" s="197"/>
      <c r="C105" s="212" t="s">
        <v>209</v>
      </c>
      <c r="D105" s="212"/>
      <c r="E105" s="212"/>
      <c r="F105" s="212"/>
      <c r="G105" s="212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195"/>
      <c r="Y105" s="195"/>
      <c r="Z105" s="195"/>
      <c r="AA105" s="195"/>
      <c r="AB105" s="195"/>
      <c r="AC105" s="195"/>
      <c r="AD105" s="195"/>
      <c r="AE105" s="195"/>
      <c r="AF105" s="195"/>
      <c r="AG105" s="195" t="s">
        <v>171</v>
      </c>
      <c r="AH105" s="195"/>
      <c r="AI105" s="195"/>
      <c r="AJ105" s="195"/>
      <c r="AK105" s="195"/>
      <c r="AL105" s="195"/>
      <c r="AM105" s="195"/>
      <c r="AN105" s="195"/>
      <c r="AO105" s="195"/>
      <c r="AP105" s="195"/>
      <c r="AQ105" s="195"/>
      <c r="AR105" s="195"/>
      <c r="AS105" s="195"/>
      <c r="AT105" s="195"/>
      <c r="AU105" s="195"/>
      <c r="AV105" s="195"/>
      <c r="AW105" s="195"/>
      <c r="AX105" s="195"/>
      <c r="AY105" s="195"/>
      <c r="AZ105" s="195"/>
      <c r="BA105" s="199" t="str">
        <f aca="false">C105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5" s="195"/>
      <c r="BC105" s="195"/>
      <c r="BD105" s="195"/>
      <c r="BE105" s="195"/>
      <c r="BF105" s="195"/>
      <c r="BG105" s="195"/>
      <c r="BH105" s="195"/>
    </row>
    <row r="106" customFormat="false" ht="13.2" hidden="false" customHeight="false" outlineLevel="1" collapsed="false">
      <c r="A106" s="196"/>
      <c r="B106" s="197"/>
      <c r="C106" s="209" t="s">
        <v>644</v>
      </c>
      <c r="D106" s="210"/>
      <c r="E106" s="211" t="n">
        <v>145.85964</v>
      </c>
      <c r="F106" s="194"/>
      <c r="G106" s="194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195"/>
      <c r="Y106" s="195"/>
      <c r="Z106" s="195"/>
      <c r="AA106" s="195"/>
      <c r="AB106" s="195"/>
      <c r="AC106" s="195"/>
      <c r="AD106" s="195"/>
      <c r="AE106" s="195"/>
      <c r="AF106" s="195"/>
      <c r="AG106" s="195" t="s">
        <v>154</v>
      </c>
      <c r="AH106" s="195" t="n">
        <v>0</v>
      </c>
      <c r="AI106" s="195"/>
      <c r="AJ106" s="195"/>
      <c r="AK106" s="195"/>
      <c r="AL106" s="195"/>
      <c r="AM106" s="195"/>
      <c r="AN106" s="195"/>
      <c r="AO106" s="195"/>
      <c r="AP106" s="195"/>
      <c r="AQ106" s="195"/>
      <c r="AR106" s="195"/>
      <c r="AS106" s="195"/>
      <c r="AT106" s="195"/>
      <c r="AU106" s="195"/>
      <c r="AV106" s="195"/>
      <c r="AW106" s="195"/>
      <c r="AX106" s="195"/>
      <c r="AY106" s="195"/>
      <c r="AZ106" s="195"/>
      <c r="BA106" s="195"/>
      <c r="BB106" s="195"/>
      <c r="BC106" s="195"/>
      <c r="BD106" s="195"/>
      <c r="BE106" s="195"/>
      <c r="BF106" s="195"/>
      <c r="BG106" s="195"/>
      <c r="BH106" s="195"/>
    </row>
    <row r="107" customFormat="false" ht="13.2" hidden="false" customHeight="false" outlineLevel="1" collapsed="false">
      <c r="A107" s="186" t="n">
        <v>12</v>
      </c>
      <c r="B107" s="187" t="s">
        <v>645</v>
      </c>
      <c r="C107" s="188" t="s">
        <v>646</v>
      </c>
      <c r="D107" s="189" t="s">
        <v>184</v>
      </c>
      <c r="E107" s="190" t="n">
        <v>72.92982</v>
      </c>
      <c r="F107" s="191"/>
      <c r="G107" s="192" t="n">
        <f aca="false">ROUND(E107*F107,2)</f>
        <v>0</v>
      </c>
      <c r="H107" s="191"/>
      <c r="I107" s="192" t="n">
        <f aca="false">ROUND(E107*H107,2)</f>
        <v>0</v>
      </c>
      <c r="J107" s="191"/>
      <c r="K107" s="192" t="n">
        <f aca="false">ROUND(E107*J107,2)</f>
        <v>0</v>
      </c>
      <c r="L107" s="192" t="n">
        <v>21</v>
      </c>
      <c r="M107" s="192" t="n">
        <f aca="false">G107*(1+L107/100)</f>
        <v>0</v>
      </c>
      <c r="N107" s="192" t="n">
        <v>0</v>
      </c>
      <c r="O107" s="192" t="n">
        <f aca="false">ROUND(E107*N107,2)</f>
        <v>0</v>
      </c>
      <c r="P107" s="192" t="n">
        <v>0</v>
      </c>
      <c r="Q107" s="192" t="n">
        <f aca="false">ROUND(E107*P107,2)</f>
        <v>0</v>
      </c>
      <c r="R107" s="192" t="s">
        <v>169</v>
      </c>
      <c r="S107" s="192" t="s">
        <v>150</v>
      </c>
      <c r="T107" s="193" t="s">
        <v>151</v>
      </c>
      <c r="U107" s="194" t="n">
        <v>0.53</v>
      </c>
      <c r="V107" s="194" t="n">
        <f aca="false">ROUND(E107*U107,2)</f>
        <v>38.65</v>
      </c>
      <c r="W107" s="194"/>
      <c r="X107" s="195"/>
      <c r="Y107" s="195"/>
      <c r="Z107" s="195"/>
      <c r="AA107" s="195"/>
      <c r="AB107" s="195"/>
      <c r="AC107" s="195"/>
      <c r="AD107" s="195"/>
      <c r="AE107" s="195"/>
      <c r="AF107" s="195"/>
      <c r="AG107" s="195" t="s">
        <v>152</v>
      </c>
      <c r="AH107" s="195"/>
      <c r="AI107" s="195"/>
      <c r="AJ107" s="195"/>
      <c r="AK107" s="195"/>
      <c r="AL107" s="195"/>
      <c r="AM107" s="195"/>
      <c r="AN107" s="195"/>
      <c r="AO107" s="195"/>
      <c r="AP107" s="195"/>
      <c r="AQ107" s="195"/>
      <c r="AR107" s="195"/>
      <c r="AS107" s="195"/>
      <c r="AT107" s="195"/>
      <c r="AU107" s="195"/>
      <c r="AV107" s="195"/>
      <c r="AW107" s="195"/>
      <c r="AX107" s="195"/>
      <c r="AY107" s="195"/>
      <c r="AZ107" s="195"/>
      <c r="BA107" s="195"/>
      <c r="BB107" s="195"/>
      <c r="BC107" s="195"/>
      <c r="BD107" s="195"/>
      <c r="BE107" s="195"/>
      <c r="BF107" s="195"/>
      <c r="BG107" s="195"/>
      <c r="BH107" s="195"/>
    </row>
    <row r="108" customFormat="false" ht="21" hidden="false" customHeight="true" outlineLevel="1" collapsed="false">
      <c r="A108" s="196"/>
      <c r="B108" s="197"/>
      <c r="C108" s="212" t="s">
        <v>209</v>
      </c>
      <c r="D108" s="212"/>
      <c r="E108" s="212"/>
      <c r="F108" s="212"/>
      <c r="G108" s="212"/>
      <c r="H108" s="194"/>
      <c r="I108" s="194"/>
      <c r="J108" s="194"/>
      <c r="K108" s="194"/>
      <c r="L108" s="194"/>
      <c r="M108" s="194"/>
      <c r="N108" s="194"/>
      <c r="O108" s="194"/>
      <c r="P108" s="194"/>
      <c r="Q108" s="194"/>
      <c r="R108" s="194"/>
      <c r="S108" s="194"/>
      <c r="T108" s="194"/>
      <c r="U108" s="194"/>
      <c r="V108" s="194"/>
      <c r="W108" s="194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 t="s">
        <v>171</v>
      </c>
      <c r="AH108" s="195"/>
      <c r="AI108" s="195"/>
      <c r="AJ108" s="195"/>
      <c r="AK108" s="195"/>
      <c r="AL108" s="195"/>
      <c r="AM108" s="195"/>
      <c r="AN108" s="195"/>
      <c r="AO108" s="195"/>
      <c r="AP108" s="195"/>
      <c r="AQ108" s="195"/>
      <c r="AR108" s="195"/>
      <c r="AS108" s="195"/>
      <c r="AT108" s="195"/>
      <c r="AU108" s="195"/>
      <c r="AV108" s="195"/>
      <c r="AW108" s="195"/>
      <c r="AX108" s="195"/>
      <c r="AY108" s="195"/>
      <c r="AZ108" s="195"/>
      <c r="BA108" s="199" t="str">
        <f aca="false">C108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8" s="195"/>
      <c r="BC108" s="195"/>
      <c r="BD108" s="195"/>
      <c r="BE108" s="195"/>
      <c r="BF108" s="195"/>
      <c r="BG108" s="195"/>
      <c r="BH108" s="195"/>
    </row>
    <row r="109" customFormat="false" ht="13.2" hidden="false" customHeight="false" outlineLevel="1" collapsed="false">
      <c r="A109" s="196"/>
      <c r="B109" s="197"/>
      <c r="C109" s="209" t="s">
        <v>647</v>
      </c>
      <c r="D109" s="210"/>
      <c r="E109" s="211" t="n">
        <v>72.92982</v>
      </c>
      <c r="F109" s="194"/>
      <c r="G109" s="194"/>
      <c r="H109" s="194"/>
      <c r="I109" s="194"/>
      <c r="J109" s="194"/>
      <c r="K109" s="194"/>
      <c r="L109" s="194"/>
      <c r="M109" s="194"/>
      <c r="N109" s="194"/>
      <c r="O109" s="194"/>
      <c r="P109" s="194"/>
      <c r="Q109" s="194"/>
      <c r="R109" s="194"/>
      <c r="S109" s="194"/>
      <c r="T109" s="194"/>
      <c r="U109" s="194"/>
      <c r="V109" s="194"/>
      <c r="W109" s="194"/>
      <c r="X109" s="195"/>
      <c r="Y109" s="195"/>
      <c r="Z109" s="195"/>
      <c r="AA109" s="195"/>
      <c r="AB109" s="195"/>
      <c r="AC109" s="195"/>
      <c r="AD109" s="195"/>
      <c r="AE109" s="195"/>
      <c r="AF109" s="195"/>
      <c r="AG109" s="195" t="s">
        <v>154</v>
      </c>
      <c r="AH109" s="195" t="n">
        <v>0</v>
      </c>
      <c r="AI109" s="195"/>
      <c r="AJ109" s="195"/>
      <c r="AK109" s="195"/>
      <c r="AL109" s="195"/>
      <c r="AM109" s="195"/>
      <c r="AN109" s="195"/>
      <c r="AO109" s="195"/>
      <c r="AP109" s="195"/>
      <c r="AQ109" s="195"/>
      <c r="AR109" s="195"/>
      <c r="AS109" s="195"/>
      <c r="AT109" s="195"/>
      <c r="AU109" s="195"/>
      <c r="AV109" s="195"/>
      <c r="AW109" s="195"/>
      <c r="AX109" s="195"/>
      <c r="AY109" s="195"/>
      <c r="AZ109" s="195"/>
      <c r="BA109" s="195"/>
      <c r="BB109" s="195"/>
      <c r="BC109" s="195"/>
      <c r="BD109" s="195"/>
      <c r="BE109" s="195"/>
      <c r="BF109" s="195"/>
      <c r="BG109" s="195"/>
      <c r="BH109" s="195"/>
    </row>
    <row r="110" customFormat="false" ht="13.2" hidden="false" customHeight="false" outlineLevel="1" collapsed="false">
      <c r="A110" s="186" t="n">
        <v>13</v>
      </c>
      <c r="B110" s="187" t="s">
        <v>648</v>
      </c>
      <c r="C110" s="188" t="s">
        <v>649</v>
      </c>
      <c r="D110" s="189" t="s">
        <v>184</v>
      </c>
      <c r="E110" s="190" t="n">
        <v>36.46491</v>
      </c>
      <c r="F110" s="191"/>
      <c r="G110" s="192" t="n">
        <f aca="false">ROUND(E110*F110,2)</f>
        <v>0</v>
      </c>
      <c r="H110" s="191"/>
      <c r="I110" s="192" t="n">
        <f aca="false">ROUND(E110*H110,2)</f>
        <v>0</v>
      </c>
      <c r="J110" s="191"/>
      <c r="K110" s="192" t="n">
        <f aca="false">ROUND(E110*J110,2)</f>
        <v>0</v>
      </c>
      <c r="L110" s="192" t="n">
        <v>21</v>
      </c>
      <c r="M110" s="192" t="n">
        <f aca="false">G110*(1+L110/100)</f>
        <v>0</v>
      </c>
      <c r="N110" s="192" t="n">
        <v>0</v>
      </c>
      <c r="O110" s="192" t="n">
        <f aca="false">ROUND(E110*N110,2)</f>
        <v>0</v>
      </c>
      <c r="P110" s="192" t="n">
        <v>0</v>
      </c>
      <c r="Q110" s="192" t="n">
        <f aca="false">ROUND(E110*P110,2)</f>
        <v>0</v>
      </c>
      <c r="R110" s="192" t="s">
        <v>169</v>
      </c>
      <c r="S110" s="192" t="s">
        <v>150</v>
      </c>
      <c r="T110" s="193" t="s">
        <v>151</v>
      </c>
      <c r="U110" s="194" t="n">
        <v>0.25</v>
      </c>
      <c r="V110" s="194" t="n">
        <f aca="false">ROUND(E110*U110,2)</f>
        <v>9.12</v>
      </c>
      <c r="W110" s="194"/>
      <c r="X110" s="195"/>
      <c r="Y110" s="195"/>
      <c r="Z110" s="195"/>
      <c r="AA110" s="195"/>
      <c r="AB110" s="195"/>
      <c r="AC110" s="195"/>
      <c r="AD110" s="195"/>
      <c r="AE110" s="195"/>
      <c r="AF110" s="195"/>
      <c r="AG110" s="195" t="s">
        <v>152</v>
      </c>
      <c r="AH110" s="195"/>
      <c r="AI110" s="195"/>
      <c r="AJ110" s="195"/>
      <c r="AK110" s="195"/>
      <c r="AL110" s="195"/>
      <c r="AM110" s="195"/>
      <c r="AN110" s="195"/>
      <c r="AO110" s="195"/>
      <c r="AP110" s="195"/>
      <c r="AQ110" s="195"/>
      <c r="AR110" s="195"/>
      <c r="AS110" s="195"/>
      <c r="AT110" s="195"/>
      <c r="AU110" s="195"/>
      <c r="AV110" s="195"/>
      <c r="AW110" s="195"/>
      <c r="AX110" s="195"/>
      <c r="AY110" s="195"/>
      <c r="AZ110" s="195"/>
      <c r="BA110" s="195"/>
      <c r="BB110" s="195"/>
      <c r="BC110" s="195"/>
      <c r="BD110" s="195"/>
      <c r="BE110" s="195"/>
      <c r="BF110" s="195"/>
      <c r="BG110" s="195"/>
      <c r="BH110" s="195"/>
    </row>
    <row r="111" customFormat="false" ht="21" hidden="false" customHeight="true" outlineLevel="1" collapsed="false">
      <c r="A111" s="196"/>
      <c r="B111" s="197"/>
      <c r="C111" s="212" t="s">
        <v>209</v>
      </c>
      <c r="D111" s="212"/>
      <c r="E111" s="212"/>
      <c r="F111" s="212"/>
      <c r="G111" s="212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 t="s">
        <v>171</v>
      </c>
      <c r="AH111" s="195"/>
      <c r="AI111" s="195"/>
      <c r="AJ111" s="195"/>
      <c r="AK111" s="195"/>
      <c r="AL111" s="195"/>
      <c r="AM111" s="195"/>
      <c r="AN111" s="195"/>
      <c r="AO111" s="195"/>
      <c r="AP111" s="195"/>
      <c r="AQ111" s="195"/>
      <c r="AR111" s="195"/>
      <c r="AS111" s="195"/>
      <c r="AT111" s="195"/>
      <c r="AU111" s="195"/>
      <c r="AV111" s="195"/>
      <c r="AW111" s="195"/>
      <c r="AX111" s="195"/>
      <c r="AY111" s="195"/>
      <c r="AZ111" s="195"/>
      <c r="BA111" s="199" t="str">
        <f aca="false">C111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11" s="195"/>
      <c r="BC111" s="195"/>
      <c r="BD111" s="195"/>
      <c r="BE111" s="195"/>
      <c r="BF111" s="195"/>
      <c r="BG111" s="195"/>
      <c r="BH111" s="195"/>
    </row>
    <row r="112" customFormat="false" ht="13.2" hidden="false" customHeight="false" outlineLevel="1" collapsed="false">
      <c r="A112" s="196"/>
      <c r="B112" s="197"/>
      <c r="C112" s="209" t="s">
        <v>650</v>
      </c>
      <c r="D112" s="210"/>
      <c r="E112" s="211" t="n">
        <v>36.46491</v>
      </c>
      <c r="F112" s="194"/>
      <c r="G112" s="194"/>
      <c r="H112" s="194"/>
      <c r="I112" s="194"/>
      <c r="J112" s="194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194"/>
      <c r="V112" s="194"/>
      <c r="W112" s="194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 t="s">
        <v>154</v>
      </c>
      <c r="AH112" s="195" t="n">
        <v>0</v>
      </c>
      <c r="AI112" s="195"/>
      <c r="AJ112" s="195"/>
      <c r="AK112" s="195"/>
      <c r="AL112" s="195"/>
      <c r="AM112" s="195"/>
      <c r="AN112" s="195"/>
      <c r="AO112" s="195"/>
      <c r="AP112" s="195"/>
      <c r="AQ112" s="195"/>
      <c r="AR112" s="195"/>
      <c r="AS112" s="195"/>
      <c r="AT112" s="195"/>
      <c r="AU112" s="195"/>
      <c r="AV112" s="195"/>
      <c r="AW112" s="195"/>
      <c r="AX112" s="195"/>
      <c r="AY112" s="195"/>
      <c r="AZ112" s="195"/>
      <c r="BA112" s="195"/>
      <c r="BB112" s="195"/>
      <c r="BC112" s="195"/>
      <c r="BD112" s="195"/>
      <c r="BE112" s="195"/>
      <c r="BF112" s="195"/>
      <c r="BG112" s="195"/>
      <c r="BH112" s="195"/>
    </row>
    <row r="113" customFormat="false" ht="13.2" hidden="false" customHeight="false" outlineLevel="1" collapsed="false">
      <c r="A113" s="186" t="n">
        <v>14</v>
      </c>
      <c r="B113" s="187" t="s">
        <v>232</v>
      </c>
      <c r="C113" s="188" t="s">
        <v>233</v>
      </c>
      <c r="D113" s="189" t="s">
        <v>148</v>
      </c>
      <c r="E113" s="190" t="n">
        <v>628.326</v>
      </c>
      <c r="F113" s="191"/>
      <c r="G113" s="192" t="n">
        <f aca="false">ROUND(E113*F113,2)</f>
        <v>0</v>
      </c>
      <c r="H113" s="191"/>
      <c r="I113" s="192" t="n">
        <f aca="false">ROUND(E113*H113,2)</f>
        <v>0</v>
      </c>
      <c r="J113" s="191"/>
      <c r="K113" s="192" t="n">
        <f aca="false">ROUND(E113*J113,2)</f>
        <v>0</v>
      </c>
      <c r="L113" s="192" t="n">
        <v>21</v>
      </c>
      <c r="M113" s="192" t="n">
        <f aca="false">G113*(1+L113/100)</f>
        <v>0</v>
      </c>
      <c r="N113" s="192" t="n">
        <v>0.00099</v>
      </c>
      <c r="O113" s="192" t="n">
        <f aca="false">ROUND(E113*N113,2)</f>
        <v>0.62</v>
      </c>
      <c r="P113" s="192" t="n">
        <v>0</v>
      </c>
      <c r="Q113" s="192" t="n">
        <f aca="false">ROUND(E113*P113,2)</f>
        <v>0</v>
      </c>
      <c r="R113" s="192" t="s">
        <v>169</v>
      </c>
      <c r="S113" s="192" t="s">
        <v>150</v>
      </c>
      <c r="T113" s="193" t="s">
        <v>120</v>
      </c>
      <c r="U113" s="194" t="n">
        <v>0.236</v>
      </c>
      <c r="V113" s="194" t="n">
        <f aca="false">ROUND(E113*U113,2)</f>
        <v>148.28</v>
      </c>
      <c r="W113" s="194"/>
      <c r="X113" s="195"/>
      <c r="Y113" s="195"/>
      <c r="Z113" s="195"/>
      <c r="AA113" s="195"/>
      <c r="AB113" s="195"/>
      <c r="AC113" s="195"/>
      <c r="AD113" s="195"/>
      <c r="AE113" s="195"/>
      <c r="AF113" s="195"/>
      <c r="AG113" s="195" t="s">
        <v>152</v>
      </c>
      <c r="AH113" s="195"/>
      <c r="AI113" s="195"/>
      <c r="AJ113" s="195"/>
      <c r="AK113" s="195"/>
      <c r="AL113" s="195"/>
      <c r="AM113" s="195"/>
      <c r="AN113" s="195"/>
      <c r="AO113" s="195"/>
      <c r="AP113" s="195"/>
      <c r="AQ113" s="195"/>
      <c r="AR113" s="195"/>
      <c r="AS113" s="195"/>
      <c r="AT113" s="195"/>
      <c r="AU113" s="195"/>
      <c r="AV113" s="195"/>
      <c r="AW113" s="195"/>
      <c r="AX113" s="195"/>
      <c r="AY113" s="195"/>
      <c r="AZ113" s="195"/>
      <c r="BA113" s="195"/>
      <c r="BB113" s="195"/>
      <c r="BC113" s="195"/>
      <c r="BD113" s="195"/>
      <c r="BE113" s="195"/>
      <c r="BF113" s="195"/>
      <c r="BG113" s="195"/>
      <c r="BH113" s="195"/>
    </row>
    <row r="114" customFormat="false" ht="13.2" hidden="false" customHeight="true" outlineLevel="1" collapsed="false">
      <c r="A114" s="196"/>
      <c r="B114" s="197"/>
      <c r="C114" s="212" t="s">
        <v>234</v>
      </c>
      <c r="D114" s="212"/>
      <c r="E114" s="212"/>
      <c r="F114" s="212"/>
      <c r="G114" s="212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5"/>
      <c r="Y114" s="195"/>
      <c r="Z114" s="195"/>
      <c r="AA114" s="195"/>
      <c r="AB114" s="195"/>
      <c r="AC114" s="195"/>
      <c r="AD114" s="195"/>
      <c r="AE114" s="195"/>
      <c r="AF114" s="195"/>
      <c r="AG114" s="195" t="s">
        <v>171</v>
      </c>
      <c r="AH114" s="195"/>
      <c r="AI114" s="195"/>
      <c r="AJ114" s="195"/>
      <c r="AK114" s="195"/>
      <c r="AL114" s="195"/>
      <c r="AM114" s="195"/>
      <c r="AN114" s="195"/>
      <c r="AO114" s="195"/>
      <c r="AP114" s="195"/>
      <c r="AQ114" s="195"/>
      <c r="AR114" s="195"/>
      <c r="AS114" s="195"/>
      <c r="AT114" s="195"/>
      <c r="AU114" s="195"/>
      <c r="AV114" s="195"/>
      <c r="AW114" s="195"/>
      <c r="AX114" s="195"/>
      <c r="AY114" s="195"/>
      <c r="AZ114" s="195"/>
      <c r="BA114" s="195"/>
      <c r="BB114" s="195"/>
      <c r="BC114" s="195"/>
      <c r="BD114" s="195"/>
      <c r="BE114" s="195"/>
      <c r="BF114" s="195"/>
      <c r="BG114" s="195"/>
      <c r="BH114" s="195"/>
    </row>
    <row r="115" customFormat="false" ht="13.2" hidden="false" customHeight="false" outlineLevel="1" collapsed="false">
      <c r="A115" s="196"/>
      <c r="B115" s="197"/>
      <c r="C115" s="209" t="s">
        <v>235</v>
      </c>
      <c r="D115" s="210"/>
      <c r="E115" s="211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5"/>
      <c r="Y115" s="195"/>
      <c r="Z115" s="195"/>
      <c r="AA115" s="195"/>
      <c r="AB115" s="195"/>
      <c r="AC115" s="195"/>
      <c r="AD115" s="195"/>
      <c r="AE115" s="195"/>
      <c r="AF115" s="195"/>
      <c r="AG115" s="195" t="s">
        <v>154</v>
      </c>
      <c r="AH115" s="195" t="n">
        <v>0</v>
      </c>
      <c r="AI115" s="195"/>
      <c r="AJ115" s="195"/>
      <c r="AK115" s="195"/>
      <c r="AL115" s="195"/>
      <c r="AM115" s="195"/>
      <c r="AN115" s="195"/>
      <c r="AO115" s="195"/>
      <c r="AP115" s="195"/>
      <c r="AQ115" s="195"/>
      <c r="AR115" s="195"/>
      <c r="AS115" s="195"/>
      <c r="AT115" s="195"/>
      <c r="AU115" s="195"/>
      <c r="AV115" s="195"/>
      <c r="AW115" s="195"/>
      <c r="AX115" s="195"/>
      <c r="AY115" s="195"/>
      <c r="AZ115" s="195"/>
      <c r="BA115" s="195"/>
      <c r="BB115" s="195"/>
      <c r="BC115" s="195"/>
      <c r="BD115" s="195"/>
      <c r="BE115" s="195"/>
      <c r="BF115" s="195"/>
      <c r="BG115" s="195"/>
      <c r="BH115" s="195"/>
    </row>
    <row r="116" customFormat="false" ht="13.2" hidden="false" customHeight="false" outlineLevel="1" collapsed="false">
      <c r="A116" s="196"/>
      <c r="B116" s="197"/>
      <c r="C116" s="209" t="s">
        <v>651</v>
      </c>
      <c r="D116" s="210"/>
      <c r="E116" s="211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 t="s">
        <v>154</v>
      </c>
      <c r="AH116" s="195" t="n">
        <v>0</v>
      </c>
      <c r="AI116" s="195"/>
      <c r="AJ116" s="195"/>
      <c r="AK116" s="195"/>
      <c r="AL116" s="195"/>
      <c r="AM116" s="195"/>
      <c r="AN116" s="195"/>
      <c r="AO116" s="195"/>
      <c r="AP116" s="195"/>
      <c r="AQ116" s="195"/>
      <c r="AR116" s="195"/>
      <c r="AS116" s="195"/>
      <c r="AT116" s="195"/>
      <c r="AU116" s="195"/>
      <c r="AV116" s="195"/>
      <c r="AW116" s="195"/>
      <c r="AX116" s="195"/>
      <c r="AY116" s="195"/>
      <c r="AZ116" s="195"/>
      <c r="BA116" s="195"/>
      <c r="BB116" s="195"/>
      <c r="BC116" s="195"/>
      <c r="BD116" s="195"/>
      <c r="BE116" s="195"/>
      <c r="BF116" s="195"/>
      <c r="BG116" s="195"/>
      <c r="BH116" s="195"/>
    </row>
    <row r="117" customFormat="false" ht="13.2" hidden="false" customHeight="false" outlineLevel="1" collapsed="false">
      <c r="A117" s="196"/>
      <c r="B117" s="197"/>
      <c r="C117" s="209" t="s">
        <v>652</v>
      </c>
      <c r="D117" s="210"/>
      <c r="E117" s="211" t="n">
        <v>30.8</v>
      </c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 t="s">
        <v>154</v>
      </c>
      <c r="AH117" s="195" t="n">
        <v>0</v>
      </c>
      <c r="AI117" s="195"/>
      <c r="AJ117" s="195"/>
      <c r="AK117" s="195"/>
      <c r="AL117" s="195"/>
      <c r="AM117" s="195"/>
      <c r="AN117" s="195"/>
      <c r="AO117" s="195"/>
      <c r="AP117" s="195"/>
      <c r="AQ117" s="195"/>
      <c r="AR117" s="195"/>
      <c r="AS117" s="195"/>
      <c r="AT117" s="195"/>
      <c r="AU117" s="195"/>
      <c r="AV117" s="195"/>
      <c r="AW117" s="195"/>
      <c r="AX117" s="195"/>
      <c r="AY117" s="195"/>
      <c r="AZ117" s="195"/>
      <c r="BA117" s="195"/>
      <c r="BB117" s="195"/>
      <c r="BC117" s="195"/>
      <c r="BD117" s="195"/>
      <c r="BE117" s="195"/>
      <c r="BF117" s="195"/>
      <c r="BG117" s="195"/>
      <c r="BH117" s="195"/>
    </row>
    <row r="118" customFormat="false" ht="13.2" hidden="false" customHeight="false" outlineLevel="1" collapsed="false">
      <c r="A118" s="196"/>
      <c r="B118" s="197"/>
      <c r="C118" s="209" t="s">
        <v>653</v>
      </c>
      <c r="D118" s="210"/>
      <c r="E118" s="211" t="n">
        <v>52.85</v>
      </c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 t="s">
        <v>154</v>
      </c>
      <c r="AH118" s="195" t="n">
        <v>0</v>
      </c>
      <c r="AI118" s="195"/>
      <c r="AJ118" s="195"/>
      <c r="AK118" s="195"/>
      <c r="AL118" s="195"/>
      <c r="AM118" s="195"/>
      <c r="AN118" s="195"/>
      <c r="AO118" s="195"/>
      <c r="AP118" s="195"/>
      <c r="AQ118" s="195"/>
      <c r="AR118" s="195"/>
      <c r="AS118" s="195"/>
      <c r="AT118" s="195"/>
      <c r="AU118" s="195"/>
      <c r="AV118" s="195"/>
      <c r="AW118" s="195"/>
      <c r="AX118" s="195"/>
      <c r="AY118" s="195"/>
      <c r="AZ118" s="195"/>
      <c r="BA118" s="195"/>
      <c r="BB118" s="195"/>
      <c r="BC118" s="195"/>
      <c r="BD118" s="195"/>
      <c r="BE118" s="195"/>
      <c r="BF118" s="195"/>
      <c r="BG118" s="195"/>
      <c r="BH118" s="195"/>
    </row>
    <row r="119" customFormat="false" ht="13.2" hidden="false" customHeight="false" outlineLevel="1" collapsed="false">
      <c r="A119" s="196"/>
      <c r="B119" s="197"/>
      <c r="C119" s="209" t="s">
        <v>654</v>
      </c>
      <c r="D119" s="210"/>
      <c r="E119" s="211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 t="s">
        <v>154</v>
      </c>
      <c r="AH119" s="195" t="n">
        <v>0</v>
      </c>
      <c r="AI119" s="195"/>
      <c r="AJ119" s="195"/>
      <c r="AK119" s="195"/>
      <c r="AL119" s="195"/>
      <c r="AM119" s="195"/>
      <c r="AN119" s="195"/>
      <c r="AO119" s="195"/>
      <c r="AP119" s="195"/>
      <c r="AQ119" s="195"/>
      <c r="AR119" s="195"/>
      <c r="AS119" s="195"/>
      <c r="AT119" s="195"/>
      <c r="AU119" s="195"/>
      <c r="AV119" s="195"/>
      <c r="AW119" s="195"/>
      <c r="AX119" s="195"/>
      <c r="AY119" s="195"/>
      <c r="AZ119" s="195"/>
      <c r="BA119" s="195"/>
      <c r="BB119" s="195"/>
      <c r="BC119" s="195"/>
      <c r="BD119" s="195"/>
      <c r="BE119" s="195"/>
      <c r="BF119" s="195"/>
      <c r="BG119" s="195"/>
      <c r="BH119" s="195"/>
    </row>
    <row r="120" customFormat="false" ht="13.2" hidden="false" customHeight="false" outlineLevel="1" collapsed="false">
      <c r="A120" s="196"/>
      <c r="B120" s="197"/>
      <c r="C120" s="209" t="s">
        <v>236</v>
      </c>
      <c r="D120" s="210"/>
      <c r="E120" s="211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 t="s">
        <v>154</v>
      </c>
      <c r="AH120" s="195" t="n">
        <v>0</v>
      </c>
      <c r="AI120" s="195"/>
      <c r="AJ120" s="195"/>
      <c r="AK120" s="195"/>
      <c r="AL120" s="195"/>
      <c r="AM120" s="195"/>
      <c r="AN120" s="195"/>
      <c r="AO120" s="195"/>
      <c r="AP120" s="195"/>
      <c r="AQ120" s="195"/>
      <c r="AR120" s="195"/>
      <c r="AS120" s="195"/>
      <c r="AT120" s="195"/>
      <c r="AU120" s="195"/>
      <c r="AV120" s="195"/>
      <c r="AW120" s="195"/>
      <c r="AX120" s="195"/>
      <c r="AY120" s="195"/>
      <c r="AZ120" s="195"/>
      <c r="BA120" s="195"/>
      <c r="BB120" s="195"/>
      <c r="BC120" s="195"/>
      <c r="BD120" s="195"/>
      <c r="BE120" s="195"/>
      <c r="BF120" s="195"/>
      <c r="BG120" s="195"/>
      <c r="BH120" s="195"/>
    </row>
    <row r="121" customFormat="false" ht="13.2" hidden="false" customHeight="false" outlineLevel="1" collapsed="false">
      <c r="A121" s="196"/>
      <c r="B121" s="197"/>
      <c r="C121" s="209" t="s">
        <v>655</v>
      </c>
      <c r="D121" s="210"/>
      <c r="E121" s="211" t="n">
        <v>54.6</v>
      </c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 t="s">
        <v>154</v>
      </c>
      <c r="AH121" s="195" t="n">
        <v>0</v>
      </c>
      <c r="AI121" s="195"/>
      <c r="AJ121" s="195"/>
      <c r="AK121" s="195"/>
      <c r="AL121" s="195"/>
      <c r="AM121" s="195"/>
      <c r="AN121" s="195"/>
      <c r="AO121" s="195"/>
      <c r="AP121" s="195"/>
      <c r="AQ121" s="195"/>
      <c r="AR121" s="195"/>
      <c r="AS121" s="195"/>
      <c r="AT121" s="195"/>
      <c r="AU121" s="195"/>
      <c r="AV121" s="195"/>
      <c r="AW121" s="195"/>
      <c r="AX121" s="195"/>
      <c r="AY121" s="195"/>
      <c r="AZ121" s="195"/>
      <c r="BA121" s="195"/>
      <c r="BB121" s="195"/>
      <c r="BC121" s="195"/>
      <c r="BD121" s="195"/>
      <c r="BE121" s="195"/>
      <c r="BF121" s="195"/>
      <c r="BG121" s="195"/>
      <c r="BH121" s="195"/>
    </row>
    <row r="122" customFormat="false" ht="13.2" hidden="false" customHeight="false" outlineLevel="1" collapsed="false">
      <c r="A122" s="196"/>
      <c r="B122" s="197"/>
      <c r="C122" s="209" t="s">
        <v>656</v>
      </c>
      <c r="D122" s="210"/>
      <c r="E122" s="211" t="n">
        <v>32.5</v>
      </c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 t="s">
        <v>154</v>
      </c>
      <c r="AH122" s="195" t="n">
        <v>0</v>
      </c>
      <c r="AI122" s="195"/>
      <c r="AJ122" s="195"/>
      <c r="AK122" s="195"/>
      <c r="AL122" s="195"/>
      <c r="AM122" s="195"/>
      <c r="AN122" s="195"/>
      <c r="AO122" s="195"/>
      <c r="AP122" s="195"/>
      <c r="AQ122" s="195"/>
      <c r="AR122" s="195"/>
      <c r="AS122" s="195"/>
      <c r="AT122" s="195"/>
      <c r="AU122" s="195"/>
      <c r="AV122" s="195"/>
      <c r="AW122" s="195"/>
      <c r="AX122" s="195"/>
      <c r="AY122" s="195"/>
      <c r="AZ122" s="195"/>
      <c r="BA122" s="195"/>
      <c r="BB122" s="195"/>
      <c r="BC122" s="195"/>
      <c r="BD122" s="195"/>
      <c r="BE122" s="195"/>
      <c r="BF122" s="195"/>
      <c r="BG122" s="195"/>
      <c r="BH122" s="195"/>
    </row>
    <row r="123" customFormat="false" ht="13.2" hidden="false" customHeight="false" outlineLevel="1" collapsed="false">
      <c r="A123" s="196"/>
      <c r="B123" s="197"/>
      <c r="C123" s="209" t="s">
        <v>657</v>
      </c>
      <c r="D123" s="210"/>
      <c r="E123" s="211" t="n">
        <v>261</v>
      </c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 t="s">
        <v>154</v>
      </c>
      <c r="AH123" s="195" t="n">
        <v>0</v>
      </c>
      <c r="AI123" s="195"/>
      <c r="AJ123" s="195"/>
      <c r="AK123" s="195"/>
      <c r="AL123" s="195"/>
      <c r="AM123" s="195"/>
      <c r="AN123" s="195"/>
      <c r="AO123" s="195"/>
      <c r="AP123" s="195"/>
      <c r="AQ123" s="195"/>
      <c r="AR123" s="195"/>
      <c r="AS123" s="195"/>
      <c r="AT123" s="195"/>
      <c r="AU123" s="195"/>
      <c r="AV123" s="195"/>
      <c r="AW123" s="195"/>
      <c r="AX123" s="195"/>
      <c r="AY123" s="195"/>
      <c r="AZ123" s="195"/>
      <c r="BA123" s="195"/>
      <c r="BB123" s="195"/>
      <c r="BC123" s="195"/>
      <c r="BD123" s="195"/>
      <c r="BE123" s="195"/>
      <c r="BF123" s="195"/>
      <c r="BG123" s="195"/>
      <c r="BH123" s="195"/>
    </row>
    <row r="124" customFormat="false" ht="13.2" hidden="false" customHeight="false" outlineLevel="1" collapsed="false">
      <c r="A124" s="196"/>
      <c r="B124" s="197"/>
      <c r="C124" s="209" t="s">
        <v>658</v>
      </c>
      <c r="D124" s="210"/>
      <c r="E124" s="211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 t="s">
        <v>154</v>
      </c>
      <c r="AH124" s="195" t="n">
        <v>0</v>
      </c>
      <c r="AI124" s="195"/>
      <c r="AJ124" s="195"/>
      <c r="AK124" s="195"/>
      <c r="AL124" s="195"/>
      <c r="AM124" s="195"/>
      <c r="AN124" s="195"/>
      <c r="AO124" s="195"/>
      <c r="AP124" s="195"/>
      <c r="AQ124" s="195"/>
      <c r="AR124" s="195"/>
      <c r="AS124" s="195"/>
      <c r="AT124" s="195"/>
      <c r="AU124" s="195"/>
      <c r="AV124" s="195"/>
      <c r="AW124" s="195"/>
      <c r="AX124" s="195"/>
      <c r="AY124" s="195"/>
      <c r="AZ124" s="195"/>
      <c r="BA124" s="195"/>
      <c r="BB124" s="195"/>
      <c r="BC124" s="195"/>
      <c r="BD124" s="195"/>
      <c r="BE124" s="195"/>
      <c r="BF124" s="195"/>
      <c r="BG124" s="195"/>
      <c r="BH124" s="195"/>
    </row>
    <row r="125" customFormat="false" ht="13.2" hidden="false" customHeight="false" outlineLevel="1" collapsed="false">
      <c r="A125" s="196"/>
      <c r="B125" s="197"/>
      <c r="C125" s="209" t="s">
        <v>651</v>
      </c>
      <c r="D125" s="210"/>
      <c r="E125" s="211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 t="s">
        <v>154</v>
      </c>
      <c r="AH125" s="195" t="n">
        <v>0</v>
      </c>
      <c r="AI125" s="195"/>
      <c r="AJ125" s="195"/>
      <c r="AK125" s="195"/>
      <c r="AL125" s="195"/>
      <c r="AM125" s="195"/>
      <c r="AN125" s="195"/>
      <c r="AO125" s="195"/>
      <c r="AP125" s="195"/>
      <c r="AQ125" s="195"/>
      <c r="AR125" s="195"/>
      <c r="AS125" s="195"/>
      <c r="AT125" s="195"/>
      <c r="AU125" s="195"/>
      <c r="AV125" s="195"/>
      <c r="AW125" s="195"/>
      <c r="AX125" s="195"/>
      <c r="AY125" s="195"/>
      <c r="AZ125" s="195"/>
      <c r="BA125" s="195"/>
      <c r="BB125" s="195"/>
      <c r="BC125" s="195"/>
      <c r="BD125" s="195"/>
      <c r="BE125" s="195"/>
      <c r="BF125" s="195"/>
      <c r="BG125" s="195"/>
      <c r="BH125" s="195"/>
    </row>
    <row r="126" customFormat="false" ht="13.2" hidden="false" customHeight="false" outlineLevel="1" collapsed="false">
      <c r="A126" s="196"/>
      <c r="B126" s="197"/>
      <c r="C126" s="209" t="s">
        <v>659</v>
      </c>
      <c r="D126" s="210"/>
      <c r="E126" s="211" t="n">
        <v>38.622</v>
      </c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 t="s">
        <v>154</v>
      </c>
      <c r="AH126" s="195" t="n">
        <v>0</v>
      </c>
      <c r="AI126" s="195"/>
      <c r="AJ126" s="195"/>
      <c r="AK126" s="195"/>
      <c r="AL126" s="195"/>
      <c r="AM126" s="195"/>
      <c r="AN126" s="195"/>
      <c r="AO126" s="195"/>
      <c r="AP126" s="195"/>
      <c r="AQ126" s="195"/>
      <c r="AR126" s="195"/>
      <c r="AS126" s="195"/>
      <c r="AT126" s="195"/>
      <c r="AU126" s="195"/>
      <c r="AV126" s="195"/>
      <c r="AW126" s="195"/>
      <c r="AX126" s="195"/>
      <c r="AY126" s="195"/>
      <c r="AZ126" s="195"/>
      <c r="BA126" s="195"/>
      <c r="BB126" s="195"/>
      <c r="BC126" s="195"/>
      <c r="BD126" s="195"/>
      <c r="BE126" s="195"/>
      <c r="BF126" s="195"/>
      <c r="BG126" s="195"/>
      <c r="BH126" s="195"/>
    </row>
    <row r="127" customFormat="false" ht="13.2" hidden="false" customHeight="false" outlineLevel="1" collapsed="false">
      <c r="A127" s="196"/>
      <c r="B127" s="197"/>
      <c r="C127" s="209" t="s">
        <v>660</v>
      </c>
      <c r="D127" s="210"/>
      <c r="E127" s="211" t="n">
        <v>23.66</v>
      </c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 t="s">
        <v>154</v>
      </c>
      <c r="AH127" s="195" t="n">
        <v>0</v>
      </c>
      <c r="AI127" s="195"/>
      <c r="AJ127" s="195"/>
      <c r="AK127" s="195"/>
      <c r="AL127" s="195"/>
      <c r="AM127" s="195"/>
      <c r="AN127" s="195"/>
      <c r="AO127" s="195"/>
      <c r="AP127" s="195"/>
      <c r="AQ127" s="195"/>
      <c r="AR127" s="195"/>
      <c r="AS127" s="195"/>
      <c r="AT127" s="195"/>
      <c r="AU127" s="195"/>
      <c r="AV127" s="195"/>
      <c r="AW127" s="195"/>
      <c r="AX127" s="195"/>
      <c r="AY127" s="195"/>
      <c r="AZ127" s="195"/>
      <c r="BA127" s="195"/>
      <c r="BB127" s="195"/>
      <c r="BC127" s="195"/>
      <c r="BD127" s="195"/>
      <c r="BE127" s="195"/>
      <c r="BF127" s="195"/>
      <c r="BG127" s="195"/>
      <c r="BH127" s="195"/>
    </row>
    <row r="128" customFormat="false" ht="13.2" hidden="false" customHeight="false" outlineLevel="1" collapsed="false">
      <c r="A128" s="196"/>
      <c r="B128" s="197"/>
      <c r="C128" s="209" t="s">
        <v>661</v>
      </c>
      <c r="D128" s="210"/>
      <c r="E128" s="211" t="n">
        <v>134.294</v>
      </c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 t="s">
        <v>154</v>
      </c>
      <c r="AH128" s="195" t="n">
        <v>0</v>
      </c>
      <c r="AI128" s="195"/>
      <c r="AJ128" s="195"/>
      <c r="AK128" s="195"/>
      <c r="AL128" s="195"/>
      <c r="AM128" s="195"/>
      <c r="AN128" s="195"/>
      <c r="AO128" s="195"/>
      <c r="AP128" s="195"/>
      <c r="AQ128" s="195"/>
      <c r="AR128" s="195"/>
      <c r="AS128" s="195"/>
      <c r="AT128" s="195"/>
      <c r="AU128" s="195"/>
      <c r="AV128" s="195"/>
      <c r="AW128" s="195"/>
      <c r="AX128" s="195"/>
      <c r="AY128" s="195"/>
      <c r="AZ128" s="195"/>
      <c r="BA128" s="195"/>
      <c r="BB128" s="195"/>
      <c r="BC128" s="195"/>
      <c r="BD128" s="195"/>
      <c r="BE128" s="195"/>
      <c r="BF128" s="195"/>
      <c r="BG128" s="195"/>
      <c r="BH128" s="195"/>
    </row>
    <row r="129" customFormat="false" ht="13.2" hidden="false" customHeight="false" outlineLevel="1" collapsed="false">
      <c r="A129" s="196"/>
      <c r="B129" s="197"/>
      <c r="C129" s="209" t="s">
        <v>654</v>
      </c>
      <c r="D129" s="210"/>
      <c r="E129" s="211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 t="s">
        <v>154</v>
      </c>
      <c r="AH129" s="195" t="n">
        <v>0</v>
      </c>
      <c r="AI129" s="195"/>
      <c r="AJ129" s="195"/>
      <c r="AK129" s="195"/>
      <c r="AL129" s="195"/>
      <c r="AM129" s="195"/>
      <c r="AN129" s="195"/>
      <c r="AO129" s="195"/>
      <c r="AP129" s="195"/>
      <c r="AQ129" s="195"/>
      <c r="AR129" s="195"/>
      <c r="AS129" s="195"/>
      <c r="AT129" s="195"/>
      <c r="AU129" s="195"/>
      <c r="AV129" s="195"/>
      <c r="AW129" s="195"/>
      <c r="AX129" s="195"/>
      <c r="AY129" s="195"/>
      <c r="AZ129" s="195"/>
      <c r="BA129" s="195"/>
      <c r="BB129" s="195"/>
      <c r="BC129" s="195"/>
      <c r="BD129" s="195"/>
      <c r="BE129" s="195"/>
      <c r="BF129" s="195"/>
      <c r="BG129" s="195"/>
      <c r="BH129" s="195"/>
    </row>
    <row r="130" customFormat="false" ht="13.2" hidden="false" customHeight="false" outlineLevel="1" collapsed="false">
      <c r="A130" s="186" t="n">
        <v>15</v>
      </c>
      <c r="B130" s="187" t="s">
        <v>241</v>
      </c>
      <c r="C130" s="188" t="s">
        <v>242</v>
      </c>
      <c r="D130" s="189" t="s">
        <v>148</v>
      </c>
      <c r="E130" s="190" t="n">
        <v>628.326</v>
      </c>
      <c r="F130" s="191"/>
      <c r="G130" s="192" t="n">
        <f aca="false">ROUND(E130*F130,2)</f>
        <v>0</v>
      </c>
      <c r="H130" s="191"/>
      <c r="I130" s="192" t="n">
        <f aca="false">ROUND(E130*H130,2)</f>
        <v>0</v>
      </c>
      <c r="J130" s="191"/>
      <c r="K130" s="192" t="n">
        <f aca="false">ROUND(E130*J130,2)</f>
        <v>0</v>
      </c>
      <c r="L130" s="192" t="n">
        <v>21</v>
      </c>
      <c r="M130" s="192" t="n">
        <f aca="false">G130*(1+L130/100)</f>
        <v>0</v>
      </c>
      <c r="N130" s="192" t="n">
        <v>0</v>
      </c>
      <c r="O130" s="192" t="n">
        <f aca="false">ROUND(E130*N130,2)</f>
        <v>0</v>
      </c>
      <c r="P130" s="192" t="n">
        <v>0</v>
      </c>
      <c r="Q130" s="192" t="n">
        <f aca="false">ROUND(E130*P130,2)</f>
        <v>0</v>
      </c>
      <c r="R130" s="192" t="s">
        <v>169</v>
      </c>
      <c r="S130" s="192" t="s">
        <v>150</v>
      </c>
      <c r="T130" s="193" t="s">
        <v>120</v>
      </c>
      <c r="U130" s="194" t="n">
        <v>0.07</v>
      </c>
      <c r="V130" s="194" t="n">
        <f aca="false">ROUND(E130*U130,2)</f>
        <v>43.98</v>
      </c>
      <c r="W130" s="194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 t="s">
        <v>152</v>
      </c>
      <c r="AH130" s="195"/>
      <c r="AI130" s="195"/>
      <c r="AJ130" s="195"/>
      <c r="AK130" s="195"/>
      <c r="AL130" s="195"/>
      <c r="AM130" s="195"/>
      <c r="AN130" s="195"/>
      <c r="AO130" s="195"/>
      <c r="AP130" s="195"/>
      <c r="AQ130" s="195"/>
      <c r="AR130" s="195"/>
      <c r="AS130" s="195"/>
      <c r="AT130" s="195"/>
      <c r="AU130" s="195"/>
      <c r="AV130" s="195"/>
      <c r="AW130" s="195"/>
      <c r="AX130" s="195"/>
      <c r="AY130" s="195"/>
      <c r="AZ130" s="195"/>
      <c r="BA130" s="195"/>
      <c r="BB130" s="195"/>
      <c r="BC130" s="195"/>
      <c r="BD130" s="195"/>
      <c r="BE130" s="195"/>
      <c r="BF130" s="195"/>
      <c r="BG130" s="195"/>
      <c r="BH130" s="195"/>
    </row>
    <row r="131" customFormat="false" ht="13.2" hidden="false" customHeight="true" outlineLevel="1" collapsed="false">
      <c r="A131" s="196"/>
      <c r="B131" s="197"/>
      <c r="C131" s="212" t="s">
        <v>243</v>
      </c>
      <c r="D131" s="212"/>
      <c r="E131" s="212"/>
      <c r="F131" s="212"/>
      <c r="G131" s="212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 t="s">
        <v>171</v>
      </c>
      <c r="AH131" s="195"/>
      <c r="AI131" s="195"/>
      <c r="AJ131" s="195"/>
      <c r="AK131" s="195"/>
      <c r="AL131" s="195"/>
      <c r="AM131" s="195"/>
      <c r="AN131" s="195"/>
      <c r="AO131" s="195"/>
      <c r="AP131" s="195"/>
      <c r="AQ131" s="195"/>
      <c r="AR131" s="195"/>
      <c r="AS131" s="195"/>
      <c r="AT131" s="195"/>
      <c r="AU131" s="195"/>
      <c r="AV131" s="195"/>
      <c r="AW131" s="195"/>
      <c r="AX131" s="195"/>
      <c r="AY131" s="195"/>
      <c r="AZ131" s="195"/>
      <c r="BA131" s="195"/>
      <c r="BB131" s="195"/>
      <c r="BC131" s="195"/>
      <c r="BD131" s="195"/>
      <c r="BE131" s="195"/>
      <c r="BF131" s="195"/>
      <c r="BG131" s="195"/>
      <c r="BH131" s="195"/>
    </row>
    <row r="132" customFormat="false" ht="13.2" hidden="false" customHeight="false" outlineLevel="1" collapsed="false">
      <c r="A132" s="186" t="n">
        <v>16</v>
      </c>
      <c r="B132" s="187" t="s">
        <v>244</v>
      </c>
      <c r="C132" s="188" t="s">
        <v>245</v>
      </c>
      <c r="D132" s="189" t="s">
        <v>148</v>
      </c>
      <c r="E132" s="190" t="n">
        <v>757.98</v>
      </c>
      <c r="F132" s="191"/>
      <c r="G132" s="192" t="n">
        <f aca="false">ROUND(E132*F132,2)</f>
        <v>0</v>
      </c>
      <c r="H132" s="191"/>
      <c r="I132" s="192" t="n">
        <f aca="false">ROUND(E132*H132,2)</f>
        <v>0</v>
      </c>
      <c r="J132" s="191"/>
      <c r="K132" s="192" t="n">
        <f aca="false">ROUND(E132*J132,2)</f>
        <v>0</v>
      </c>
      <c r="L132" s="192" t="n">
        <v>21</v>
      </c>
      <c r="M132" s="192" t="n">
        <f aca="false">G132*(1+L132/100)</f>
        <v>0</v>
      </c>
      <c r="N132" s="192" t="n">
        <v>0.0007</v>
      </c>
      <c r="O132" s="192" t="n">
        <f aca="false">ROUND(E132*N132,2)</f>
        <v>0.53</v>
      </c>
      <c r="P132" s="192" t="n">
        <v>0</v>
      </c>
      <c r="Q132" s="192" t="n">
        <f aca="false">ROUND(E132*P132,2)</f>
        <v>0</v>
      </c>
      <c r="R132" s="192" t="s">
        <v>169</v>
      </c>
      <c r="S132" s="192" t="s">
        <v>150</v>
      </c>
      <c r="T132" s="193" t="s">
        <v>120</v>
      </c>
      <c r="U132" s="194" t="n">
        <v>0.156</v>
      </c>
      <c r="V132" s="194" t="n">
        <f aca="false">ROUND(E132*U132,2)</f>
        <v>118.24</v>
      </c>
      <c r="W132" s="194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 t="s">
        <v>152</v>
      </c>
      <c r="AH132" s="195"/>
      <c r="AI132" s="195"/>
      <c r="AJ132" s="195"/>
      <c r="AK132" s="195"/>
      <c r="AL132" s="195"/>
      <c r="AM132" s="195"/>
      <c r="AN132" s="195"/>
      <c r="AO132" s="195"/>
      <c r="AP132" s="195"/>
      <c r="AQ132" s="195"/>
      <c r="AR132" s="195"/>
      <c r="AS132" s="195"/>
      <c r="AT132" s="195"/>
      <c r="AU132" s="195"/>
      <c r="AV132" s="195"/>
      <c r="AW132" s="195"/>
      <c r="AX132" s="195"/>
      <c r="AY132" s="195"/>
      <c r="AZ132" s="195"/>
      <c r="BA132" s="195"/>
      <c r="BB132" s="195"/>
      <c r="BC132" s="195"/>
      <c r="BD132" s="195"/>
      <c r="BE132" s="195"/>
      <c r="BF132" s="195"/>
      <c r="BG132" s="195"/>
      <c r="BH132" s="195"/>
    </row>
    <row r="133" customFormat="false" ht="13.2" hidden="false" customHeight="false" outlineLevel="1" collapsed="false">
      <c r="A133" s="196"/>
      <c r="B133" s="197"/>
      <c r="C133" s="209" t="s">
        <v>235</v>
      </c>
      <c r="D133" s="210"/>
      <c r="E133" s="211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 t="s">
        <v>154</v>
      </c>
      <c r="AH133" s="195" t="n">
        <v>0</v>
      </c>
      <c r="AI133" s="195"/>
      <c r="AJ133" s="195"/>
      <c r="AK133" s="195"/>
      <c r="AL133" s="195"/>
      <c r="AM133" s="195"/>
      <c r="AN133" s="195"/>
      <c r="AO133" s="195"/>
      <c r="AP133" s="195"/>
      <c r="AQ133" s="195"/>
      <c r="AR133" s="195"/>
      <c r="AS133" s="195"/>
      <c r="AT133" s="195"/>
      <c r="AU133" s="195"/>
      <c r="AV133" s="195"/>
      <c r="AW133" s="195"/>
      <c r="AX133" s="195"/>
      <c r="AY133" s="195"/>
      <c r="AZ133" s="195"/>
      <c r="BA133" s="195"/>
      <c r="BB133" s="195"/>
      <c r="BC133" s="195"/>
      <c r="BD133" s="195"/>
      <c r="BE133" s="195"/>
      <c r="BF133" s="195"/>
      <c r="BG133" s="195"/>
      <c r="BH133" s="195"/>
    </row>
    <row r="134" customFormat="false" ht="13.2" hidden="false" customHeight="false" outlineLevel="1" collapsed="false">
      <c r="A134" s="196"/>
      <c r="B134" s="197"/>
      <c r="C134" s="209" t="s">
        <v>651</v>
      </c>
      <c r="D134" s="210"/>
      <c r="E134" s="211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 t="s">
        <v>154</v>
      </c>
      <c r="AH134" s="195" t="n">
        <v>0</v>
      </c>
      <c r="AI134" s="195"/>
      <c r="AJ134" s="195"/>
      <c r="AK134" s="195"/>
      <c r="AL134" s="195"/>
      <c r="AM134" s="195"/>
      <c r="AN134" s="195"/>
      <c r="AO134" s="195"/>
      <c r="AP134" s="195"/>
      <c r="AQ134" s="195"/>
      <c r="AR134" s="195"/>
      <c r="AS134" s="195"/>
      <c r="AT134" s="195"/>
      <c r="AU134" s="195"/>
      <c r="AV134" s="195"/>
      <c r="AW134" s="195"/>
      <c r="AX134" s="195"/>
      <c r="AY134" s="195"/>
      <c r="AZ134" s="195"/>
      <c r="BA134" s="195"/>
      <c r="BB134" s="195"/>
      <c r="BC134" s="195"/>
      <c r="BD134" s="195"/>
      <c r="BE134" s="195"/>
      <c r="BF134" s="195"/>
      <c r="BG134" s="195"/>
      <c r="BH134" s="195"/>
    </row>
    <row r="135" customFormat="false" ht="13.2" hidden="false" customHeight="false" outlineLevel="1" collapsed="false">
      <c r="A135" s="196"/>
      <c r="B135" s="197"/>
      <c r="C135" s="209" t="s">
        <v>662</v>
      </c>
      <c r="D135" s="210"/>
      <c r="E135" s="211" t="n">
        <v>34.4</v>
      </c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 t="s">
        <v>154</v>
      </c>
      <c r="AH135" s="195" t="n">
        <v>0</v>
      </c>
      <c r="AI135" s="195"/>
      <c r="AJ135" s="195"/>
      <c r="AK135" s="195"/>
      <c r="AL135" s="195"/>
      <c r="AM135" s="195"/>
      <c r="AN135" s="195"/>
      <c r="AO135" s="195"/>
      <c r="AP135" s="195"/>
      <c r="AQ135" s="195"/>
      <c r="AR135" s="195"/>
      <c r="AS135" s="195"/>
      <c r="AT135" s="195"/>
      <c r="AU135" s="195"/>
      <c r="AV135" s="195"/>
      <c r="AW135" s="195"/>
      <c r="AX135" s="195"/>
      <c r="AY135" s="195"/>
      <c r="AZ135" s="195"/>
      <c r="BA135" s="195"/>
      <c r="BB135" s="195"/>
      <c r="BC135" s="195"/>
      <c r="BD135" s="195"/>
      <c r="BE135" s="195"/>
      <c r="BF135" s="195"/>
      <c r="BG135" s="195"/>
      <c r="BH135" s="195"/>
    </row>
    <row r="136" customFormat="false" ht="13.2" hidden="false" customHeight="false" outlineLevel="1" collapsed="false">
      <c r="A136" s="196"/>
      <c r="B136" s="197"/>
      <c r="C136" s="209" t="s">
        <v>663</v>
      </c>
      <c r="D136" s="210"/>
      <c r="E136" s="211" t="n">
        <v>50.4</v>
      </c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 t="s">
        <v>154</v>
      </c>
      <c r="AH136" s="195" t="n">
        <v>0</v>
      </c>
      <c r="AI136" s="195"/>
      <c r="AJ136" s="195"/>
      <c r="AK136" s="195"/>
      <c r="AL136" s="195"/>
      <c r="AM136" s="195"/>
      <c r="AN136" s="195"/>
      <c r="AO136" s="195"/>
      <c r="AP136" s="195"/>
      <c r="AQ136" s="195"/>
      <c r="AR136" s="195"/>
      <c r="AS136" s="195"/>
      <c r="AT136" s="195"/>
      <c r="AU136" s="195"/>
      <c r="AV136" s="195"/>
      <c r="AW136" s="195"/>
      <c r="AX136" s="195"/>
      <c r="AY136" s="195"/>
      <c r="AZ136" s="195"/>
      <c r="BA136" s="195"/>
      <c r="BB136" s="195"/>
      <c r="BC136" s="195"/>
      <c r="BD136" s="195"/>
      <c r="BE136" s="195"/>
      <c r="BF136" s="195"/>
      <c r="BG136" s="195"/>
      <c r="BH136" s="195"/>
    </row>
    <row r="137" customFormat="false" ht="13.2" hidden="false" customHeight="false" outlineLevel="1" collapsed="false">
      <c r="A137" s="196"/>
      <c r="B137" s="197"/>
      <c r="C137" s="209" t="s">
        <v>664</v>
      </c>
      <c r="D137" s="210"/>
      <c r="E137" s="211" t="n">
        <v>19.164</v>
      </c>
      <c r="F137" s="194"/>
      <c r="G137" s="194"/>
      <c r="H137" s="194"/>
      <c r="I137" s="194"/>
      <c r="J137" s="194"/>
      <c r="K137" s="194"/>
      <c r="L137" s="194"/>
      <c r="M137" s="194"/>
      <c r="N137" s="194"/>
      <c r="O137" s="194"/>
      <c r="P137" s="194"/>
      <c r="Q137" s="194"/>
      <c r="R137" s="194"/>
      <c r="S137" s="194"/>
      <c r="T137" s="194"/>
      <c r="U137" s="194"/>
      <c r="V137" s="194"/>
      <c r="W137" s="194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 t="s">
        <v>154</v>
      </c>
      <c r="AH137" s="195" t="n">
        <v>0</v>
      </c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</row>
    <row r="138" customFormat="false" ht="13.2" hidden="false" customHeight="false" outlineLevel="1" collapsed="false">
      <c r="A138" s="196"/>
      <c r="B138" s="197"/>
      <c r="C138" s="209" t="s">
        <v>654</v>
      </c>
      <c r="D138" s="210"/>
      <c r="E138" s="211"/>
      <c r="F138" s="194"/>
      <c r="G138" s="194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 t="s">
        <v>154</v>
      </c>
      <c r="AH138" s="195" t="n">
        <v>0</v>
      </c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</row>
    <row r="139" customFormat="false" ht="13.2" hidden="false" customHeight="false" outlineLevel="1" collapsed="false">
      <c r="A139" s="196"/>
      <c r="B139" s="197"/>
      <c r="C139" s="209" t="s">
        <v>665</v>
      </c>
      <c r="D139" s="210"/>
      <c r="E139" s="211" t="n">
        <v>23.716</v>
      </c>
      <c r="F139" s="194"/>
      <c r="G139" s="194"/>
      <c r="H139" s="194"/>
      <c r="I139" s="194"/>
      <c r="J139" s="194"/>
      <c r="K139" s="194"/>
      <c r="L139" s="194"/>
      <c r="M139" s="194"/>
      <c r="N139" s="194"/>
      <c r="O139" s="194"/>
      <c r="P139" s="194"/>
      <c r="Q139" s="194"/>
      <c r="R139" s="194"/>
      <c r="S139" s="194"/>
      <c r="T139" s="194"/>
      <c r="U139" s="194"/>
      <c r="V139" s="194"/>
      <c r="W139" s="194"/>
      <c r="X139" s="195"/>
      <c r="Y139" s="195"/>
      <c r="Z139" s="195"/>
      <c r="AA139" s="195"/>
      <c r="AB139" s="195"/>
      <c r="AC139" s="195"/>
      <c r="AD139" s="195"/>
      <c r="AE139" s="195"/>
      <c r="AF139" s="195"/>
      <c r="AG139" s="195" t="s">
        <v>154</v>
      </c>
      <c r="AH139" s="195" t="n">
        <v>0</v>
      </c>
      <c r="AI139" s="195"/>
      <c r="AJ139" s="195"/>
      <c r="AK139" s="195"/>
      <c r="AL139" s="195"/>
      <c r="AM139" s="195"/>
      <c r="AN139" s="195"/>
      <c r="AO139" s="195"/>
      <c r="AP139" s="195"/>
      <c r="AQ139" s="195"/>
      <c r="AR139" s="195"/>
      <c r="AS139" s="195"/>
      <c r="AT139" s="195"/>
      <c r="AU139" s="195"/>
      <c r="AV139" s="195"/>
      <c r="AW139" s="195"/>
      <c r="AX139" s="195"/>
      <c r="AY139" s="195"/>
      <c r="AZ139" s="195"/>
      <c r="BA139" s="195"/>
      <c r="BB139" s="195"/>
      <c r="BC139" s="195"/>
      <c r="BD139" s="195"/>
      <c r="BE139" s="195"/>
      <c r="BF139" s="195"/>
      <c r="BG139" s="195"/>
      <c r="BH139" s="195"/>
    </row>
    <row r="140" customFormat="false" ht="13.2" hidden="false" customHeight="false" outlineLevel="1" collapsed="false">
      <c r="A140" s="196"/>
      <c r="B140" s="197"/>
      <c r="C140" s="209" t="s">
        <v>658</v>
      </c>
      <c r="D140" s="210"/>
      <c r="E140" s="211"/>
      <c r="F140" s="194"/>
      <c r="G140" s="194"/>
      <c r="H140" s="194"/>
      <c r="I140" s="194"/>
      <c r="J140" s="194"/>
      <c r="K140" s="194"/>
      <c r="L140" s="194"/>
      <c r="M140" s="194"/>
      <c r="N140" s="194"/>
      <c r="O140" s="194"/>
      <c r="P140" s="194"/>
      <c r="Q140" s="194"/>
      <c r="R140" s="194"/>
      <c r="S140" s="194"/>
      <c r="T140" s="194"/>
      <c r="U140" s="194"/>
      <c r="V140" s="194"/>
      <c r="W140" s="194"/>
      <c r="X140" s="195"/>
      <c r="Y140" s="195"/>
      <c r="Z140" s="195"/>
      <c r="AA140" s="195"/>
      <c r="AB140" s="195"/>
      <c r="AC140" s="195"/>
      <c r="AD140" s="195"/>
      <c r="AE140" s="195"/>
      <c r="AF140" s="195"/>
      <c r="AG140" s="195" t="s">
        <v>154</v>
      </c>
      <c r="AH140" s="195" t="n">
        <v>0</v>
      </c>
      <c r="AI140" s="195"/>
      <c r="AJ140" s="195"/>
      <c r="AK140" s="195"/>
      <c r="AL140" s="195"/>
      <c r="AM140" s="195"/>
      <c r="AN140" s="195"/>
      <c r="AO140" s="195"/>
      <c r="AP140" s="195"/>
      <c r="AQ140" s="195"/>
      <c r="AR140" s="195"/>
      <c r="AS140" s="195"/>
      <c r="AT140" s="195"/>
      <c r="AU140" s="195"/>
      <c r="AV140" s="195"/>
      <c r="AW140" s="195"/>
      <c r="AX140" s="195"/>
      <c r="AY140" s="195"/>
      <c r="AZ140" s="195"/>
      <c r="BA140" s="195"/>
      <c r="BB140" s="195"/>
      <c r="BC140" s="195"/>
      <c r="BD140" s="195"/>
      <c r="BE140" s="195"/>
      <c r="BF140" s="195"/>
      <c r="BG140" s="195"/>
      <c r="BH140" s="195"/>
    </row>
    <row r="141" customFormat="false" ht="13.2" hidden="false" customHeight="false" outlineLevel="1" collapsed="false">
      <c r="A141" s="196"/>
      <c r="B141" s="197"/>
      <c r="C141" s="209" t="s">
        <v>651</v>
      </c>
      <c r="D141" s="210"/>
      <c r="E141" s="211"/>
      <c r="F141" s="194"/>
      <c r="G141" s="194"/>
      <c r="H141" s="194"/>
      <c r="I141" s="194"/>
      <c r="J141" s="194"/>
      <c r="K141" s="194"/>
      <c r="L141" s="194"/>
      <c r="M141" s="194"/>
      <c r="N141" s="194"/>
      <c r="O141" s="194"/>
      <c r="P141" s="194"/>
      <c r="Q141" s="194"/>
      <c r="R141" s="194"/>
      <c r="S141" s="194"/>
      <c r="T141" s="194"/>
      <c r="U141" s="194"/>
      <c r="V141" s="194"/>
      <c r="W141" s="194"/>
      <c r="X141" s="195"/>
      <c r="Y141" s="195"/>
      <c r="Z141" s="195"/>
      <c r="AA141" s="195"/>
      <c r="AB141" s="195"/>
      <c r="AC141" s="195"/>
      <c r="AD141" s="195"/>
      <c r="AE141" s="195"/>
      <c r="AF141" s="195"/>
      <c r="AG141" s="195" t="s">
        <v>154</v>
      </c>
      <c r="AH141" s="195" t="n">
        <v>0</v>
      </c>
      <c r="AI141" s="195"/>
      <c r="AJ141" s="195"/>
      <c r="AK141" s="195"/>
      <c r="AL141" s="195"/>
      <c r="AM141" s="195"/>
      <c r="AN141" s="195"/>
      <c r="AO141" s="195"/>
      <c r="AP141" s="195"/>
      <c r="AQ141" s="195"/>
      <c r="AR141" s="195"/>
      <c r="AS141" s="195"/>
      <c r="AT141" s="195"/>
      <c r="AU141" s="195"/>
      <c r="AV141" s="195"/>
      <c r="AW141" s="195"/>
      <c r="AX141" s="195"/>
      <c r="AY141" s="195"/>
      <c r="AZ141" s="195"/>
      <c r="BA141" s="195"/>
      <c r="BB141" s="195"/>
      <c r="BC141" s="195"/>
      <c r="BD141" s="195"/>
      <c r="BE141" s="195"/>
      <c r="BF141" s="195"/>
      <c r="BG141" s="195"/>
      <c r="BH141" s="195"/>
    </row>
    <row r="142" customFormat="false" ht="13.2" hidden="false" customHeight="false" outlineLevel="1" collapsed="false">
      <c r="A142" s="196"/>
      <c r="B142" s="197"/>
      <c r="C142" s="209" t="s">
        <v>666</v>
      </c>
      <c r="D142" s="210"/>
      <c r="E142" s="211" t="n">
        <v>51.714</v>
      </c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5"/>
      <c r="Y142" s="195"/>
      <c r="Z142" s="195"/>
      <c r="AA142" s="195"/>
      <c r="AB142" s="195"/>
      <c r="AC142" s="195"/>
      <c r="AD142" s="195"/>
      <c r="AE142" s="195"/>
      <c r="AF142" s="195"/>
      <c r="AG142" s="195" t="s">
        <v>154</v>
      </c>
      <c r="AH142" s="195" t="n">
        <v>0</v>
      </c>
      <c r="AI142" s="195"/>
      <c r="AJ142" s="195"/>
      <c r="AK142" s="195"/>
      <c r="AL142" s="195"/>
      <c r="AM142" s="195"/>
      <c r="AN142" s="195"/>
      <c r="AO142" s="195"/>
      <c r="AP142" s="195"/>
      <c r="AQ142" s="195"/>
      <c r="AR142" s="195"/>
      <c r="AS142" s="195"/>
      <c r="AT142" s="195"/>
      <c r="AU142" s="195"/>
      <c r="AV142" s="195"/>
      <c r="AW142" s="195"/>
      <c r="AX142" s="195"/>
      <c r="AY142" s="195"/>
      <c r="AZ142" s="195"/>
      <c r="BA142" s="195"/>
      <c r="BB142" s="195"/>
      <c r="BC142" s="195"/>
      <c r="BD142" s="195"/>
      <c r="BE142" s="195"/>
      <c r="BF142" s="195"/>
      <c r="BG142" s="195"/>
      <c r="BH142" s="195"/>
    </row>
    <row r="143" customFormat="false" ht="13.2" hidden="false" customHeight="false" outlineLevel="1" collapsed="false">
      <c r="A143" s="196"/>
      <c r="B143" s="197"/>
      <c r="C143" s="209" t="s">
        <v>667</v>
      </c>
      <c r="D143" s="210"/>
      <c r="E143" s="211" t="n">
        <v>120.152</v>
      </c>
      <c r="F143" s="194"/>
      <c r="G143" s="194"/>
      <c r="H143" s="194"/>
      <c r="I143" s="194"/>
      <c r="J143" s="194"/>
      <c r="K143" s="194"/>
      <c r="L143" s="194"/>
      <c r="M143" s="194"/>
      <c r="N143" s="194"/>
      <c r="O143" s="194"/>
      <c r="P143" s="194"/>
      <c r="Q143" s="194"/>
      <c r="R143" s="194"/>
      <c r="S143" s="194"/>
      <c r="T143" s="194"/>
      <c r="U143" s="194"/>
      <c r="V143" s="194"/>
      <c r="W143" s="194"/>
      <c r="X143" s="195"/>
      <c r="Y143" s="195"/>
      <c r="Z143" s="195"/>
      <c r="AA143" s="195"/>
      <c r="AB143" s="195"/>
      <c r="AC143" s="195"/>
      <c r="AD143" s="195"/>
      <c r="AE143" s="195"/>
      <c r="AF143" s="195"/>
      <c r="AG143" s="195" t="s">
        <v>154</v>
      </c>
      <c r="AH143" s="195" t="n">
        <v>0</v>
      </c>
      <c r="AI143" s="195"/>
      <c r="AJ143" s="195"/>
      <c r="AK143" s="195"/>
      <c r="AL143" s="195"/>
      <c r="AM143" s="195"/>
      <c r="AN143" s="195"/>
      <c r="AO143" s="195"/>
      <c r="AP143" s="195"/>
      <c r="AQ143" s="195"/>
      <c r="AR143" s="195"/>
      <c r="AS143" s="195"/>
      <c r="AT143" s="195"/>
      <c r="AU143" s="195"/>
      <c r="AV143" s="195"/>
      <c r="AW143" s="195"/>
      <c r="AX143" s="195"/>
      <c r="AY143" s="195"/>
      <c r="AZ143" s="195"/>
      <c r="BA143" s="195"/>
      <c r="BB143" s="195"/>
      <c r="BC143" s="195"/>
      <c r="BD143" s="195"/>
      <c r="BE143" s="195"/>
      <c r="BF143" s="195"/>
      <c r="BG143" s="195"/>
      <c r="BH143" s="195"/>
    </row>
    <row r="144" customFormat="false" ht="13.2" hidden="false" customHeight="false" outlineLevel="1" collapsed="false">
      <c r="A144" s="196"/>
      <c r="B144" s="197"/>
      <c r="C144" s="209" t="s">
        <v>668</v>
      </c>
      <c r="D144" s="210"/>
      <c r="E144" s="211" t="n">
        <v>28.152</v>
      </c>
      <c r="F144" s="194"/>
      <c r="G144" s="194"/>
      <c r="H144" s="194"/>
      <c r="I144" s="194"/>
      <c r="J144" s="194"/>
      <c r="K144" s="194"/>
      <c r="L144" s="194"/>
      <c r="M144" s="194"/>
      <c r="N144" s="194"/>
      <c r="O144" s="194"/>
      <c r="P144" s="194"/>
      <c r="Q144" s="194"/>
      <c r="R144" s="194"/>
      <c r="S144" s="194"/>
      <c r="T144" s="194"/>
      <c r="U144" s="194"/>
      <c r="V144" s="194"/>
      <c r="W144" s="194"/>
      <c r="X144" s="195"/>
      <c r="Y144" s="195"/>
      <c r="Z144" s="195"/>
      <c r="AA144" s="195"/>
      <c r="AB144" s="195"/>
      <c r="AC144" s="195"/>
      <c r="AD144" s="195"/>
      <c r="AE144" s="195"/>
      <c r="AF144" s="195"/>
      <c r="AG144" s="195" t="s">
        <v>154</v>
      </c>
      <c r="AH144" s="195" t="n">
        <v>0</v>
      </c>
      <c r="AI144" s="195"/>
      <c r="AJ144" s="195"/>
      <c r="AK144" s="195"/>
      <c r="AL144" s="195"/>
      <c r="AM144" s="195"/>
      <c r="AN144" s="195"/>
      <c r="AO144" s="195"/>
      <c r="AP144" s="195"/>
      <c r="AQ144" s="195"/>
      <c r="AR144" s="195"/>
      <c r="AS144" s="195"/>
      <c r="AT144" s="195"/>
      <c r="AU144" s="195"/>
      <c r="AV144" s="195"/>
      <c r="AW144" s="195"/>
      <c r="AX144" s="195"/>
      <c r="AY144" s="195"/>
      <c r="AZ144" s="195"/>
      <c r="BA144" s="195"/>
      <c r="BB144" s="195"/>
      <c r="BC144" s="195"/>
      <c r="BD144" s="195"/>
      <c r="BE144" s="195"/>
      <c r="BF144" s="195"/>
      <c r="BG144" s="195"/>
      <c r="BH144" s="195"/>
    </row>
    <row r="145" customFormat="false" ht="13.2" hidden="false" customHeight="false" outlineLevel="1" collapsed="false">
      <c r="A145" s="196"/>
      <c r="B145" s="197"/>
      <c r="C145" s="209" t="s">
        <v>654</v>
      </c>
      <c r="D145" s="210"/>
      <c r="E145" s="211"/>
      <c r="F145" s="194"/>
      <c r="G145" s="194"/>
      <c r="H145" s="194"/>
      <c r="I145" s="194"/>
      <c r="J145" s="194"/>
      <c r="K145" s="194"/>
      <c r="L145" s="194"/>
      <c r="M145" s="194"/>
      <c r="N145" s="194"/>
      <c r="O145" s="194"/>
      <c r="P145" s="194"/>
      <c r="Q145" s="194"/>
      <c r="R145" s="194"/>
      <c r="S145" s="194"/>
      <c r="T145" s="194"/>
      <c r="U145" s="194"/>
      <c r="V145" s="194"/>
      <c r="W145" s="194"/>
      <c r="X145" s="195"/>
      <c r="Y145" s="195"/>
      <c r="Z145" s="195"/>
      <c r="AA145" s="195"/>
      <c r="AB145" s="195"/>
      <c r="AC145" s="195"/>
      <c r="AD145" s="195"/>
      <c r="AE145" s="195"/>
      <c r="AF145" s="195"/>
      <c r="AG145" s="195" t="s">
        <v>154</v>
      </c>
      <c r="AH145" s="195" t="n">
        <v>0</v>
      </c>
      <c r="AI145" s="195"/>
      <c r="AJ145" s="195"/>
      <c r="AK145" s="195"/>
      <c r="AL145" s="195"/>
      <c r="AM145" s="195"/>
      <c r="AN145" s="195"/>
      <c r="AO145" s="195"/>
      <c r="AP145" s="195"/>
      <c r="AQ145" s="195"/>
      <c r="AR145" s="195"/>
      <c r="AS145" s="195"/>
      <c r="AT145" s="195"/>
      <c r="AU145" s="195"/>
      <c r="AV145" s="195"/>
      <c r="AW145" s="195"/>
      <c r="AX145" s="195"/>
      <c r="AY145" s="195"/>
      <c r="AZ145" s="195"/>
      <c r="BA145" s="195"/>
      <c r="BB145" s="195"/>
      <c r="BC145" s="195"/>
      <c r="BD145" s="195"/>
      <c r="BE145" s="195"/>
      <c r="BF145" s="195"/>
      <c r="BG145" s="195"/>
      <c r="BH145" s="195"/>
    </row>
    <row r="146" customFormat="false" ht="13.2" hidden="false" customHeight="false" outlineLevel="1" collapsed="false">
      <c r="A146" s="196"/>
      <c r="B146" s="197"/>
      <c r="C146" s="209" t="s">
        <v>669</v>
      </c>
      <c r="D146" s="210"/>
      <c r="E146" s="211" t="n">
        <v>235.742</v>
      </c>
      <c r="F146" s="194"/>
      <c r="G146" s="194"/>
      <c r="H146" s="194"/>
      <c r="I146" s="194"/>
      <c r="J146" s="194"/>
      <c r="K146" s="194"/>
      <c r="L146" s="194"/>
      <c r="M146" s="194"/>
      <c r="N146" s="194"/>
      <c r="O146" s="194"/>
      <c r="P146" s="194"/>
      <c r="Q146" s="194"/>
      <c r="R146" s="194"/>
      <c r="S146" s="194"/>
      <c r="T146" s="194"/>
      <c r="U146" s="194"/>
      <c r="V146" s="194"/>
      <c r="W146" s="194"/>
      <c r="X146" s="195"/>
      <c r="Y146" s="195"/>
      <c r="Z146" s="195"/>
      <c r="AA146" s="195"/>
      <c r="AB146" s="195"/>
      <c r="AC146" s="195"/>
      <c r="AD146" s="195"/>
      <c r="AE146" s="195"/>
      <c r="AF146" s="195"/>
      <c r="AG146" s="195" t="s">
        <v>154</v>
      </c>
      <c r="AH146" s="195" t="n">
        <v>0</v>
      </c>
      <c r="AI146" s="195"/>
      <c r="AJ146" s="195"/>
      <c r="AK146" s="195"/>
      <c r="AL146" s="195"/>
      <c r="AM146" s="195"/>
      <c r="AN146" s="195"/>
      <c r="AO146" s="195"/>
      <c r="AP146" s="195"/>
      <c r="AQ146" s="195"/>
      <c r="AR146" s="195"/>
      <c r="AS146" s="195"/>
      <c r="AT146" s="195"/>
      <c r="AU146" s="195"/>
      <c r="AV146" s="195"/>
      <c r="AW146" s="195"/>
      <c r="AX146" s="195"/>
      <c r="AY146" s="195"/>
      <c r="AZ146" s="195"/>
      <c r="BA146" s="195"/>
      <c r="BB146" s="195"/>
      <c r="BC146" s="195"/>
      <c r="BD146" s="195"/>
      <c r="BE146" s="195"/>
      <c r="BF146" s="195"/>
      <c r="BG146" s="195"/>
      <c r="BH146" s="195"/>
    </row>
    <row r="147" customFormat="false" ht="13.2" hidden="false" customHeight="false" outlineLevel="1" collapsed="false">
      <c r="A147" s="196"/>
      <c r="B147" s="197"/>
      <c r="C147" s="209" t="s">
        <v>670</v>
      </c>
      <c r="D147" s="210"/>
      <c r="E147" s="211" t="n">
        <v>194.54</v>
      </c>
      <c r="F147" s="194"/>
      <c r="G147" s="194"/>
      <c r="H147" s="194"/>
      <c r="I147" s="194"/>
      <c r="J147" s="194"/>
      <c r="K147" s="194"/>
      <c r="L147" s="194"/>
      <c r="M147" s="194"/>
      <c r="N147" s="194"/>
      <c r="O147" s="194"/>
      <c r="P147" s="194"/>
      <c r="Q147" s="194"/>
      <c r="R147" s="194"/>
      <c r="S147" s="194"/>
      <c r="T147" s="194"/>
      <c r="U147" s="194"/>
      <c r="V147" s="194"/>
      <c r="W147" s="194"/>
      <c r="X147" s="195"/>
      <c r="Y147" s="195"/>
      <c r="Z147" s="195"/>
      <c r="AA147" s="195"/>
      <c r="AB147" s="195"/>
      <c r="AC147" s="195"/>
      <c r="AD147" s="195"/>
      <c r="AE147" s="195"/>
      <c r="AF147" s="195"/>
      <c r="AG147" s="195" t="s">
        <v>154</v>
      </c>
      <c r="AH147" s="195" t="n">
        <v>0</v>
      </c>
      <c r="AI147" s="195"/>
      <c r="AJ147" s="195"/>
      <c r="AK147" s="195"/>
      <c r="AL147" s="195"/>
      <c r="AM147" s="195"/>
      <c r="AN147" s="195"/>
      <c r="AO147" s="195"/>
      <c r="AP147" s="195"/>
      <c r="AQ147" s="195"/>
      <c r="AR147" s="195"/>
      <c r="AS147" s="195"/>
      <c r="AT147" s="195"/>
      <c r="AU147" s="195"/>
      <c r="AV147" s="195"/>
      <c r="AW147" s="195"/>
      <c r="AX147" s="195"/>
      <c r="AY147" s="195"/>
      <c r="AZ147" s="195"/>
      <c r="BA147" s="195"/>
      <c r="BB147" s="195"/>
      <c r="BC147" s="195"/>
      <c r="BD147" s="195"/>
      <c r="BE147" s="195"/>
      <c r="BF147" s="195"/>
      <c r="BG147" s="195"/>
      <c r="BH147" s="195"/>
    </row>
    <row r="148" customFormat="false" ht="13.2" hidden="false" customHeight="false" outlineLevel="1" collapsed="false">
      <c r="A148" s="196"/>
      <c r="B148" s="197"/>
      <c r="C148" s="209" t="s">
        <v>581</v>
      </c>
      <c r="D148" s="210"/>
      <c r="E148" s="211"/>
      <c r="F148" s="194"/>
      <c r="G148" s="194"/>
      <c r="H148" s="194"/>
      <c r="I148" s="194"/>
      <c r="J148" s="194"/>
      <c r="K148" s="194"/>
      <c r="L148" s="194"/>
      <c r="M148" s="194"/>
      <c r="N148" s="194"/>
      <c r="O148" s="194"/>
      <c r="P148" s="194"/>
      <c r="Q148" s="194"/>
      <c r="R148" s="194"/>
      <c r="S148" s="194"/>
      <c r="T148" s="194"/>
      <c r="U148" s="194"/>
      <c r="V148" s="194"/>
      <c r="W148" s="194"/>
      <c r="X148" s="195"/>
      <c r="Y148" s="195"/>
      <c r="Z148" s="195"/>
      <c r="AA148" s="195"/>
      <c r="AB148" s="195"/>
      <c r="AC148" s="195"/>
      <c r="AD148" s="195"/>
      <c r="AE148" s="195"/>
      <c r="AF148" s="195"/>
      <c r="AG148" s="195" t="s">
        <v>154</v>
      </c>
      <c r="AH148" s="195" t="n">
        <v>0</v>
      </c>
      <c r="AI148" s="195"/>
      <c r="AJ148" s="195"/>
      <c r="AK148" s="195"/>
      <c r="AL148" s="195"/>
      <c r="AM148" s="195"/>
      <c r="AN148" s="195"/>
      <c r="AO148" s="195"/>
      <c r="AP148" s="195"/>
      <c r="AQ148" s="195"/>
      <c r="AR148" s="195"/>
      <c r="AS148" s="195"/>
      <c r="AT148" s="195"/>
      <c r="AU148" s="195"/>
      <c r="AV148" s="195"/>
      <c r="AW148" s="195"/>
      <c r="AX148" s="195"/>
      <c r="AY148" s="195"/>
      <c r="AZ148" s="195"/>
      <c r="BA148" s="195"/>
      <c r="BB148" s="195"/>
      <c r="BC148" s="195"/>
      <c r="BD148" s="195"/>
      <c r="BE148" s="195"/>
      <c r="BF148" s="195"/>
      <c r="BG148" s="195"/>
      <c r="BH148" s="195"/>
    </row>
    <row r="149" customFormat="false" ht="13.2" hidden="false" customHeight="false" outlineLevel="1" collapsed="false">
      <c r="A149" s="186" t="n">
        <v>17</v>
      </c>
      <c r="B149" s="187" t="s">
        <v>256</v>
      </c>
      <c r="C149" s="188" t="s">
        <v>257</v>
      </c>
      <c r="D149" s="189" t="s">
        <v>148</v>
      </c>
      <c r="E149" s="190" t="n">
        <v>757.98</v>
      </c>
      <c r="F149" s="191"/>
      <c r="G149" s="192" t="n">
        <f aca="false">ROUND(E149*F149,2)</f>
        <v>0</v>
      </c>
      <c r="H149" s="191"/>
      <c r="I149" s="192" t="n">
        <f aca="false">ROUND(E149*H149,2)</f>
        <v>0</v>
      </c>
      <c r="J149" s="191"/>
      <c r="K149" s="192" t="n">
        <f aca="false">ROUND(E149*J149,2)</f>
        <v>0</v>
      </c>
      <c r="L149" s="192" t="n">
        <v>21</v>
      </c>
      <c r="M149" s="192" t="n">
        <f aca="false">G149*(1+L149/100)</f>
        <v>0</v>
      </c>
      <c r="N149" s="192" t="n">
        <v>0</v>
      </c>
      <c r="O149" s="192" t="n">
        <f aca="false">ROUND(E149*N149,2)</f>
        <v>0</v>
      </c>
      <c r="P149" s="192" t="n">
        <v>0</v>
      </c>
      <c r="Q149" s="192" t="n">
        <f aca="false">ROUND(E149*P149,2)</f>
        <v>0</v>
      </c>
      <c r="R149" s="192" t="s">
        <v>169</v>
      </c>
      <c r="S149" s="192" t="s">
        <v>150</v>
      </c>
      <c r="T149" s="193" t="s">
        <v>120</v>
      </c>
      <c r="U149" s="194" t="n">
        <v>0.095</v>
      </c>
      <c r="V149" s="194" t="n">
        <f aca="false">ROUND(E149*U149,2)</f>
        <v>72.01</v>
      </c>
      <c r="W149" s="194"/>
      <c r="X149" s="195"/>
      <c r="Y149" s="195"/>
      <c r="Z149" s="195"/>
      <c r="AA149" s="195"/>
      <c r="AB149" s="195"/>
      <c r="AC149" s="195"/>
      <c r="AD149" s="195"/>
      <c r="AE149" s="195"/>
      <c r="AF149" s="195"/>
      <c r="AG149" s="195" t="s">
        <v>152</v>
      </c>
      <c r="AH149" s="195"/>
      <c r="AI149" s="195"/>
      <c r="AJ149" s="195"/>
      <c r="AK149" s="195"/>
      <c r="AL149" s="195"/>
      <c r="AM149" s="195"/>
      <c r="AN149" s="195"/>
      <c r="AO149" s="195"/>
      <c r="AP149" s="195"/>
      <c r="AQ149" s="195"/>
      <c r="AR149" s="195"/>
      <c r="AS149" s="195"/>
      <c r="AT149" s="195"/>
      <c r="AU149" s="195"/>
      <c r="AV149" s="195"/>
      <c r="AW149" s="195"/>
      <c r="AX149" s="195"/>
      <c r="AY149" s="195"/>
      <c r="AZ149" s="195"/>
      <c r="BA149" s="195"/>
      <c r="BB149" s="195"/>
      <c r="BC149" s="195"/>
      <c r="BD149" s="195"/>
      <c r="BE149" s="195"/>
      <c r="BF149" s="195"/>
      <c r="BG149" s="195"/>
      <c r="BH149" s="195"/>
    </row>
    <row r="150" customFormat="false" ht="13.2" hidden="false" customHeight="true" outlineLevel="1" collapsed="false">
      <c r="A150" s="196"/>
      <c r="B150" s="197"/>
      <c r="C150" s="212" t="s">
        <v>258</v>
      </c>
      <c r="D150" s="212"/>
      <c r="E150" s="212"/>
      <c r="F150" s="212"/>
      <c r="G150" s="212"/>
      <c r="H150" s="194"/>
      <c r="I150" s="194"/>
      <c r="J150" s="194"/>
      <c r="K150" s="194"/>
      <c r="L150" s="194"/>
      <c r="M150" s="194"/>
      <c r="N150" s="194"/>
      <c r="O150" s="194"/>
      <c r="P150" s="194"/>
      <c r="Q150" s="194"/>
      <c r="R150" s="194"/>
      <c r="S150" s="194"/>
      <c r="T150" s="194"/>
      <c r="U150" s="194"/>
      <c r="V150" s="194"/>
      <c r="W150" s="194"/>
      <c r="X150" s="195"/>
      <c r="Y150" s="195"/>
      <c r="Z150" s="195"/>
      <c r="AA150" s="195"/>
      <c r="AB150" s="195"/>
      <c r="AC150" s="195"/>
      <c r="AD150" s="195"/>
      <c r="AE150" s="195"/>
      <c r="AF150" s="195"/>
      <c r="AG150" s="195" t="s">
        <v>171</v>
      </c>
      <c r="AH150" s="195"/>
      <c r="AI150" s="195"/>
      <c r="AJ150" s="195"/>
      <c r="AK150" s="195"/>
      <c r="AL150" s="195"/>
      <c r="AM150" s="195"/>
      <c r="AN150" s="195"/>
      <c r="AO150" s="195"/>
      <c r="AP150" s="195"/>
      <c r="AQ150" s="195"/>
      <c r="AR150" s="195"/>
      <c r="AS150" s="195"/>
      <c r="AT150" s="195"/>
      <c r="AU150" s="195"/>
      <c r="AV150" s="195"/>
      <c r="AW150" s="195"/>
      <c r="AX150" s="195"/>
      <c r="AY150" s="195"/>
      <c r="AZ150" s="195"/>
      <c r="BA150" s="195"/>
      <c r="BB150" s="195"/>
      <c r="BC150" s="195"/>
      <c r="BD150" s="195"/>
      <c r="BE150" s="195"/>
      <c r="BF150" s="195"/>
      <c r="BG150" s="195"/>
      <c r="BH150" s="195"/>
    </row>
    <row r="151" customFormat="false" ht="13.2" hidden="false" customHeight="false" outlineLevel="1" collapsed="false">
      <c r="A151" s="186" t="n">
        <v>18</v>
      </c>
      <c r="B151" s="187" t="s">
        <v>259</v>
      </c>
      <c r="C151" s="188" t="s">
        <v>260</v>
      </c>
      <c r="D151" s="189" t="s">
        <v>184</v>
      </c>
      <c r="E151" s="190" t="n">
        <v>340.94691</v>
      </c>
      <c r="F151" s="191"/>
      <c r="G151" s="192" t="n">
        <f aca="false">ROUND(E151*F151,2)</f>
        <v>0</v>
      </c>
      <c r="H151" s="191"/>
      <c r="I151" s="192" t="n">
        <f aca="false">ROUND(E151*H151,2)</f>
        <v>0</v>
      </c>
      <c r="J151" s="191"/>
      <c r="K151" s="192" t="n">
        <f aca="false">ROUND(E151*J151,2)</f>
        <v>0</v>
      </c>
      <c r="L151" s="192" t="n">
        <v>21</v>
      </c>
      <c r="M151" s="192" t="n">
        <f aca="false">G151*(1+L151/100)</f>
        <v>0</v>
      </c>
      <c r="N151" s="192" t="n">
        <v>0</v>
      </c>
      <c r="O151" s="192" t="n">
        <f aca="false">ROUND(E151*N151,2)</f>
        <v>0</v>
      </c>
      <c r="P151" s="192" t="n">
        <v>0</v>
      </c>
      <c r="Q151" s="192" t="n">
        <f aca="false">ROUND(E151*P151,2)</f>
        <v>0</v>
      </c>
      <c r="R151" s="192" t="s">
        <v>169</v>
      </c>
      <c r="S151" s="192" t="s">
        <v>150</v>
      </c>
      <c r="T151" s="193" t="s">
        <v>151</v>
      </c>
      <c r="U151" s="194" t="n">
        <v>0.519</v>
      </c>
      <c r="V151" s="194" t="n">
        <f aca="false">ROUND(E151*U151,2)</f>
        <v>176.95</v>
      </c>
      <c r="W151" s="194"/>
      <c r="X151" s="195"/>
      <c r="Y151" s="195"/>
      <c r="Z151" s="195"/>
      <c r="AA151" s="195"/>
      <c r="AB151" s="195"/>
      <c r="AC151" s="195"/>
      <c r="AD151" s="195"/>
      <c r="AE151" s="195"/>
      <c r="AF151" s="195"/>
      <c r="AG151" s="195" t="s">
        <v>152</v>
      </c>
      <c r="AH151" s="195"/>
      <c r="AI151" s="195"/>
      <c r="AJ151" s="195"/>
      <c r="AK151" s="195"/>
      <c r="AL151" s="195"/>
      <c r="AM151" s="195"/>
      <c r="AN151" s="195"/>
      <c r="AO151" s="195"/>
      <c r="AP151" s="195"/>
      <c r="AQ151" s="195"/>
      <c r="AR151" s="195"/>
      <c r="AS151" s="195"/>
      <c r="AT151" s="195"/>
      <c r="AU151" s="195"/>
      <c r="AV151" s="195"/>
      <c r="AW151" s="195"/>
      <c r="AX151" s="195"/>
      <c r="AY151" s="195"/>
      <c r="AZ151" s="195"/>
      <c r="BA151" s="195"/>
      <c r="BB151" s="195"/>
      <c r="BC151" s="195"/>
      <c r="BD151" s="195"/>
      <c r="BE151" s="195"/>
      <c r="BF151" s="195"/>
      <c r="BG151" s="195"/>
      <c r="BH151" s="195"/>
    </row>
    <row r="152" customFormat="false" ht="13.2" hidden="false" customHeight="true" outlineLevel="1" collapsed="false">
      <c r="A152" s="196"/>
      <c r="B152" s="197"/>
      <c r="C152" s="212" t="s">
        <v>261</v>
      </c>
      <c r="D152" s="212"/>
      <c r="E152" s="212"/>
      <c r="F152" s="212"/>
      <c r="G152" s="212"/>
      <c r="H152" s="194"/>
      <c r="I152" s="194"/>
      <c r="J152" s="194"/>
      <c r="K152" s="194"/>
      <c r="L152" s="194"/>
      <c r="M152" s="194"/>
      <c r="N152" s="194"/>
      <c r="O152" s="194"/>
      <c r="P152" s="194"/>
      <c r="Q152" s="194"/>
      <c r="R152" s="194"/>
      <c r="S152" s="194"/>
      <c r="T152" s="194"/>
      <c r="U152" s="194"/>
      <c r="V152" s="194"/>
      <c r="W152" s="194"/>
      <c r="X152" s="195"/>
      <c r="Y152" s="195"/>
      <c r="Z152" s="195"/>
      <c r="AA152" s="195"/>
      <c r="AB152" s="195"/>
      <c r="AC152" s="195"/>
      <c r="AD152" s="195"/>
      <c r="AE152" s="195"/>
      <c r="AF152" s="195"/>
      <c r="AG152" s="195" t="s">
        <v>171</v>
      </c>
      <c r="AH152" s="195"/>
      <c r="AI152" s="195"/>
      <c r="AJ152" s="195"/>
      <c r="AK152" s="195"/>
      <c r="AL152" s="195"/>
      <c r="AM152" s="195"/>
      <c r="AN152" s="195"/>
      <c r="AO152" s="195"/>
      <c r="AP152" s="195"/>
      <c r="AQ152" s="195"/>
      <c r="AR152" s="195"/>
      <c r="AS152" s="195"/>
      <c r="AT152" s="195"/>
      <c r="AU152" s="195"/>
      <c r="AV152" s="195"/>
      <c r="AW152" s="195"/>
      <c r="AX152" s="195"/>
      <c r="AY152" s="195"/>
      <c r="AZ152" s="195"/>
      <c r="BA152" s="195"/>
      <c r="BB152" s="195"/>
      <c r="BC152" s="195"/>
      <c r="BD152" s="195"/>
      <c r="BE152" s="195"/>
      <c r="BF152" s="195"/>
      <c r="BG152" s="195"/>
      <c r="BH152" s="195"/>
    </row>
    <row r="153" customFormat="false" ht="13.2" hidden="false" customHeight="false" outlineLevel="1" collapsed="false">
      <c r="A153" s="196"/>
      <c r="B153" s="197"/>
      <c r="C153" s="209" t="s">
        <v>671</v>
      </c>
      <c r="D153" s="210"/>
      <c r="E153" s="211" t="n">
        <v>340.94691</v>
      </c>
      <c r="F153" s="194"/>
      <c r="G153" s="194"/>
      <c r="H153" s="194"/>
      <c r="I153" s="194"/>
      <c r="J153" s="194"/>
      <c r="K153" s="194"/>
      <c r="L153" s="194"/>
      <c r="M153" s="194"/>
      <c r="N153" s="194"/>
      <c r="O153" s="194"/>
      <c r="P153" s="194"/>
      <c r="Q153" s="194"/>
      <c r="R153" s="194"/>
      <c r="S153" s="194"/>
      <c r="T153" s="194"/>
      <c r="U153" s="194"/>
      <c r="V153" s="194"/>
      <c r="W153" s="194"/>
      <c r="X153" s="195"/>
      <c r="Y153" s="195"/>
      <c r="Z153" s="195"/>
      <c r="AA153" s="195"/>
      <c r="AB153" s="195"/>
      <c r="AC153" s="195"/>
      <c r="AD153" s="195"/>
      <c r="AE153" s="195"/>
      <c r="AF153" s="195"/>
      <c r="AG153" s="195" t="s">
        <v>154</v>
      </c>
      <c r="AH153" s="195" t="n">
        <v>0</v>
      </c>
      <c r="AI153" s="195"/>
      <c r="AJ153" s="195"/>
      <c r="AK153" s="195"/>
      <c r="AL153" s="195"/>
      <c r="AM153" s="195"/>
      <c r="AN153" s="195"/>
      <c r="AO153" s="195"/>
      <c r="AP153" s="195"/>
      <c r="AQ153" s="195"/>
      <c r="AR153" s="195"/>
      <c r="AS153" s="195"/>
      <c r="AT153" s="195"/>
      <c r="AU153" s="195"/>
      <c r="AV153" s="195"/>
      <c r="AW153" s="195"/>
      <c r="AX153" s="195"/>
      <c r="AY153" s="195"/>
      <c r="AZ153" s="195"/>
      <c r="BA153" s="195"/>
      <c r="BB153" s="195"/>
      <c r="BC153" s="195"/>
      <c r="BD153" s="195"/>
      <c r="BE153" s="195"/>
      <c r="BF153" s="195"/>
      <c r="BG153" s="195"/>
      <c r="BH153" s="195"/>
    </row>
    <row r="154" customFormat="false" ht="13.2" hidden="false" customHeight="false" outlineLevel="1" collapsed="false">
      <c r="A154" s="186" t="n">
        <v>19</v>
      </c>
      <c r="B154" s="187" t="s">
        <v>672</v>
      </c>
      <c r="C154" s="188" t="s">
        <v>673</v>
      </c>
      <c r="D154" s="189" t="s">
        <v>184</v>
      </c>
      <c r="E154" s="190" t="n">
        <v>60.1671</v>
      </c>
      <c r="F154" s="191"/>
      <c r="G154" s="192" t="n">
        <f aca="false">ROUND(E154*F154,2)</f>
        <v>0</v>
      </c>
      <c r="H154" s="191"/>
      <c r="I154" s="192" t="n">
        <f aca="false">ROUND(E154*H154,2)</f>
        <v>0</v>
      </c>
      <c r="J154" s="191"/>
      <c r="K154" s="192" t="n">
        <f aca="false">ROUND(E154*J154,2)</f>
        <v>0</v>
      </c>
      <c r="L154" s="192" t="n">
        <v>21</v>
      </c>
      <c r="M154" s="192" t="n">
        <f aca="false">G154*(1+L154/100)</f>
        <v>0</v>
      </c>
      <c r="N154" s="192" t="n">
        <v>0</v>
      </c>
      <c r="O154" s="192" t="n">
        <f aca="false">ROUND(E154*N154,2)</f>
        <v>0</v>
      </c>
      <c r="P154" s="192" t="n">
        <v>0</v>
      </c>
      <c r="Q154" s="192" t="n">
        <f aca="false">ROUND(E154*P154,2)</f>
        <v>0</v>
      </c>
      <c r="R154" s="192" t="s">
        <v>169</v>
      </c>
      <c r="S154" s="192" t="s">
        <v>150</v>
      </c>
      <c r="T154" s="193" t="s">
        <v>151</v>
      </c>
      <c r="U154" s="194" t="n">
        <v>0.729</v>
      </c>
      <c r="V154" s="194" t="n">
        <f aca="false">ROUND(E154*U154,2)</f>
        <v>43.86</v>
      </c>
      <c r="W154" s="194"/>
      <c r="X154" s="195"/>
      <c r="Y154" s="195"/>
      <c r="Z154" s="195"/>
      <c r="AA154" s="195"/>
      <c r="AB154" s="195"/>
      <c r="AC154" s="195"/>
      <c r="AD154" s="195"/>
      <c r="AE154" s="195"/>
      <c r="AF154" s="195"/>
      <c r="AG154" s="195" t="s">
        <v>152</v>
      </c>
      <c r="AH154" s="195"/>
      <c r="AI154" s="195"/>
      <c r="AJ154" s="195"/>
      <c r="AK154" s="195"/>
      <c r="AL154" s="195"/>
      <c r="AM154" s="195"/>
      <c r="AN154" s="195"/>
      <c r="AO154" s="195"/>
      <c r="AP154" s="195"/>
      <c r="AQ154" s="195"/>
      <c r="AR154" s="195"/>
      <c r="AS154" s="195"/>
      <c r="AT154" s="195"/>
      <c r="AU154" s="195"/>
      <c r="AV154" s="195"/>
      <c r="AW154" s="195"/>
      <c r="AX154" s="195"/>
      <c r="AY154" s="195"/>
      <c r="AZ154" s="195"/>
      <c r="BA154" s="195"/>
      <c r="BB154" s="195"/>
      <c r="BC154" s="195"/>
      <c r="BD154" s="195"/>
      <c r="BE154" s="195"/>
      <c r="BF154" s="195"/>
      <c r="BG154" s="195"/>
      <c r="BH154" s="195"/>
    </row>
    <row r="155" customFormat="false" ht="13.2" hidden="false" customHeight="true" outlineLevel="1" collapsed="false">
      <c r="A155" s="196"/>
      <c r="B155" s="197"/>
      <c r="C155" s="212" t="s">
        <v>261</v>
      </c>
      <c r="D155" s="212"/>
      <c r="E155" s="212"/>
      <c r="F155" s="212"/>
      <c r="G155" s="212"/>
      <c r="H155" s="194"/>
      <c r="I155" s="194"/>
      <c r="J155" s="194"/>
      <c r="K155" s="194"/>
      <c r="L155" s="194"/>
      <c r="M155" s="194"/>
      <c r="N155" s="194"/>
      <c r="O155" s="194"/>
      <c r="P155" s="194"/>
      <c r="Q155" s="194"/>
      <c r="R155" s="194"/>
      <c r="S155" s="194"/>
      <c r="T155" s="194"/>
      <c r="U155" s="194"/>
      <c r="V155" s="194"/>
      <c r="W155" s="194"/>
      <c r="X155" s="195"/>
      <c r="Y155" s="195"/>
      <c r="Z155" s="195"/>
      <c r="AA155" s="195"/>
      <c r="AB155" s="195"/>
      <c r="AC155" s="195"/>
      <c r="AD155" s="195"/>
      <c r="AE155" s="195"/>
      <c r="AF155" s="195"/>
      <c r="AG155" s="195" t="s">
        <v>171</v>
      </c>
      <c r="AH155" s="195"/>
      <c r="AI155" s="195"/>
      <c r="AJ155" s="195"/>
      <c r="AK155" s="195"/>
      <c r="AL155" s="195"/>
      <c r="AM155" s="195"/>
      <c r="AN155" s="195"/>
      <c r="AO155" s="195"/>
      <c r="AP155" s="195"/>
      <c r="AQ155" s="195"/>
      <c r="AR155" s="195"/>
      <c r="AS155" s="195"/>
      <c r="AT155" s="195"/>
      <c r="AU155" s="195"/>
      <c r="AV155" s="195"/>
      <c r="AW155" s="195"/>
      <c r="AX155" s="195"/>
      <c r="AY155" s="195"/>
      <c r="AZ155" s="195"/>
      <c r="BA155" s="195"/>
      <c r="BB155" s="195"/>
      <c r="BC155" s="195"/>
      <c r="BD155" s="195"/>
      <c r="BE155" s="195"/>
      <c r="BF155" s="195"/>
      <c r="BG155" s="195"/>
      <c r="BH155" s="195"/>
    </row>
    <row r="156" customFormat="false" ht="13.2" hidden="false" customHeight="false" outlineLevel="1" collapsed="false">
      <c r="A156" s="196"/>
      <c r="B156" s="197"/>
      <c r="C156" s="209" t="s">
        <v>674</v>
      </c>
      <c r="D156" s="210"/>
      <c r="E156" s="211" t="n">
        <v>60.1671</v>
      </c>
      <c r="F156" s="194"/>
      <c r="G156" s="194"/>
      <c r="H156" s="194"/>
      <c r="I156" s="194"/>
      <c r="J156" s="194"/>
      <c r="K156" s="194"/>
      <c r="L156" s="194"/>
      <c r="M156" s="194"/>
      <c r="N156" s="194"/>
      <c r="O156" s="194"/>
      <c r="P156" s="194"/>
      <c r="Q156" s="194"/>
      <c r="R156" s="194"/>
      <c r="S156" s="194"/>
      <c r="T156" s="194"/>
      <c r="U156" s="194"/>
      <c r="V156" s="194"/>
      <c r="W156" s="194"/>
      <c r="X156" s="195"/>
      <c r="Y156" s="195"/>
      <c r="Z156" s="195"/>
      <c r="AA156" s="195"/>
      <c r="AB156" s="195"/>
      <c r="AC156" s="195"/>
      <c r="AD156" s="195"/>
      <c r="AE156" s="195"/>
      <c r="AF156" s="195"/>
      <c r="AG156" s="195" t="s">
        <v>154</v>
      </c>
      <c r="AH156" s="195" t="n">
        <v>0</v>
      </c>
      <c r="AI156" s="195"/>
      <c r="AJ156" s="195"/>
      <c r="AK156" s="195"/>
      <c r="AL156" s="195"/>
      <c r="AM156" s="195"/>
      <c r="AN156" s="195"/>
      <c r="AO156" s="195"/>
      <c r="AP156" s="195"/>
      <c r="AQ156" s="195"/>
      <c r="AR156" s="195"/>
      <c r="AS156" s="195"/>
      <c r="AT156" s="195"/>
      <c r="AU156" s="195"/>
      <c r="AV156" s="195"/>
      <c r="AW156" s="195"/>
      <c r="AX156" s="195"/>
      <c r="AY156" s="195"/>
      <c r="AZ156" s="195"/>
      <c r="BA156" s="195"/>
      <c r="BB156" s="195"/>
      <c r="BC156" s="195"/>
      <c r="BD156" s="195"/>
      <c r="BE156" s="195"/>
      <c r="BF156" s="195"/>
      <c r="BG156" s="195"/>
      <c r="BH156" s="195"/>
    </row>
    <row r="157" customFormat="false" ht="13.2" hidden="false" customHeight="false" outlineLevel="1" collapsed="false">
      <c r="A157" s="186" t="n">
        <v>20</v>
      </c>
      <c r="B157" s="187" t="s">
        <v>263</v>
      </c>
      <c r="C157" s="188" t="s">
        <v>264</v>
      </c>
      <c r="D157" s="189" t="s">
        <v>184</v>
      </c>
      <c r="E157" s="190" t="n">
        <v>619.90347</v>
      </c>
      <c r="F157" s="191"/>
      <c r="G157" s="192" t="n">
        <f aca="false">ROUND(E157*F157,2)</f>
        <v>0</v>
      </c>
      <c r="H157" s="191"/>
      <c r="I157" s="192" t="n">
        <f aca="false">ROUND(E157*H157,2)</f>
        <v>0</v>
      </c>
      <c r="J157" s="191"/>
      <c r="K157" s="192" t="n">
        <f aca="false">ROUND(E157*J157,2)</f>
        <v>0</v>
      </c>
      <c r="L157" s="192" t="n">
        <v>21</v>
      </c>
      <c r="M157" s="192" t="n">
        <f aca="false">G157*(1+L157/100)</f>
        <v>0</v>
      </c>
      <c r="N157" s="192" t="n">
        <v>0</v>
      </c>
      <c r="O157" s="192" t="n">
        <f aca="false">ROUND(E157*N157,2)</f>
        <v>0</v>
      </c>
      <c r="P157" s="192" t="n">
        <v>0</v>
      </c>
      <c r="Q157" s="192" t="n">
        <f aca="false">ROUND(E157*P157,2)</f>
        <v>0</v>
      </c>
      <c r="R157" s="192" t="s">
        <v>169</v>
      </c>
      <c r="S157" s="192" t="s">
        <v>150</v>
      </c>
      <c r="T157" s="193" t="s">
        <v>120</v>
      </c>
      <c r="U157" s="194" t="n">
        <v>0.011</v>
      </c>
      <c r="V157" s="194" t="n">
        <f aca="false">ROUND(E157*U157,2)</f>
        <v>6.82</v>
      </c>
      <c r="W157" s="194"/>
      <c r="X157" s="195"/>
      <c r="Y157" s="195"/>
      <c r="Z157" s="195"/>
      <c r="AA157" s="195"/>
      <c r="AB157" s="195"/>
      <c r="AC157" s="195"/>
      <c r="AD157" s="195"/>
      <c r="AE157" s="195"/>
      <c r="AF157" s="195"/>
      <c r="AG157" s="195" t="s">
        <v>152</v>
      </c>
      <c r="AH157" s="195"/>
      <c r="AI157" s="195"/>
      <c r="AJ157" s="195"/>
      <c r="AK157" s="195"/>
      <c r="AL157" s="195"/>
      <c r="AM157" s="195"/>
      <c r="AN157" s="195"/>
      <c r="AO157" s="195"/>
      <c r="AP157" s="195"/>
      <c r="AQ157" s="195"/>
      <c r="AR157" s="195"/>
      <c r="AS157" s="195"/>
      <c r="AT157" s="195"/>
      <c r="AU157" s="195"/>
      <c r="AV157" s="195"/>
      <c r="AW157" s="195"/>
      <c r="AX157" s="195"/>
      <c r="AY157" s="195"/>
      <c r="AZ157" s="195"/>
      <c r="BA157" s="195"/>
      <c r="BB157" s="195"/>
      <c r="BC157" s="195"/>
      <c r="BD157" s="195"/>
      <c r="BE157" s="195"/>
      <c r="BF157" s="195"/>
      <c r="BG157" s="195"/>
      <c r="BH157" s="195"/>
    </row>
    <row r="158" customFormat="false" ht="13.2" hidden="false" customHeight="true" outlineLevel="1" collapsed="false">
      <c r="A158" s="196"/>
      <c r="B158" s="197"/>
      <c r="C158" s="212" t="s">
        <v>265</v>
      </c>
      <c r="D158" s="212"/>
      <c r="E158" s="212"/>
      <c r="F158" s="212"/>
      <c r="G158" s="212"/>
      <c r="H158" s="194"/>
      <c r="I158" s="194"/>
      <c r="J158" s="194"/>
      <c r="K158" s="194"/>
      <c r="L158" s="194"/>
      <c r="M158" s="194"/>
      <c r="N158" s="194"/>
      <c r="O158" s="194"/>
      <c r="P158" s="194"/>
      <c r="Q158" s="194"/>
      <c r="R158" s="194"/>
      <c r="S158" s="194"/>
      <c r="T158" s="194"/>
      <c r="U158" s="194"/>
      <c r="V158" s="194"/>
      <c r="W158" s="194"/>
      <c r="X158" s="195"/>
      <c r="Y158" s="195"/>
      <c r="Z158" s="195"/>
      <c r="AA158" s="195"/>
      <c r="AB158" s="195"/>
      <c r="AC158" s="195"/>
      <c r="AD158" s="195"/>
      <c r="AE158" s="195"/>
      <c r="AF158" s="195"/>
      <c r="AG158" s="195" t="s">
        <v>171</v>
      </c>
      <c r="AH158" s="195"/>
      <c r="AI158" s="195"/>
      <c r="AJ158" s="195"/>
      <c r="AK158" s="195"/>
      <c r="AL158" s="195"/>
      <c r="AM158" s="195"/>
      <c r="AN158" s="195"/>
      <c r="AO158" s="195"/>
      <c r="AP158" s="195"/>
      <c r="AQ158" s="195"/>
      <c r="AR158" s="195"/>
      <c r="AS158" s="195"/>
      <c r="AT158" s="195"/>
      <c r="AU158" s="195"/>
      <c r="AV158" s="195"/>
      <c r="AW158" s="195"/>
      <c r="AX158" s="195"/>
      <c r="AY158" s="195"/>
      <c r="AZ158" s="195"/>
      <c r="BA158" s="195"/>
      <c r="BB158" s="195"/>
      <c r="BC158" s="195"/>
      <c r="BD158" s="195"/>
      <c r="BE158" s="195"/>
      <c r="BF158" s="195"/>
      <c r="BG158" s="195"/>
      <c r="BH158" s="195"/>
    </row>
    <row r="159" customFormat="false" ht="13.2" hidden="false" customHeight="false" outlineLevel="1" collapsed="false">
      <c r="A159" s="196"/>
      <c r="B159" s="197"/>
      <c r="C159" s="209" t="s">
        <v>675</v>
      </c>
      <c r="D159" s="210"/>
      <c r="E159" s="211" t="n">
        <v>619.90347</v>
      </c>
      <c r="F159" s="194"/>
      <c r="G159" s="194"/>
      <c r="H159" s="194"/>
      <c r="I159" s="194"/>
      <c r="J159" s="194"/>
      <c r="K159" s="194"/>
      <c r="L159" s="194"/>
      <c r="M159" s="194"/>
      <c r="N159" s="194"/>
      <c r="O159" s="194"/>
      <c r="P159" s="194"/>
      <c r="Q159" s="194"/>
      <c r="R159" s="194"/>
      <c r="S159" s="194"/>
      <c r="T159" s="194"/>
      <c r="U159" s="194"/>
      <c r="V159" s="194"/>
      <c r="W159" s="194"/>
      <c r="X159" s="195"/>
      <c r="Y159" s="195"/>
      <c r="Z159" s="195"/>
      <c r="AA159" s="195"/>
      <c r="AB159" s="195"/>
      <c r="AC159" s="195"/>
      <c r="AD159" s="195"/>
      <c r="AE159" s="195"/>
      <c r="AF159" s="195"/>
      <c r="AG159" s="195" t="s">
        <v>154</v>
      </c>
      <c r="AH159" s="195" t="n">
        <v>0</v>
      </c>
      <c r="AI159" s="195"/>
      <c r="AJ159" s="195"/>
      <c r="AK159" s="195"/>
      <c r="AL159" s="195"/>
      <c r="AM159" s="195"/>
      <c r="AN159" s="195"/>
      <c r="AO159" s="195"/>
      <c r="AP159" s="195"/>
      <c r="AQ159" s="195"/>
      <c r="AR159" s="195"/>
      <c r="AS159" s="195"/>
      <c r="AT159" s="195"/>
      <c r="AU159" s="195"/>
      <c r="AV159" s="195"/>
      <c r="AW159" s="195"/>
      <c r="AX159" s="195"/>
      <c r="AY159" s="195"/>
      <c r="AZ159" s="195"/>
      <c r="BA159" s="195"/>
      <c r="BB159" s="195"/>
      <c r="BC159" s="195"/>
      <c r="BD159" s="195"/>
      <c r="BE159" s="195"/>
      <c r="BF159" s="195"/>
      <c r="BG159" s="195"/>
      <c r="BH159" s="195"/>
    </row>
    <row r="160" customFormat="false" ht="13.2" hidden="false" customHeight="false" outlineLevel="1" collapsed="false">
      <c r="A160" s="186" t="n">
        <v>21</v>
      </c>
      <c r="B160" s="187" t="s">
        <v>676</v>
      </c>
      <c r="C160" s="188" t="s">
        <v>677</v>
      </c>
      <c r="D160" s="189" t="s">
        <v>184</v>
      </c>
      <c r="E160" s="190" t="n">
        <v>109.39473</v>
      </c>
      <c r="F160" s="191"/>
      <c r="G160" s="192" t="n">
        <f aca="false">ROUND(E160*F160,2)</f>
        <v>0</v>
      </c>
      <c r="H160" s="191"/>
      <c r="I160" s="192" t="n">
        <f aca="false">ROUND(E160*H160,2)</f>
        <v>0</v>
      </c>
      <c r="J160" s="191"/>
      <c r="K160" s="192" t="n">
        <f aca="false">ROUND(E160*J160,2)</f>
        <v>0</v>
      </c>
      <c r="L160" s="192" t="n">
        <v>21</v>
      </c>
      <c r="M160" s="192" t="n">
        <f aca="false">G160*(1+L160/100)</f>
        <v>0</v>
      </c>
      <c r="N160" s="192" t="n">
        <v>0</v>
      </c>
      <c r="O160" s="192" t="n">
        <f aca="false">ROUND(E160*N160,2)</f>
        <v>0</v>
      </c>
      <c r="P160" s="192" t="n">
        <v>0</v>
      </c>
      <c r="Q160" s="192" t="n">
        <f aca="false">ROUND(E160*P160,2)</f>
        <v>0</v>
      </c>
      <c r="R160" s="192" t="s">
        <v>169</v>
      </c>
      <c r="S160" s="192" t="s">
        <v>150</v>
      </c>
      <c r="T160" s="193" t="s">
        <v>151</v>
      </c>
      <c r="U160" s="194" t="n">
        <v>0.012</v>
      </c>
      <c r="V160" s="194" t="n">
        <f aca="false">ROUND(E160*U160,2)</f>
        <v>1.31</v>
      </c>
      <c r="W160" s="194"/>
      <c r="X160" s="195"/>
      <c r="Y160" s="195"/>
      <c r="Z160" s="195"/>
      <c r="AA160" s="195"/>
      <c r="AB160" s="195"/>
      <c r="AC160" s="195"/>
      <c r="AD160" s="195"/>
      <c r="AE160" s="195"/>
      <c r="AF160" s="195"/>
      <c r="AG160" s="195" t="s">
        <v>152</v>
      </c>
      <c r="AH160" s="195"/>
      <c r="AI160" s="195"/>
      <c r="AJ160" s="195"/>
      <c r="AK160" s="195"/>
      <c r="AL160" s="195"/>
      <c r="AM160" s="195"/>
      <c r="AN160" s="195"/>
      <c r="AO160" s="195"/>
      <c r="AP160" s="195"/>
      <c r="AQ160" s="195"/>
      <c r="AR160" s="195"/>
      <c r="AS160" s="195"/>
      <c r="AT160" s="195"/>
      <c r="AU160" s="195"/>
      <c r="AV160" s="195"/>
      <c r="AW160" s="195"/>
      <c r="AX160" s="195"/>
      <c r="AY160" s="195"/>
      <c r="AZ160" s="195"/>
      <c r="BA160" s="195"/>
      <c r="BB160" s="195"/>
      <c r="BC160" s="195"/>
      <c r="BD160" s="195"/>
      <c r="BE160" s="195"/>
      <c r="BF160" s="195"/>
      <c r="BG160" s="195"/>
      <c r="BH160" s="195"/>
    </row>
    <row r="161" customFormat="false" ht="13.2" hidden="false" customHeight="true" outlineLevel="1" collapsed="false">
      <c r="A161" s="196"/>
      <c r="B161" s="197"/>
      <c r="C161" s="212" t="s">
        <v>265</v>
      </c>
      <c r="D161" s="212"/>
      <c r="E161" s="212"/>
      <c r="F161" s="212"/>
      <c r="G161" s="212"/>
      <c r="H161" s="194"/>
      <c r="I161" s="194"/>
      <c r="J161" s="194"/>
      <c r="K161" s="194"/>
      <c r="L161" s="194"/>
      <c r="M161" s="194"/>
      <c r="N161" s="194"/>
      <c r="O161" s="194"/>
      <c r="P161" s="194"/>
      <c r="Q161" s="194"/>
      <c r="R161" s="194"/>
      <c r="S161" s="194"/>
      <c r="T161" s="194"/>
      <c r="U161" s="194"/>
      <c r="V161" s="194"/>
      <c r="W161" s="194"/>
      <c r="X161" s="195"/>
      <c r="Y161" s="195"/>
      <c r="Z161" s="195"/>
      <c r="AA161" s="195"/>
      <c r="AB161" s="195"/>
      <c r="AC161" s="195"/>
      <c r="AD161" s="195"/>
      <c r="AE161" s="195"/>
      <c r="AF161" s="195"/>
      <c r="AG161" s="195" t="s">
        <v>171</v>
      </c>
      <c r="AH161" s="195"/>
      <c r="AI161" s="195"/>
      <c r="AJ161" s="195"/>
      <c r="AK161" s="195"/>
      <c r="AL161" s="195"/>
      <c r="AM161" s="195"/>
      <c r="AN161" s="195"/>
      <c r="AO161" s="195"/>
      <c r="AP161" s="195"/>
      <c r="AQ161" s="195"/>
      <c r="AR161" s="195"/>
      <c r="AS161" s="195"/>
      <c r="AT161" s="195"/>
      <c r="AU161" s="195"/>
      <c r="AV161" s="195"/>
      <c r="AW161" s="195"/>
      <c r="AX161" s="195"/>
      <c r="AY161" s="195"/>
      <c r="AZ161" s="195"/>
      <c r="BA161" s="195"/>
      <c r="BB161" s="195"/>
      <c r="BC161" s="195"/>
      <c r="BD161" s="195"/>
      <c r="BE161" s="195"/>
      <c r="BF161" s="195"/>
      <c r="BG161" s="195"/>
      <c r="BH161" s="195"/>
    </row>
    <row r="162" customFormat="false" ht="13.2" hidden="false" customHeight="false" outlineLevel="1" collapsed="false">
      <c r="A162" s="196"/>
      <c r="B162" s="197"/>
      <c r="C162" s="209" t="s">
        <v>678</v>
      </c>
      <c r="D162" s="210"/>
      <c r="E162" s="211" t="n">
        <v>109.39473</v>
      </c>
      <c r="F162" s="194"/>
      <c r="G162" s="194"/>
      <c r="H162" s="194"/>
      <c r="I162" s="194"/>
      <c r="J162" s="194"/>
      <c r="K162" s="194"/>
      <c r="L162" s="194"/>
      <c r="M162" s="194"/>
      <c r="N162" s="194"/>
      <c r="O162" s="194"/>
      <c r="P162" s="194"/>
      <c r="Q162" s="194"/>
      <c r="R162" s="194"/>
      <c r="S162" s="194"/>
      <c r="T162" s="194"/>
      <c r="U162" s="194"/>
      <c r="V162" s="194"/>
      <c r="W162" s="194"/>
      <c r="X162" s="195"/>
      <c r="Y162" s="195"/>
      <c r="Z162" s="195"/>
      <c r="AA162" s="195"/>
      <c r="AB162" s="195"/>
      <c r="AC162" s="195"/>
      <c r="AD162" s="195"/>
      <c r="AE162" s="195"/>
      <c r="AF162" s="195"/>
      <c r="AG162" s="195" t="s">
        <v>154</v>
      </c>
      <c r="AH162" s="195" t="n">
        <v>0</v>
      </c>
      <c r="AI162" s="195"/>
      <c r="AJ162" s="195"/>
      <c r="AK162" s="195"/>
      <c r="AL162" s="195"/>
      <c r="AM162" s="195"/>
      <c r="AN162" s="195"/>
      <c r="AO162" s="195"/>
      <c r="AP162" s="195"/>
      <c r="AQ162" s="195"/>
      <c r="AR162" s="195"/>
      <c r="AS162" s="195"/>
      <c r="AT162" s="195"/>
      <c r="AU162" s="195"/>
      <c r="AV162" s="195"/>
      <c r="AW162" s="195"/>
      <c r="AX162" s="195"/>
      <c r="AY162" s="195"/>
      <c r="AZ162" s="195"/>
      <c r="BA162" s="195"/>
      <c r="BB162" s="195"/>
      <c r="BC162" s="195"/>
      <c r="BD162" s="195"/>
      <c r="BE162" s="195"/>
      <c r="BF162" s="195"/>
      <c r="BG162" s="195"/>
      <c r="BH162" s="195"/>
    </row>
    <row r="163" customFormat="false" ht="20.4" hidden="false" customHeight="false" outlineLevel="1" collapsed="false">
      <c r="A163" s="186" t="n">
        <v>22</v>
      </c>
      <c r="B163" s="187" t="s">
        <v>267</v>
      </c>
      <c r="C163" s="188" t="s">
        <v>268</v>
      </c>
      <c r="D163" s="189" t="s">
        <v>184</v>
      </c>
      <c r="E163" s="190" t="n">
        <v>619.90347</v>
      </c>
      <c r="F163" s="191"/>
      <c r="G163" s="192" t="n">
        <f aca="false">ROUND(E163*F163,2)</f>
        <v>0</v>
      </c>
      <c r="H163" s="191"/>
      <c r="I163" s="192" t="n">
        <f aca="false">ROUND(E163*H163,2)</f>
        <v>0</v>
      </c>
      <c r="J163" s="191"/>
      <c r="K163" s="192" t="n">
        <f aca="false">ROUND(E163*J163,2)</f>
        <v>0</v>
      </c>
      <c r="L163" s="192" t="n">
        <v>21</v>
      </c>
      <c r="M163" s="192" t="n">
        <f aca="false">G163*(1+L163/100)</f>
        <v>0</v>
      </c>
      <c r="N163" s="192" t="n">
        <v>0</v>
      </c>
      <c r="O163" s="192" t="n">
        <f aca="false">ROUND(E163*N163,2)</f>
        <v>0</v>
      </c>
      <c r="P163" s="192" t="n">
        <v>0</v>
      </c>
      <c r="Q163" s="192" t="n">
        <f aca="false">ROUND(E163*P163,2)</f>
        <v>0</v>
      </c>
      <c r="R163" s="192" t="s">
        <v>169</v>
      </c>
      <c r="S163" s="192" t="s">
        <v>150</v>
      </c>
      <c r="T163" s="193" t="s">
        <v>120</v>
      </c>
      <c r="U163" s="194" t="n">
        <v>0.053</v>
      </c>
      <c r="V163" s="194" t="n">
        <f aca="false">ROUND(E163*U163,2)</f>
        <v>32.85</v>
      </c>
      <c r="W163" s="194"/>
      <c r="X163" s="195"/>
      <c r="Y163" s="195"/>
      <c r="Z163" s="195"/>
      <c r="AA163" s="195"/>
      <c r="AB163" s="195"/>
      <c r="AC163" s="195"/>
      <c r="AD163" s="195"/>
      <c r="AE163" s="195"/>
      <c r="AF163" s="195"/>
      <c r="AG163" s="195" t="s">
        <v>152</v>
      </c>
      <c r="AH163" s="195"/>
      <c r="AI163" s="195"/>
      <c r="AJ163" s="195"/>
      <c r="AK163" s="195"/>
      <c r="AL163" s="195"/>
      <c r="AM163" s="195"/>
      <c r="AN163" s="195"/>
      <c r="AO163" s="195"/>
      <c r="AP163" s="195"/>
      <c r="AQ163" s="195"/>
      <c r="AR163" s="195"/>
      <c r="AS163" s="195"/>
      <c r="AT163" s="195"/>
      <c r="AU163" s="195"/>
      <c r="AV163" s="195"/>
      <c r="AW163" s="195"/>
      <c r="AX163" s="195"/>
      <c r="AY163" s="195"/>
      <c r="AZ163" s="195"/>
      <c r="BA163" s="195"/>
      <c r="BB163" s="195"/>
      <c r="BC163" s="195"/>
      <c r="BD163" s="195"/>
      <c r="BE163" s="195"/>
      <c r="BF163" s="195"/>
      <c r="BG163" s="195"/>
      <c r="BH163" s="195"/>
    </row>
    <row r="164" customFormat="false" ht="13.2" hidden="false" customHeight="false" outlineLevel="1" collapsed="false">
      <c r="A164" s="196"/>
      <c r="B164" s="197"/>
      <c r="C164" s="209" t="s">
        <v>675</v>
      </c>
      <c r="D164" s="210"/>
      <c r="E164" s="211" t="n">
        <v>619.90347</v>
      </c>
      <c r="F164" s="194"/>
      <c r="G164" s="194"/>
      <c r="H164" s="194"/>
      <c r="I164" s="194"/>
      <c r="J164" s="194"/>
      <c r="K164" s="194"/>
      <c r="L164" s="194"/>
      <c r="M164" s="194"/>
      <c r="N164" s="194"/>
      <c r="O164" s="194"/>
      <c r="P164" s="194"/>
      <c r="Q164" s="194"/>
      <c r="R164" s="194"/>
      <c r="S164" s="194"/>
      <c r="T164" s="194"/>
      <c r="U164" s="194"/>
      <c r="V164" s="194"/>
      <c r="W164" s="194"/>
      <c r="X164" s="195"/>
      <c r="Y164" s="195"/>
      <c r="Z164" s="195"/>
      <c r="AA164" s="195"/>
      <c r="AB164" s="195"/>
      <c r="AC164" s="195"/>
      <c r="AD164" s="195"/>
      <c r="AE164" s="195"/>
      <c r="AF164" s="195"/>
      <c r="AG164" s="195" t="s">
        <v>154</v>
      </c>
      <c r="AH164" s="195" t="n">
        <v>0</v>
      </c>
      <c r="AI164" s="195"/>
      <c r="AJ164" s="195"/>
      <c r="AK164" s="195"/>
      <c r="AL164" s="195"/>
      <c r="AM164" s="195"/>
      <c r="AN164" s="195"/>
      <c r="AO164" s="195"/>
      <c r="AP164" s="195"/>
      <c r="AQ164" s="195"/>
      <c r="AR164" s="195"/>
      <c r="AS164" s="195"/>
      <c r="AT164" s="195"/>
      <c r="AU164" s="195"/>
      <c r="AV164" s="195"/>
      <c r="AW164" s="195"/>
      <c r="AX164" s="195"/>
      <c r="AY164" s="195"/>
      <c r="AZ164" s="195"/>
      <c r="BA164" s="195"/>
      <c r="BB164" s="195"/>
      <c r="BC164" s="195"/>
      <c r="BD164" s="195"/>
      <c r="BE164" s="195"/>
      <c r="BF164" s="195"/>
      <c r="BG164" s="195"/>
      <c r="BH164" s="195"/>
    </row>
    <row r="165" customFormat="false" ht="20.4" hidden="false" customHeight="false" outlineLevel="1" collapsed="false">
      <c r="A165" s="186" t="n">
        <v>23</v>
      </c>
      <c r="B165" s="187" t="s">
        <v>679</v>
      </c>
      <c r="C165" s="188" t="s">
        <v>680</v>
      </c>
      <c r="D165" s="189" t="s">
        <v>184</v>
      </c>
      <c r="E165" s="190" t="n">
        <v>109.39473</v>
      </c>
      <c r="F165" s="191"/>
      <c r="G165" s="192" t="n">
        <f aca="false">ROUND(E165*F165,2)</f>
        <v>0</v>
      </c>
      <c r="H165" s="191"/>
      <c r="I165" s="192" t="n">
        <f aca="false">ROUND(E165*H165,2)</f>
        <v>0</v>
      </c>
      <c r="J165" s="191"/>
      <c r="K165" s="192" t="n">
        <f aca="false">ROUND(E165*J165,2)</f>
        <v>0</v>
      </c>
      <c r="L165" s="192" t="n">
        <v>21</v>
      </c>
      <c r="M165" s="192" t="n">
        <f aca="false">G165*(1+L165/100)</f>
        <v>0</v>
      </c>
      <c r="N165" s="192" t="n">
        <v>0</v>
      </c>
      <c r="O165" s="192" t="n">
        <f aca="false">ROUND(E165*N165,2)</f>
        <v>0</v>
      </c>
      <c r="P165" s="192" t="n">
        <v>0</v>
      </c>
      <c r="Q165" s="192" t="n">
        <f aca="false">ROUND(E165*P165,2)</f>
        <v>0</v>
      </c>
      <c r="R165" s="192" t="s">
        <v>169</v>
      </c>
      <c r="S165" s="192" t="s">
        <v>150</v>
      </c>
      <c r="T165" s="193" t="s">
        <v>151</v>
      </c>
      <c r="U165" s="194" t="n">
        <v>0.061</v>
      </c>
      <c r="V165" s="194" t="n">
        <f aca="false">ROUND(E165*U165,2)</f>
        <v>6.67</v>
      </c>
      <c r="W165" s="194"/>
      <c r="X165" s="195"/>
      <c r="Y165" s="195"/>
      <c r="Z165" s="195"/>
      <c r="AA165" s="195"/>
      <c r="AB165" s="195"/>
      <c r="AC165" s="195"/>
      <c r="AD165" s="195"/>
      <c r="AE165" s="195"/>
      <c r="AF165" s="195"/>
      <c r="AG165" s="195" t="s">
        <v>152</v>
      </c>
      <c r="AH165" s="195"/>
      <c r="AI165" s="195"/>
      <c r="AJ165" s="195"/>
      <c r="AK165" s="195"/>
      <c r="AL165" s="195"/>
      <c r="AM165" s="195"/>
      <c r="AN165" s="195"/>
      <c r="AO165" s="195"/>
      <c r="AP165" s="195"/>
      <c r="AQ165" s="195"/>
      <c r="AR165" s="195"/>
      <c r="AS165" s="195"/>
      <c r="AT165" s="195"/>
      <c r="AU165" s="195"/>
      <c r="AV165" s="195"/>
      <c r="AW165" s="195"/>
      <c r="AX165" s="195"/>
      <c r="AY165" s="195"/>
      <c r="AZ165" s="195"/>
      <c r="BA165" s="195"/>
      <c r="BB165" s="195"/>
      <c r="BC165" s="195"/>
      <c r="BD165" s="195"/>
      <c r="BE165" s="195"/>
      <c r="BF165" s="195"/>
      <c r="BG165" s="195"/>
      <c r="BH165" s="195"/>
    </row>
    <row r="166" customFormat="false" ht="13.2" hidden="false" customHeight="false" outlineLevel="1" collapsed="false">
      <c r="A166" s="196"/>
      <c r="B166" s="197"/>
      <c r="C166" s="209" t="s">
        <v>678</v>
      </c>
      <c r="D166" s="210"/>
      <c r="E166" s="211" t="n">
        <v>109.39473</v>
      </c>
      <c r="F166" s="194"/>
      <c r="G166" s="194"/>
      <c r="H166" s="194"/>
      <c r="I166" s="194"/>
      <c r="J166" s="194"/>
      <c r="K166" s="194"/>
      <c r="L166" s="194"/>
      <c r="M166" s="194"/>
      <c r="N166" s="194"/>
      <c r="O166" s="194"/>
      <c r="P166" s="194"/>
      <c r="Q166" s="194"/>
      <c r="R166" s="194"/>
      <c r="S166" s="194"/>
      <c r="T166" s="194"/>
      <c r="U166" s="194"/>
      <c r="V166" s="194"/>
      <c r="W166" s="194"/>
      <c r="X166" s="195"/>
      <c r="Y166" s="195"/>
      <c r="Z166" s="195"/>
      <c r="AA166" s="195"/>
      <c r="AB166" s="195"/>
      <c r="AC166" s="195"/>
      <c r="AD166" s="195"/>
      <c r="AE166" s="195"/>
      <c r="AF166" s="195"/>
      <c r="AG166" s="195" t="s">
        <v>154</v>
      </c>
      <c r="AH166" s="195" t="n">
        <v>0</v>
      </c>
      <c r="AI166" s="195"/>
      <c r="AJ166" s="195"/>
      <c r="AK166" s="195"/>
      <c r="AL166" s="195"/>
      <c r="AM166" s="195"/>
      <c r="AN166" s="195"/>
      <c r="AO166" s="195"/>
      <c r="AP166" s="195"/>
      <c r="AQ166" s="195"/>
      <c r="AR166" s="195"/>
      <c r="AS166" s="195"/>
      <c r="AT166" s="195"/>
      <c r="AU166" s="195"/>
      <c r="AV166" s="195"/>
      <c r="AW166" s="195"/>
      <c r="AX166" s="195"/>
      <c r="AY166" s="195"/>
      <c r="AZ166" s="195"/>
      <c r="BA166" s="195"/>
      <c r="BB166" s="195"/>
      <c r="BC166" s="195"/>
      <c r="BD166" s="195"/>
      <c r="BE166" s="195"/>
      <c r="BF166" s="195"/>
      <c r="BG166" s="195"/>
      <c r="BH166" s="195"/>
    </row>
    <row r="167" customFormat="false" ht="20.4" hidden="false" customHeight="false" outlineLevel="1" collapsed="false">
      <c r="A167" s="216" t="n">
        <v>24</v>
      </c>
      <c r="B167" s="217" t="s">
        <v>269</v>
      </c>
      <c r="C167" s="218" t="s">
        <v>270</v>
      </c>
      <c r="D167" s="219" t="s">
        <v>184</v>
      </c>
      <c r="E167" s="220" t="n">
        <v>729.2982</v>
      </c>
      <c r="F167" s="221"/>
      <c r="G167" s="222" t="n">
        <f aca="false">ROUND(E167*F167,2)</f>
        <v>0</v>
      </c>
      <c r="H167" s="221"/>
      <c r="I167" s="222" t="n">
        <f aca="false">ROUND(E167*H167,2)</f>
        <v>0</v>
      </c>
      <c r="J167" s="221"/>
      <c r="K167" s="222" t="n">
        <f aca="false">ROUND(E167*J167,2)</f>
        <v>0</v>
      </c>
      <c r="L167" s="222" t="n">
        <v>21</v>
      </c>
      <c r="M167" s="222" t="n">
        <f aca="false">G167*(1+L167/100)</f>
        <v>0</v>
      </c>
      <c r="N167" s="222" t="n">
        <v>0</v>
      </c>
      <c r="O167" s="222" t="n">
        <f aca="false">ROUND(E167*N167,2)</f>
        <v>0</v>
      </c>
      <c r="P167" s="222" t="n">
        <v>0</v>
      </c>
      <c r="Q167" s="222" t="n">
        <f aca="false">ROUND(E167*P167,2)</f>
        <v>0</v>
      </c>
      <c r="R167" s="222" t="s">
        <v>169</v>
      </c>
      <c r="S167" s="222" t="s">
        <v>150</v>
      </c>
      <c r="T167" s="223" t="s">
        <v>120</v>
      </c>
      <c r="U167" s="194" t="n">
        <v>0.009</v>
      </c>
      <c r="V167" s="194" t="n">
        <f aca="false">ROUND(E167*U167,2)</f>
        <v>6.56</v>
      </c>
      <c r="W167" s="194"/>
      <c r="X167" s="195"/>
      <c r="Y167" s="195"/>
      <c r="Z167" s="195"/>
      <c r="AA167" s="195"/>
      <c r="AB167" s="195"/>
      <c r="AC167" s="195"/>
      <c r="AD167" s="195"/>
      <c r="AE167" s="195"/>
      <c r="AF167" s="195"/>
      <c r="AG167" s="195" t="s">
        <v>152</v>
      </c>
      <c r="AH167" s="195"/>
      <c r="AI167" s="195"/>
      <c r="AJ167" s="195"/>
      <c r="AK167" s="195"/>
      <c r="AL167" s="195"/>
      <c r="AM167" s="195"/>
      <c r="AN167" s="195"/>
      <c r="AO167" s="195"/>
      <c r="AP167" s="195"/>
      <c r="AQ167" s="195"/>
      <c r="AR167" s="195"/>
      <c r="AS167" s="195"/>
      <c r="AT167" s="195"/>
      <c r="AU167" s="195"/>
      <c r="AV167" s="195"/>
      <c r="AW167" s="195"/>
      <c r="AX167" s="195"/>
      <c r="AY167" s="195"/>
      <c r="AZ167" s="195"/>
      <c r="BA167" s="195"/>
      <c r="BB167" s="195"/>
      <c r="BC167" s="195"/>
      <c r="BD167" s="195"/>
      <c r="BE167" s="195"/>
      <c r="BF167" s="195"/>
      <c r="BG167" s="195"/>
      <c r="BH167" s="195"/>
    </row>
    <row r="168" customFormat="false" ht="13.2" hidden="false" customHeight="false" outlineLevel="1" collapsed="false">
      <c r="A168" s="186" t="n">
        <v>25</v>
      </c>
      <c r="B168" s="187" t="s">
        <v>271</v>
      </c>
      <c r="C168" s="188" t="s">
        <v>272</v>
      </c>
      <c r="D168" s="189" t="s">
        <v>184</v>
      </c>
      <c r="E168" s="190" t="n">
        <v>453.66296</v>
      </c>
      <c r="F168" s="191"/>
      <c r="G168" s="192" t="n">
        <f aca="false">ROUND(E168*F168,2)</f>
        <v>0</v>
      </c>
      <c r="H168" s="191"/>
      <c r="I168" s="192" t="n">
        <f aca="false">ROUND(E168*H168,2)</f>
        <v>0</v>
      </c>
      <c r="J168" s="191"/>
      <c r="K168" s="192" t="n">
        <f aca="false">ROUND(E168*J168,2)</f>
        <v>0</v>
      </c>
      <c r="L168" s="192" t="n">
        <v>21</v>
      </c>
      <c r="M168" s="192" t="n">
        <f aca="false">G168*(1+L168/100)</f>
        <v>0</v>
      </c>
      <c r="N168" s="192" t="n">
        <v>0</v>
      </c>
      <c r="O168" s="192" t="n">
        <f aca="false">ROUND(E168*N168,2)</f>
        <v>0</v>
      </c>
      <c r="P168" s="192" t="n">
        <v>0</v>
      </c>
      <c r="Q168" s="192" t="n">
        <f aca="false">ROUND(E168*P168,2)</f>
        <v>0</v>
      </c>
      <c r="R168" s="192" t="s">
        <v>169</v>
      </c>
      <c r="S168" s="192" t="s">
        <v>150</v>
      </c>
      <c r="T168" s="193" t="s">
        <v>120</v>
      </c>
      <c r="U168" s="194" t="n">
        <v>0.202</v>
      </c>
      <c r="V168" s="194" t="n">
        <f aca="false">ROUND(E168*U168,2)</f>
        <v>91.64</v>
      </c>
      <c r="W168" s="194"/>
      <c r="X168" s="195"/>
      <c r="Y168" s="195"/>
      <c r="Z168" s="195"/>
      <c r="AA168" s="195"/>
      <c r="AB168" s="195"/>
      <c r="AC168" s="195"/>
      <c r="AD168" s="195"/>
      <c r="AE168" s="195"/>
      <c r="AF168" s="195"/>
      <c r="AG168" s="195" t="s">
        <v>152</v>
      </c>
      <c r="AH168" s="195"/>
      <c r="AI168" s="195"/>
      <c r="AJ168" s="195"/>
      <c r="AK168" s="195"/>
      <c r="AL168" s="195"/>
      <c r="AM168" s="195"/>
      <c r="AN168" s="195"/>
      <c r="AO168" s="195"/>
      <c r="AP168" s="195"/>
      <c r="AQ168" s="195"/>
      <c r="AR168" s="195"/>
      <c r="AS168" s="195"/>
      <c r="AT168" s="195"/>
      <c r="AU168" s="195"/>
      <c r="AV168" s="195"/>
      <c r="AW168" s="195"/>
      <c r="AX168" s="195"/>
      <c r="AY168" s="195"/>
      <c r="AZ168" s="195"/>
      <c r="BA168" s="195"/>
      <c r="BB168" s="195"/>
      <c r="BC168" s="195"/>
      <c r="BD168" s="195"/>
      <c r="BE168" s="195"/>
      <c r="BF168" s="195"/>
      <c r="BG168" s="195"/>
      <c r="BH168" s="195"/>
    </row>
    <row r="169" customFormat="false" ht="13.2" hidden="false" customHeight="true" outlineLevel="1" collapsed="false">
      <c r="A169" s="196"/>
      <c r="B169" s="197"/>
      <c r="C169" s="212" t="s">
        <v>273</v>
      </c>
      <c r="D169" s="212"/>
      <c r="E169" s="212"/>
      <c r="F169" s="212"/>
      <c r="G169" s="212"/>
      <c r="H169" s="194"/>
      <c r="I169" s="194"/>
      <c r="J169" s="194"/>
      <c r="K169" s="194"/>
      <c r="L169" s="194"/>
      <c r="M169" s="194"/>
      <c r="N169" s="194"/>
      <c r="O169" s="194"/>
      <c r="P169" s="194"/>
      <c r="Q169" s="194"/>
      <c r="R169" s="194"/>
      <c r="S169" s="194"/>
      <c r="T169" s="194"/>
      <c r="U169" s="194"/>
      <c r="V169" s="194"/>
      <c r="W169" s="194"/>
      <c r="X169" s="195"/>
      <c r="Y169" s="195"/>
      <c r="Z169" s="195"/>
      <c r="AA169" s="195"/>
      <c r="AB169" s="195"/>
      <c r="AC169" s="195"/>
      <c r="AD169" s="195"/>
      <c r="AE169" s="195"/>
      <c r="AF169" s="195"/>
      <c r="AG169" s="195" t="s">
        <v>171</v>
      </c>
      <c r="AH169" s="195"/>
      <c r="AI169" s="195"/>
      <c r="AJ169" s="195"/>
      <c r="AK169" s="195"/>
      <c r="AL169" s="195"/>
      <c r="AM169" s="195"/>
      <c r="AN169" s="195"/>
      <c r="AO169" s="195"/>
      <c r="AP169" s="195"/>
      <c r="AQ169" s="195"/>
      <c r="AR169" s="195"/>
      <c r="AS169" s="195"/>
      <c r="AT169" s="195"/>
      <c r="AU169" s="195"/>
      <c r="AV169" s="195"/>
      <c r="AW169" s="195"/>
      <c r="AX169" s="195"/>
      <c r="AY169" s="195"/>
      <c r="AZ169" s="195"/>
      <c r="BA169" s="195"/>
      <c r="BB169" s="195"/>
      <c r="BC169" s="195"/>
      <c r="BD169" s="195"/>
      <c r="BE169" s="195"/>
      <c r="BF169" s="195"/>
      <c r="BG169" s="195"/>
      <c r="BH169" s="195"/>
    </row>
    <row r="170" customFormat="false" ht="13.2" hidden="false" customHeight="false" outlineLevel="1" collapsed="false">
      <c r="A170" s="196"/>
      <c r="B170" s="197"/>
      <c r="C170" s="209" t="s">
        <v>681</v>
      </c>
      <c r="D170" s="210"/>
      <c r="E170" s="211" t="n">
        <v>729.2982</v>
      </c>
      <c r="F170" s="194"/>
      <c r="G170" s="194"/>
      <c r="H170" s="194"/>
      <c r="I170" s="194"/>
      <c r="J170" s="194"/>
      <c r="K170" s="194"/>
      <c r="L170" s="194"/>
      <c r="M170" s="194"/>
      <c r="N170" s="194"/>
      <c r="O170" s="194"/>
      <c r="P170" s="194"/>
      <c r="Q170" s="194"/>
      <c r="R170" s="194"/>
      <c r="S170" s="194"/>
      <c r="T170" s="194"/>
      <c r="U170" s="194"/>
      <c r="V170" s="194"/>
      <c r="W170" s="194"/>
      <c r="X170" s="195"/>
      <c r="Y170" s="195"/>
      <c r="Z170" s="195"/>
      <c r="AA170" s="195"/>
      <c r="AB170" s="195"/>
      <c r="AC170" s="195"/>
      <c r="AD170" s="195"/>
      <c r="AE170" s="195"/>
      <c r="AF170" s="195"/>
      <c r="AG170" s="195" t="s">
        <v>154</v>
      </c>
      <c r="AH170" s="195" t="n">
        <v>0</v>
      </c>
      <c r="AI170" s="195"/>
      <c r="AJ170" s="195"/>
      <c r="AK170" s="195"/>
      <c r="AL170" s="195"/>
      <c r="AM170" s="195"/>
      <c r="AN170" s="195"/>
      <c r="AO170" s="195"/>
      <c r="AP170" s="195"/>
      <c r="AQ170" s="195"/>
      <c r="AR170" s="195"/>
      <c r="AS170" s="195"/>
      <c r="AT170" s="195"/>
      <c r="AU170" s="195"/>
      <c r="AV170" s="195"/>
      <c r="AW170" s="195"/>
      <c r="AX170" s="195"/>
      <c r="AY170" s="195"/>
      <c r="AZ170" s="195"/>
      <c r="BA170" s="195"/>
      <c r="BB170" s="195"/>
      <c r="BC170" s="195"/>
      <c r="BD170" s="195"/>
      <c r="BE170" s="195"/>
      <c r="BF170" s="195"/>
      <c r="BG170" s="195"/>
      <c r="BH170" s="195"/>
    </row>
    <row r="171" customFormat="false" ht="13.2" hidden="false" customHeight="false" outlineLevel="1" collapsed="false">
      <c r="A171" s="196"/>
      <c r="B171" s="197"/>
      <c r="C171" s="209" t="s">
        <v>682</v>
      </c>
      <c r="D171" s="210"/>
      <c r="E171" s="211"/>
      <c r="F171" s="194"/>
      <c r="G171" s="194"/>
      <c r="H171" s="194"/>
      <c r="I171" s="194"/>
      <c r="J171" s="194"/>
      <c r="K171" s="194"/>
      <c r="L171" s="194"/>
      <c r="M171" s="194"/>
      <c r="N171" s="194"/>
      <c r="O171" s="194"/>
      <c r="P171" s="194"/>
      <c r="Q171" s="194"/>
      <c r="R171" s="194"/>
      <c r="S171" s="194"/>
      <c r="T171" s="194"/>
      <c r="U171" s="194"/>
      <c r="V171" s="194"/>
      <c r="W171" s="194"/>
      <c r="X171" s="195"/>
      <c r="Y171" s="195"/>
      <c r="Z171" s="195"/>
      <c r="AA171" s="195"/>
      <c r="AB171" s="195"/>
      <c r="AC171" s="195"/>
      <c r="AD171" s="195"/>
      <c r="AE171" s="195"/>
      <c r="AF171" s="195"/>
      <c r="AG171" s="195" t="s">
        <v>154</v>
      </c>
      <c r="AH171" s="195" t="n">
        <v>0</v>
      </c>
      <c r="AI171" s="195"/>
      <c r="AJ171" s="195"/>
      <c r="AK171" s="195"/>
      <c r="AL171" s="195"/>
      <c r="AM171" s="195"/>
      <c r="AN171" s="195"/>
      <c r="AO171" s="195"/>
      <c r="AP171" s="195"/>
      <c r="AQ171" s="195"/>
      <c r="AR171" s="195"/>
      <c r="AS171" s="195"/>
      <c r="AT171" s="195"/>
      <c r="AU171" s="195"/>
      <c r="AV171" s="195"/>
      <c r="AW171" s="195"/>
      <c r="AX171" s="195"/>
      <c r="AY171" s="195"/>
      <c r="AZ171" s="195"/>
      <c r="BA171" s="195"/>
      <c r="BB171" s="195"/>
      <c r="BC171" s="195"/>
      <c r="BD171" s="195"/>
      <c r="BE171" s="195"/>
      <c r="BF171" s="195"/>
      <c r="BG171" s="195"/>
      <c r="BH171" s="195"/>
    </row>
    <row r="172" customFormat="false" ht="13.2" hidden="false" customHeight="false" outlineLevel="1" collapsed="false">
      <c r="A172" s="196"/>
      <c r="B172" s="197"/>
      <c r="C172" s="209" t="s">
        <v>683</v>
      </c>
      <c r="D172" s="210"/>
      <c r="E172" s="211" t="n">
        <v>-39.875</v>
      </c>
      <c r="F172" s="194"/>
      <c r="G172" s="194"/>
      <c r="H172" s="194"/>
      <c r="I172" s="194"/>
      <c r="J172" s="194"/>
      <c r="K172" s="194"/>
      <c r="L172" s="194"/>
      <c r="M172" s="194"/>
      <c r="N172" s="194"/>
      <c r="O172" s="194"/>
      <c r="P172" s="194"/>
      <c r="Q172" s="194"/>
      <c r="R172" s="194"/>
      <c r="S172" s="194"/>
      <c r="T172" s="194"/>
      <c r="U172" s="194"/>
      <c r="V172" s="194"/>
      <c r="W172" s="194"/>
      <c r="X172" s="195"/>
      <c r="Y172" s="195"/>
      <c r="Z172" s="195"/>
      <c r="AA172" s="195"/>
      <c r="AB172" s="195"/>
      <c r="AC172" s="195"/>
      <c r="AD172" s="195"/>
      <c r="AE172" s="195"/>
      <c r="AF172" s="195"/>
      <c r="AG172" s="195" t="s">
        <v>154</v>
      </c>
      <c r="AH172" s="195" t="n">
        <v>0</v>
      </c>
      <c r="AI172" s="195"/>
      <c r="AJ172" s="195"/>
      <c r="AK172" s="195"/>
      <c r="AL172" s="195"/>
      <c r="AM172" s="195"/>
      <c r="AN172" s="195"/>
      <c r="AO172" s="195"/>
      <c r="AP172" s="195"/>
      <c r="AQ172" s="195"/>
      <c r="AR172" s="195"/>
      <c r="AS172" s="195"/>
      <c r="AT172" s="195"/>
      <c r="AU172" s="195"/>
      <c r="AV172" s="195"/>
      <c r="AW172" s="195"/>
      <c r="AX172" s="195"/>
      <c r="AY172" s="195"/>
      <c r="AZ172" s="195"/>
      <c r="BA172" s="195"/>
      <c r="BB172" s="195"/>
      <c r="BC172" s="195"/>
      <c r="BD172" s="195"/>
      <c r="BE172" s="195"/>
      <c r="BF172" s="195"/>
      <c r="BG172" s="195"/>
      <c r="BH172" s="195"/>
    </row>
    <row r="173" customFormat="false" ht="13.2" hidden="false" customHeight="false" outlineLevel="1" collapsed="false">
      <c r="A173" s="196"/>
      <c r="B173" s="197"/>
      <c r="C173" s="209" t="s">
        <v>684</v>
      </c>
      <c r="D173" s="210"/>
      <c r="E173" s="211" t="n">
        <v>-188.8575</v>
      </c>
      <c r="F173" s="194"/>
      <c r="G173" s="194"/>
      <c r="H173" s="194"/>
      <c r="I173" s="194"/>
      <c r="J173" s="194"/>
      <c r="K173" s="194"/>
      <c r="L173" s="194"/>
      <c r="M173" s="194"/>
      <c r="N173" s="194"/>
      <c r="O173" s="194"/>
      <c r="P173" s="194"/>
      <c r="Q173" s="194"/>
      <c r="R173" s="194"/>
      <c r="S173" s="194"/>
      <c r="T173" s="194"/>
      <c r="U173" s="194"/>
      <c r="V173" s="194"/>
      <c r="W173" s="194"/>
      <c r="X173" s="195"/>
      <c r="Y173" s="195"/>
      <c r="Z173" s="195"/>
      <c r="AA173" s="195"/>
      <c r="AB173" s="195"/>
      <c r="AC173" s="195"/>
      <c r="AD173" s="195"/>
      <c r="AE173" s="195"/>
      <c r="AF173" s="195"/>
      <c r="AG173" s="195" t="s">
        <v>154</v>
      </c>
      <c r="AH173" s="195" t="n">
        <v>0</v>
      </c>
      <c r="AI173" s="195"/>
      <c r="AJ173" s="195"/>
      <c r="AK173" s="195"/>
      <c r="AL173" s="195"/>
      <c r="AM173" s="195"/>
      <c r="AN173" s="195"/>
      <c r="AO173" s="195"/>
      <c r="AP173" s="195"/>
      <c r="AQ173" s="195"/>
      <c r="AR173" s="195"/>
      <c r="AS173" s="195"/>
      <c r="AT173" s="195"/>
      <c r="AU173" s="195"/>
      <c r="AV173" s="195"/>
      <c r="AW173" s="195"/>
      <c r="AX173" s="195"/>
      <c r="AY173" s="195"/>
      <c r="AZ173" s="195"/>
      <c r="BA173" s="195"/>
      <c r="BB173" s="195"/>
      <c r="BC173" s="195"/>
      <c r="BD173" s="195"/>
      <c r="BE173" s="195"/>
      <c r="BF173" s="195"/>
      <c r="BG173" s="195"/>
      <c r="BH173" s="195"/>
    </row>
    <row r="174" customFormat="false" ht="13.2" hidden="false" customHeight="false" outlineLevel="1" collapsed="false">
      <c r="A174" s="196"/>
      <c r="B174" s="197"/>
      <c r="C174" s="209" t="s">
        <v>685</v>
      </c>
      <c r="D174" s="210"/>
      <c r="E174" s="211" t="n">
        <v>-16.5</v>
      </c>
      <c r="F174" s="194"/>
      <c r="G174" s="194"/>
      <c r="H174" s="194"/>
      <c r="I174" s="194"/>
      <c r="J174" s="194"/>
      <c r="K174" s="194"/>
      <c r="L174" s="194"/>
      <c r="M174" s="194"/>
      <c r="N174" s="194"/>
      <c r="O174" s="194"/>
      <c r="P174" s="194"/>
      <c r="Q174" s="194"/>
      <c r="R174" s="194"/>
      <c r="S174" s="194"/>
      <c r="T174" s="194"/>
      <c r="U174" s="194"/>
      <c r="V174" s="194"/>
      <c r="W174" s="194"/>
      <c r="X174" s="195"/>
      <c r="Y174" s="195"/>
      <c r="Z174" s="195"/>
      <c r="AA174" s="195"/>
      <c r="AB174" s="195"/>
      <c r="AC174" s="195"/>
      <c r="AD174" s="195"/>
      <c r="AE174" s="195"/>
      <c r="AF174" s="195"/>
      <c r="AG174" s="195" t="s">
        <v>154</v>
      </c>
      <c r="AH174" s="195" t="n">
        <v>0</v>
      </c>
      <c r="AI174" s="195"/>
      <c r="AJ174" s="195"/>
      <c r="AK174" s="195"/>
      <c r="AL174" s="195"/>
      <c r="AM174" s="195"/>
      <c r="AN174" s="195"/>
      <c r="AO174" s="195"/>
      <c r="AP174" s="195"/>
      <c r="AQ174" s="195"/>
      <c r="AR174" s="195"/>
      <c r="AS174" s="195"/>
      <c r="AT174" s="195"/>
      <c r="AU174" s="195"/>
      <c r="AV174" s="195"/>
      <c r="AW174" s="195"/>
      <c r="AX174" s="195"/>
      <c r="AY174" s="195"/>
      <c r="AZ174" s="195"/>
      <c r="BA174" s="195"/>
      <c r="BB174" s="195"/>
      <c r="BC174" s="195"/>
      <c r="BD174" s="195"/>
      <c r="BE174" s="195"/>
      <c r="BF174" s="195"/>
      <c r="BG174" s="195"/>
      <c r="BH174" s="195"/>
    </row>
    <row r="175" customFormat="false" ht="13.2" hidden="false" customHeight="false" outlineLevel="1" collapsed="false">
      <c r="A175" s="196"/>
      <c r="B175" s="197"/>
      <c r="C175" s="209" t="s">
        <v>686</v>
      </c>
      <c r="D175" s="210"/>
      <c r="E175" s="211" t="n">
        <v>-30.40274</v>
      </c>
      <c r="F175" s="194"/>
      <c r="G175" s="194"/>
      <c r="H175" s="194"/>
      <c r="I175" s="194"/>
      <c r="J175" s="194"/>
      <c r="K175" s="194"/>
      <c r="L175" s="194"/>
      <c r="M175" s="194"/>
      <c r="N175" s="194"/>
      <c r="O175" s="194"/>
      <c r="P175" s="194"/>
      <c r="Q175" s="194"/>
      <c r="R175" s="194"/>
      <c r="S175" s="194"/>
      <c r="T175" s="194"/>
      <c r="U175" s="194"/>
      <c r="V175" s="194"/>
      <c r="W175" s="194"/>
      <c r="X175" s="195"/>
      <c r="Y175" s="195"/>
      <c r="Z175" s="195"/>
      <c r="AA175" s="195"/>
      <c r="AB175" s="195"/>
      <c r="AC175" s="195"/>
      <c r="AD175" s="195"/>
      <c r="AE175" s="195"/>
      <c r="AF175" s="195"/>
      <c r="AG175" s="195" t="s">
        <v>154</v>
      </c>
      <c r="AH175" s="195" t="n">
        <v>0</v>
      </c>
      <c r="AI175" s="195"/>
      <c r="AJ175" s="195"/>
      <c r="AK175" s="195"/>
      <c r="AL175" s="195"/>
      <c r="AM175" s="195"/>
      <c r="AN175" s="195"/>
      <c r="AO175" s="195"/>
      <c r="AP175" s="195"/>
      <c r="AQ175" s="195"/>
      <c r="AR175" s="195"/>
      <c r="AS175" s="195"/>
      <c r="AT175" s="195"/>
      <c r="AU175" s="195"/>
      <c r="AV175" s="195"/>
      <c r="AW175" s="195"/>
      <c r="AX175" s="195"/>
      <c r="AY175" s="195"/>
      <c r="AZ175" s="195"/>
      <c r="BA175" s="195"/>
      <c r="BB175" s="195"/>
      <c r="BC175" s="195"/>
      <c r="BD175" s="195"/>
      <c r="BE175" s="195"/>
      <c r="BF175" s="195"/>
      <c r="BG175" s="195"/>
      <c r="BH175" s="195"/>
    </row>
    <row r="176" customFormat="false" ht="13.2" hidden="false" customHeight="false" outlineLevel="1" collapsed="false">
      <c r="A176" s="186" t="n">
        <v>26</v>
      </c>
      <c r="B176" s="187" t="s">
        <v>280</v>
      </c>
      <c r="C176" s="188" t="s">
        <v>281</v>
      </c>
      <c r="D176" s="189" t="s">
        <v>184</v>
      </c>
      <c r="E176" s="190" t="n">
        <v>237.9825</v>
      </c>
      <c r="F176" s="191"/>
      <c r="G176" s="192" t="n">
        <f aca="false">ROUND(E176*F176,2)</f>
        <v>0</v>
      </c>
      <c r="H176" s="191"/>
      <c r="I176" s="192" t="n">
        <f aca="false">ROUND(E176*H176,2)</f>
        <v>0</v>
      </c>
      <c r="J176" s="191"/>
      <c r="K176" s="192" t="n">
        <f aca="false">ROUND(E176*J176,2)</f>
        <v>0</v>
      </c>
      <c r="L176" s="192" t="n">
        <v>21</v>
      </c>
      <c r="M176" s="192" t="n">
        <f aca="false">G176*(1+L176/100)</f>
        <v>0</v>
      </c>
      <c r="N176" s="192" t="n">
        <v>1.7</v>
      </c>
      <c r="O176" s="192" t="n">
        <f aca="false">ROUND(E176*N176,2)</f>
        <v>404.57</v>
      </c>
      <c r="P176" s="192" t="n">
        <v>0</v>
      </c>
      <c r="Q176" s="192" t="n">
        <f aca="false">ROUND(E176*P176,2)</f>
        <v>0</v>
      </c>
      <c r="R176" s="192" t="s">
        <v>169</v>
      </c>
      <c r="S176" s="192" t="s">
        <v>150</v>
      </c>
      <c r="T176" s="193" t="s">
        <v>120</v>
      </c>
      <c r="U176" s="194" t="n">
        <v>1.587</v>
      </c>
      <c r="V176" s="194" t="n">
        <f aca="false">ROUND(E176*U176,2)</f>
        <v>377.68</v>
      </c>
      <c r="W176" s="194"/>
      <c r="X176" s="195"/>
      <c r="Y176" s="195"/>
      <c r="Z176" s="195"/>
      <c r="AA176" s="195"/>
      <c r="AB176" s="195"/>
      <c r="AC176" s="195"/>
      <c r="AD176" s="195"/>
      <c r="AE176" s="195"/>
      <c r="AF176" s="195"/>
      <c r="AG176" s="195" t="s">
        <v>152</v>
      </c>
      <c r="AH176" s="195"/>
      <c r="AI176" s="195"/>
      <c r="AJ176" s="195"/>
      <c r="AK176" s="195"/>
      <c r="AL176" s="195"/>
      <c r="AM176" s="195"/>
      <c r="AN176" s="195"/>
      <c r="AO176" s="195"/>
      <c r="AP176" s="195"/>
      <c r="AQ176" s="195"/>
      <c r="AR176" s="195"/>
      <c r="AS176" s="195"/>
      <c r="AT176" s="195"/>
      <c r="AU176" s="195"/>
      <c r="AV176" s="195"/>
      <c r="AW176" s="195"/>
      <c r="AX176" s="195"/>
      <c r="AY176" s="195"/>
      <c r="AZ176" s="195"/>
      <c r="BA176" s="195"/>
      <c r="BB176" s="195"/>
      <c r="BC176" s="195"/>
      <c r="BD176" s="195"/>
      <c r="BE176" s="195"/>
      <c r="BF176" s="195"/>
      <c r="BG176" s="195"/>
      <c r="BH176" s="195"/>
    </row>
    <row r="177" customFormat="false" ht="21" hidden="false" customHeight="true" outlineLevel="1" collapsed="false">
      <c r="A177" s="196"/>
      <c r="B177" s="197"/>
      <c r="C177" s="212" t="s">
        <v>282</v>
      </c>
      <c r="D177" s="212"/>
      <c r="E177" s="212"/>
      <c r="F177" s="212"/>
      <c r="G177" s="212"/>
      <c r="H177" s="194"/>
      <c r="I177" s="194"/>
      <c r="J177" s="194"/>
      <c r="K177" s="194"/>
      <c r="L177" s="194"/>
      <c r="M177" s="194"/>
      <c r="N177" s="194"/>
      <c r="O177" s="194"/>
      <c r="P177" s="194"/>
      <c r="Q177" s="194"/>
      <c r="R177" s="194"/>
      <c r="S177" s="194"/>
      <c r="T177" s="194"/>
      <c r="U177" s="194"/>
      <c r="V177" s="194"/>
      <c r="W177" s="194"/>
      <c r="X177" s="195"/>
      <c r="Y177" s="195"/>
      <c r="Z177" s="195"/>
      <c r="AA177" s="195"/>
      <c r="AB177" s="195"/>
      <c r="AC177" s="195"/>
      <c r="AD177" s="195"/>
      <c r="AE177" s="195"/>
      <c r="AF177" s="195"/>
      <c r="AG177" s="195" t="s">
        <v>171</v>
      </c>
      <c r="AH177" s="195"/>
      <c r="AI177" s="195"/>
      <c r="AJ177" s="195"/>
      <c r="AK177" s="195"/>
      <c r="AL177" s="195"/>
      <c r="AM177" s="195"/>
      <c r="AN177" s="195"/>
      <c r="AO177" s="195"/>
      <c r="AP177" s="195"/>
      <c r="AQ177" s="195"/>
      <c r="AR177" s="195"/>
      <c r="AS177" s="195"/>
      <c r="AT177" s="195"/>
      <c r="AU177" s="195"/>
      <c r="AV177" s="195"/>
      <c r="AW177" s="195"/>
      <c r="AX177" s="195"/>
      <c r="AY177" s="195"/>
      <c r="AZ177" s="195"/>
      <c r="BA177" s="199" t="str">
        <f aca="false">C177</f>
        <v>sypaninou z vhodných hornin tř. 1 - 4 nebo materiálem připraveným podél výkopu ve vzdálenosti do 3 m od jeho kraje, pro jakoukoliv hloubku výkopu a jakoukoliv míru zhutnění,</v>
      </c>
      <c r="BB177" s="195"/>
      <c r="BC177" s="195"/>
      <c r="BD177" s="195"/>
      <c r="BE177" s="195"/>
      <c r="BF177" s="195"/>
      <c r="BG177" s="195"/>
      <c r="BH177" s="195"/>
    </row>
    <row r="178" customFormat="false" ht="13.2" hidden="false" customHeight="false" outlineLevel="1" collapsed="false">
      <c r="A178" s="196"/>
      <c r="B178" s="197"/>
      <c r="C178" s="209" t="s">
        <v>687</v>
      </c>
      <c r="D178" s="210"/>
      <c r="E178" s="211" t="n">
        <v>32.625</v>
      </c>
      <c r="F178" s="194"/>
      <c r="G178" s="194"/>
      <c r="H178" s="194"/>
      <c r="I178" s="194"/>
      <c r="J178" s="194"/>
      <c r="K178" s="194"/>
      <c r="L178" s="194"/>
      <c r="M178" s="194"/>
      <c r="N178" s="194"/>
      <c r="O178" s="194"/>
      <c r="P178" s="194"/>
      <c r="Q178" s="194"/>
      <c r="R178" s="194"/>
      <c r="S178" s="194"/>
      <c r="T178" s="194"/>
      <c r="U178" s="194"/>
      <c r="V178" s="194"/>
      <c r="W178" s="194"/>
      <c r="X178" s="195"/>
      <c r="Y178" s="195"/>
      <c r="Z178" s="195"/>
      <c r="AA178" s="195"/>
      <c r="AB178" s="195"/>
      <c r="AC178" s="195"/>
      <c r="AD178" s="195"/>
      <c r="AE178" s="195"/>
      <c r="AF178" s="195"/>
      <c r="AG178" s="195" t="s">
        <v>154</v>
      </c>
      <c r="AH178" s="195" t="n">
        <v>0</v>
      </c>
      <c r="AI178" s="195"/>
      <c r="AJ178" s="195"/>
      <c r="AK178" s="195"/>
      <c r="AL178" s="195"/>
      <c r="AM178" s="195"/>
      <c r="AN178" s="195"/>
      <c r="AO178" s="195"/>
      <c r="AP178" s="195"/>
      <c r="AQ178" s="195"/>
      <c r="AR178" s="195"/>
      <c r="AS178" s="195"/>
      <c r="AT178" s="195"/>
      <c r="AU178" s="195"/>
      <c r="AV178" s="195"/>
      <c r="AW178" s="195"/>
      <c r="AX178" s="195"/>
      <c r="AY178" s="195"/>
      <c r="AZ178" s="195"/>
      <c r="BA178" s="195"/>
      <c r="BB178" s="195"/>
      <c r="BC178" s="195"/>
      <c r="BD178" s="195"/>
      <c r="BE178" s="195"/>
      <c r="BF178" s="195"/>
      <c r="BG178" s="195"/>
      <c r="BH178" s="195"/>
    </row>
    <row r="179" customFormat="false" ht="13.2" hidden="false" customHeight="false" outlineLevel="1" collapsed="false">
      <c r="A179" s="196"/>
      <c r="B179" s="197"/>
      <c r="C179" s="209" t="s">
        <v>688</v>
      </c>
      <c r="D179" s="210"/>
      <c r="E179" s="211" t="n">
        <v>188.8575</v>
      </c>
      <c r="F179" s="194"/>
      <c r="G179" s="194"/>
      <c r="H179" s="194"/>
      <c r="I179" s="194"/>
      <c r="J179" s="194"/>
      <c r="K179" s="194"/>
      <c r="L179" s="194"/>
      <c r="M179" s="194"/>
      <c r="N179" s="194"/>
      <c r="O179" s="194"/>
      <c r="P179" s="194"/>
      <c r="Q179" s="194"/>
      <c r="R179" s="194"/>
      <c r="S179" s="194"/>
      <c r="T179" s="194"/>
      <c r="U179" s="194"/>
      <c r="V179" s="194"/>
      <c r="W179" s="194"/>
      <c r="X179" s="195"/>
      <c r="Y179" s="195"/>
      <c r="Z179" s="195"/>
      <c r="AA179" s="195"/>
      <c r="AB179" s="195"/>
      <c r="AC179" s="195"/>
      <c r="AD179" s="195"/>
      <c r="AE179" s="195"/>
      <c r="AF179" s="195"/>
      <c r="AG179" s="195" t="s">
        <v>154</v>
      </c>
      <c r="AH179" s="195" t="n">
        <v>0</v>
      </c>
      <c r="AI179" s="195"/>
      <c r="AJ179" s="195"/>
      <c r="AK179" s="195"/>
      <c r="AL179" s="195"/>
      <c r="AM179" s="195"/>
      <c r="AN179" s="195"/>
      <c r="AO179" s="195"/>
      <c r="AP179" s="195"/>
      <c r="AQ179" s="195"/>
      <c r="AR179" s="195"/>
      <c r="AS179" s="195"/>
      <c r="AT179" s="195"/>
      <c r="AU179" s="195"/>
      <c r="AV179" s="195"/>
      <c r="AW179" s="195"/>
      <c r="AX179" s="195"/>
      <c r="AY179" s="195"/>
      <c r="AZ179" s="195"/>
      <c r="BA179" s="195"/>
      <c r="BB179" s="195"/>
      <c r="BC179" s="195"/>
      <c r="BD179" s="195"/>
      <c r="BE179" s="195"/>
      <c r="BF179" s="195"/>
      <c r="BG179" s="195"/>
      <c r="BH179" s="195"/>
    </row>
    <row r="180" customFormat="false" ht="13.2" hidden="false" customHeight="false" outlineLevel="1" collapsed="false">
      <c r="A180" s="196"/>
      <c r="B180" s="197"/>
      <c r="C180" s="209" t="s">
        <v>689</v>
      </c>
      <c r="D180" s="210"/>
      <c r="E180" s="211" t="n">
        <v>16.5</v>
      </c>
      <c r="F180" s="194"/>
      <c r="G180" s="194"/>
      <c r="H180" s="194"/>
      <c r="I180" s="194"/>
      <c r="J180" s="194"/>
      <c r="K180" s="194"/>
      <c r="L180" s="194"/>
      <c r="M180" s="194"/>
      <c r="N180" s="194"/>
      <c r="O180" s="194"/>
      <c r="P180" s="194"/>
      <c r="Q180" s="194"/>
      <c r="R180" s="194"/>
      <c r="S180" s="194"/>
      <c r="T180" s="194"/>
      <c r="U180" s="194"/>
      <c r="V180" s="194"/>
      <c r="W180" s="194"/>
      <c r="X180" s="195"/>
      <c r="Y180" s="195"/>
      <c r="Z180" s="195"/>
      <c r="AA180" s="195"/>
      <c r="AB180" s="195"/>
      <c r="AC180" s="195"/>
      <c r="AD180" s="195"/>
      <c r="AE180" s="195"/>
      <c r="AF180" s="195"/>
      <c r="AG180" s="195" t="s">
        <v>154</v>
      </c>
      <c r="AH180" s="195" t="n">
        <v>0</v>
      </c>
      <c r="AI180" s="195"/>
      <c r="AJ180" s="195"/>
      <c r="AK180" s="195"/>
      <c r="AL180" s="195"/>
      <c r="AM180" s="195"/>
      <c r="AN180" s="195"/>
      <c r="AO180" s="195"/>
      <c r="AP180" s="195"/>
      <c r="AQ180" s="195"/>
      <c r="AR180" s="195"/>
      <c r="AS180" s="195"/>
      <c r="AT180" s="195"/>
      <c r="AU180" s="195"/>
      <c r="AV180" s="195"/>
      <c r="AW180" s="195"/>
      <c r="AX180" s="195"/>
      <c r="AY180" s="195"/>
      <c r="AZ180" s="195"/>
      <c r="BA180" s="195"/>
      <c r="BB180" s="195"/>
      <c r="BC180" s="195"/>
      <c r="BD180" s="195"/>
      <c r="BE180" s="195"/>
      <c r="BF180" s="195"/>
      <c r="BG180" s="195"/>
      <c r="BH180" s="195"/>
    </row>
    <row r="181" customFormat="false" ht="20.4" hidden="false" customHeight="false" outlineLevel="1" collapsed="false">
      <c r="A181" s="186" t="n">
        <v>27</v>
      </c>
      <c r="B181" s="187" t="s">
        <v>286</v>
      </c>
      <c r="C181" s="188" t="s">
        <v>287</v>
      </c>
      <c r="D181" s="189" t="s">
        <v>148</v>
      </c>
      <c r="E181" s="190" t="n">
        <v>168.78</v>
      </c>
      <c r="F181" s="191"/>
      <c r="G181" s="192" t="n">
        <f aca="false">ROUND(E181*F181,2)</f>
        <v>0</v>
      </c>
      <c r="H181" s="191"/>
      <c r="I181" s="192" t="n">
        <f aca="false">ROUND(E181*H181,2)</f>
        <v>0</v>
      </c>
      <c r="J181" s="191"/>
      <c r="K181" s="192" t="n">
        <f aca="false">ROUND(E181*J181,2)</f>
        <v>0</v>
      </c>
      <c r="L181" s="192" t="n">
        <v>21</v>
      </c>
      <c r="M181" s="192" t="n">
        <f aca="false">G181*(1+L181/100)</f>
        <v>0</v>
      </c>
      <c r="N181" s="192" t="n">
        <v>0</v>
      </c>
      <c r="O181" s="192" t="n">
        <f aca="false">ROUND(E181*N181,2)</f>
        <v>0</v>
      </c>
      <c r="P181" s="192" t="n">
        <v>0</v>
      </c>
      <c r="Q181" s="192" t="n">
        <f aca="false">ROUND(E181*P181,2)</f>
        <v>0</v>
      </c>
      <c r="R181" s="192" t="s">
        <v>169</v>
      </c>
      <c r="S181" s="192" t="s">
        <v>150</v>
      </c>
      <c r="T181" s="193" t="s">
        <v>120</v>
      </c>
      <c r="U181" s="194" t="n">
        <v>0.416</v>
      </c>
      <c r="V181" s="194" t="n">
        <f aca="false">ROUND(E181*U181,2)</f>
        <v>70.21</v>
      </c>
      <c r="W181" s="194"/>
      <c r="X181" s="195"/>
      <c r="Y181" s="195"/>
      <c r="Z181" s="195"/>
      <c r="AA181" s="195"/>
      <c r="AB181" s="195"/>
      <c r="AC181" s="195"/>
      <c r="AD181" s="195"/>
      <c r="AE181" s="195"/>
      <c r="AF181" s="195"/>
      <c r="AG181" s="195" t="s">
        <v>152</v>
      </c>
      <c r="AH181" s="195"/>
      <c r="AI181" s="195"/>
      <c r="AJ181" s="195"/>
      <c r="AK181" s="195"/>
      <c r="AL181" s="195"/>
      <c r="AM181" s="195"/>
      <c r="AN181" s="195"/>
      <c r="AO181" s="195"/>
      <c r="AP181" s="195"/>
      <c r="AQ181" s="195"/>
      <c r="AR181" s="195"/>
      <c r="AS181" s="195"/>
      <c r="AT181" s="195"/>
      <c r="AU181" s="195"/>
      <c r="AV181" s="195"/>
      <c r="AW181" s="195"/>
      <c r="AX181" s="195"/>
      <c r="AY181" s="195"/>
      <c r="AZ181" s="195"/>
      <c r="BA181" s="195"/>
      <c r="BB181" s="195"/>
      <c r="BC181" s="195"/>
      <c r="BD181" s="195"/>
      <c r="BE181" s="195"/>
      <c r="BF181" s="195"/>
      <c r="BG181" s="195"/>
      <c r="BH181" s="195"/>
    </row>
    <row r="182" customFormat="false" ht="13.2" hidden="false" customHeight="true" outlineLevel="1" collapsed="false">
      <c r="A182" s="196"/>
      <c r="B182" s="197"/>
      <c r="C182" s="212" t="s">
        <v>288</v>
      </c>
      <c r="D182" s="212"/>
      <c r="E182" s="212"/>
      <c r="F182" s="212"/>
      <c r="G182" s="212"/>
      <c r="H182" s="194"/>
      <c r="I182" s="194"/>
      <c r="J182" s="194"/>
      <c r="K182" s="194"/>
      <c r="L182" s="194"/>
      <c r="M182" s="194"/>
      <c r="N182" s="194"/>
      <c r="O182" s="194"/>
      <c r="P182" s="194"/>
      <c r="Q182" s="194"/>
      <c r="R182" s="194"/>
      <c r="S182" s="194"/>
      <c r="T182" s="194"/>
      <c r="U182" s="194"/>
      <c r="V182" s="194"/>
      <c r="W182" s="194"/>
      <c r="X182" s="195"/>
      <c r="Y182" s="195"/>
      <c r="Z182" s="195"/>
      <c r="AA182" s="195"/>
      <c r="AB182" s="195"/>
      <c r="AC182" s="195"/>
      <c r="AD182" s="195"/>
      <c r="AE182" s="195"/>
      <c r="AF182" s="195"/>
      <c r="AG182" s="195" t="s">
        <v>171</v>
      </c>
      <c r="AH182" s="195"/>
      <c r="AI182" s="195"/>
      <c r="AJ182" s="195"/>
      <c r="AK182" s="195"/>
      <c r="AL182" s="195"/>
      <c r="AM182" s="195"/>
      <c r="AN182" s="195"/>
      <c r="AO182" s="195"/>
      <c r="AP182" s="195"/>
      <c r="AQ182" s="195"/>
      <c r="AR182" s="195"/>
      <c r="AS182" s="195"/>
      <c r="AT182" s="195"/>
      <c r="AU182" s="195"/>
      <c r="AV182" s="195"/>
      <c r="AW182" s="195"/>
      <c r="AX182" s="195"/>
      <c r="AY182" s="195"/>
      <c r="AZ182" s="195"/>
      <c r="BA182" s="195"/>
      <c r="BB182" s="195"/>
      <c r="BC182" s="195"/>
      <c r="BD182" s="195"/>
      <c r="BE182" s="195"/>
      <c r="BF182" s="195"/>
      <c r="BG182" s="195"/>
      <c r="BH182" s="195"/>
    </row>
    <row r="183" customFormat="false" ht="13.2" hidden="false" customHeight="false" outlineLevel="1" collapsed="false">
      <c r="A183" s="196"/>
      <c r="B183" s="197"/>
      <c r="C183" s="213" t="s">
        <v>194</v>
      </c>
      <c r="D183" s="214"/>
      <c r="E183" s="215"/>
      <c r="F183" s="194"/>
      <c r="G183" s="194"/>
      <c r="H183" s="194"/>
      <c r="I183" s="194"/>
      <c r="J183" s="194"/>
      <c r="K183" s="194"/>
      <c r="L183" s="194"/>
      <c r="M183" s="194"/>
      <c r="N183" s="194"/>
      <c r="O183" s="194"/>
      <c r="P183" s="194"/>
      <c r="Q183" s="194"/>
      <c r="R183" s="194"/>
      <c r="S183" s="194"/>
      <c r="T183" s="194"/>
      <c r="U183" s="194"/>
      <c r="V183" s="194"/>
      <c r="W183" s="194"/>
      <c r="X183" s="195"/>
      <c r="Y183" s="195"/>
      <c r="Z183" s="195"/>
      <c r="AA183" s="195"/>
      <c r="AB183" s="195"/>
      <c r="AC183" s="195"/>
      <c r="AD183" s="195"/>
      <c r="AE183" s="195"/>
      <c r="AF183" s="195"/>
      <c r="AG183" s="195" t="s">
        <v>154</v>
      </c>
      <c r="AH183" s="195"/>
      <c r="AI183" s="195"/>
      <c r="AJ183" s="195"/>
      <c r="AK183" s="195"/>
      <c r="AL183" s="195"/>
      <c r="AM183" s="195"/>
      <c r="AN183" s="195"/>
      <c r="AO183" s="195"/>
      <c r="AP183" s="195"/>
      <c r="AQ183" s="195"/>
      <c r="AR183" s="195"/>
      <c r="AS183" s="195"/>
      <c r="AT183" s="195"/>
      <c r="AU183" s="195"/>
      <c r="AV183" s="195"/>
      <c r="AW183" s="195"/>
      <c r="AX183" s="195"/>
      <c r="AY183" s="195"/>
      <c r="AZ183" s="195"/>
      <c r="BA183" s="195"/>
      <c r="BB183" s="195"/>
      <c r="BC183" s="195"/>
      <c r="BD183" s="195"/>
      <c r="BE183" s="195"/>
      <c r="BF183" s="195"/>
      <c r="BG183" s="195"/>
      <c r="BH183" s="195"/>
    </row>
    <row r="184" customFormat="false" ht="13.2" hidden="false" customHeight="false" outlineLevel="1" collapsed="false">
      <c r="A184" s="196"/>
      <c r="B184" s="197"/>
      <c r="C184" s="213" t="s">
        <v>195</v>
      </c>
      <c r="D184" s="214"/>
      <c r="E184" s="215"/>
      <c r="F184" s="194"/>
      <c r="G184" s="194"/>
      <c r="H184" s="194"/>
      <c r="I184" s="194"/>
      <c r="J184" s="194"/>
      <c r="K184" s="194"/>
      <c r="L184" s="194"/>
      <c r="M184" s="194"/>
      <c r="N184" s="194"/>
      <c r="O184" s="194"/>
      <c r="P184" s="194"/>
      <c r="Q184" s="194"/>
      <c r="R184" s="194"/>
      <c r="S184" s="194"/>
      <c r="T184" s="194"/>
      <c r="U184" s="194"/>
      <c r="V184" s="194"/>
      <c r="W184" s="194"/>
      <c r="X184" s="195"/>
      <c r="Y184" s="195"/>
      <c r="Z184" s="195"/>
      <c r="AA184" s="195"/>
      <c r="AB184" s="195"/>
      <c r="AC184" s="195"/>
      <c r="AD184" s="195"/>
      <c r="AE184" s="195"/>
      <c r="AF184" s="195"/>
      <c r="AG184" s="195" t="s">
        <v>154</v>
      </c>
      <c r="AH184" s="195" t="n">
        <v>2</v>
      </c>
      <c r="AI184" s="195"/>
      <c r="AJ184" s="195"/>
      <c r="AK184" s="195"/>
      <c r="AL184" s="195"/>
      <c r="AM184" s="195"/>
      <c r="AN184" s="195"/>
      <c r="AO184" s="195"/>
      <c r="AP184" s="195"/>
      <c r="AQ184" s="195"/>
      <c r="AR184" s="195"/>
      <c r="AS184" s="195"/>
      <c r="AT184" s="195"/>
      <c r="AU184" s="195"/>
      <c r="AV184" s="195"/>
      <c r="AW184" s="195"/>
      <c r="AX184" s="195"/>
      <c r="AY184" s="195"/>
      <c r="AZ184" s="195"/>
      <c r="BA184" s="195"/>
      <c r="BB184" s="195"/>
      <c r="BC184" s="195"/>
      <c r="BD184" s="195"/>
      <c r="BE184" s="195"/>
      <c r="BF184" s="195"/>
      <c r="BG184" s="195"/>
      <c r="BH184" s="195"/>
    </row>
    <row r="185" customFormat="false" ht="13.2" hidden="false" customHeight="false" outlineLevel="1" collapsed="false">
      <c r="A185" s="196"/>
      <c r="B185" s="197"/>
      <c r="C185" s="213" t="s">
        <v>586</v>
      </c>
      <c r="D185" s="214"/>
      <c r="E185" s="215"/>
      <c r="F185" s="194"/>
      <c r="G185" s="194"/>
      <c r="H185" s="194"/>
      <c r="I185" s="194"/>
      <c r="J185" s="194"/>
      <c r="K185" s="194"/>
      <c r="L185" s="194"/>
      <c r="M185" s="194"/>
      <c r="N185" s="194"/>
      <c r="O185" s="194"/>
      <c r="P185" s="194"/>
      <c r="Q185" s="194"/>
      <c r="R185" s="194"/>
      <c r="S185" s="194"/>
      <c r="T185" s="194"/>
      <c r="U185" s="194"/>
      <c r="V185" s="194"/>
      <c r="W185" s="194"/>
      <c r="X185" s="195"/>
      <c r="Y185" s="195"/>
      <c r="Z185" s="195"/>
      <c r="AA185" s="195"/>
      <c r="AB185" s="195"/>
      <c r="AC185" s="195"/>
      <c r="AD185" s="195"/>
      <c r="AE185" s="195"/>
      <c r="AF185" s="195"/>
      <c r="AG185" s="195" t="s">
        <v>154</v>
      </c>
      <c r="AH185" s="195" t="n">
        <v>2</v>
      </c>
      <c r="AI185" s="195"/>
      <c r="AJ185" s="195"/>
      <c r="AK185" s="195"/>
      <c r="AL185" s="195"/>
      <c r="AM185" s="195"/>
      <c r="AN185" s="195"/>
      <c r="AO185" s="195"/>
      <c r="AP185" s="195"/>
      <c r="AQ185" s="195"/>
      <c r="AR185" s="195"/>
      <c r="AS185" s="195"/>
      <c r="AT185" s="195"/>
      <c r="AU185" s="195"/>
      <c r="AV185" s="195"/>
      <c r="AW185" s="195"/>
      <c r="AX185" s="195"/>
      <c r="AY185" s="195"/>
      <c r="AZ185" s="195"/>
      <c r="BA185" s="195"/>
      <c r="BB185" s="195"/>
      <c r="BC185" s="195"/>
      <c r="BD185" s="195"/>
      <c r="BE185" s="195"/>
      <c r="BF185" s="195"/>
      <c r="BG185" s="195"/>
      <c r="BH185" s="195"/>
    </row>
    <row r="186" customFormat="false" ht="13.2" hidden="false" customHeight="false" outlineLevel="1" collapsed="false">
      <c r="A186" s="196"/>
      <c r="B186" s="197"/>
      <c r="C186" s="213" t="s">
        <v>607</v>
      </c>
      <c r="D186" s="214"/>
      <c r="E186" s="215" t="n">
        <v>8.58</v>
      </c>
      <c r="F186" s="194"/>
      <c r="G186" s="194"/>
      <c r="H186" s="194"/>
      <c r="I186" s="194"/>
      <c r="J186" s="194"/>
      <c r="K186" s="194"/>
      <c r="L186" s="194"/>
      <c r="M186" s="194"/>
      <c r="N186" s="194"/>
      <c r="O186" s="194"/>
      <c r="P186" s="194"/>
      <c r="Q186" s="194"/>
      <c r="R186" s="194"/>
      <c r="S186" s="194"/>
      <c r="T186" s="194"/>
      <c r="U186" s="194"/>
      <c r="V186" s="194"/>
      <c r="W186" s="194"/>
      <c r="X186" s="195"/>
      <c r="Y186" s="195"/>
      <c r="Z186" s="195"/>
      <c r="AA186" s="195"/>
      <c r="AB186" s="195"/>
      <c r="AC186" s="195"/>
      <c r="AD186" s="195"/>
      <c r="AE186" s="195"/>
      <c r="AF186" s="195"/>
      <c r="AG186" s="195" t="s">
        <v>154</v>
      </c>
      <c r="AH186" s="195" t="n">
        <v>2</v>
      </c>
      <c r="AI186" s="195"/>
      <c r="AJ186" s="195"/>
      <c r="AK186" s="195"/>
      <c r="AL186" s="195"/>
      <c r="AM186" s="195"/>
      <c r="AN186" s="195"/>
      <c r="AO186" s="195"/>
      <c r="AP186" s="195"/>
      <c r="AQ186" s="195"/>
      <c r="AR186" s="195"/>
      <c r="AS186" s="195"/>
      <c r="AT186" s="195"/>
      <c r="AU186" s="195"/>
      <c r="AV186" s="195"/>
      <c r="AW186" s="195"/>
      <c r="AX186" s="195"/>
      <c r="AY186" s="195"/>
      <c r="AZ186" s="195"/>
      <c r="BA186" s="195"/>
      <c r="BB186" s="195"/>
      <c r="BC186" s="195"/>
      <c r="BD186" s="195"/>
      <c r="BE186" s="195"/>
      <c r="BF186" s="195"/>
      <c r="BG186" s="195"/>
      <c r="BH186" s="195"/>
    </row>
    <row r="187" customFormat="false" ht="13.2" hidden="false" customHeight="false" outlineLevel="1" collapsed="false">
      <c r="A187" s="196"/>
      <c r="B187" s="197"/>
      <c r="C187" s="213" t="s">
        <v>608</v>
      </c>
      <c r="D187" s="214"/>
      <c r="E187" s="215" t="n">
        <v>15.6</v>
      </c>
      <c r="F187" s="194"/>
      <c r="G187" s="194"/>
      <c r="H187" s="194"/>
      <c r="I187" s="194"/>
      <c r="J187" s="194"/>
      <c r="K187" s="194"/>
      <c r="L187" s="194"/>
      <c r="M187" s="194"/>
      <c r="N187" s="194"/>
      <c r="O187" s="194"/>
      <c r="P187" s="194"/>
      <c r="Q187" s="194"/>
      <c r="R187" s="194"/>
      <c r="S187" s="194"/>
      <c r="T187" s="194"/>
      <c r="U187" s="194"/>
      <c r="V187" s="194"/>
      <c r="W187" s="194"/>
      <c r="X187" s="195"/>
      <c r="Y187" s="195"/>
      <c r="Z187" s="195"/>
      <c r="AA187" s="195"/>
      <c r="AB187" s="195"/>
      <c r="AC187" s="195"/>
      <c r="AD187" s="195"/>
      <c r="AE187" s="195"/>
      <c r="AF187" s="195"/>
      <c r="AG187" s="195" t="s">
        <v>154</v>
      </c>
      <c r="AH187" s="195" t="n">
        <v>2</v>
      </c>
      <c r="AI187" s="195"/>
      <c r="AJ187" s="195"/>
      <c r="AK187" s="195"/>
      <c r="AL187" s="195"/>
      <c r="AM187" s="195"/>
      <c r="AN187" s="195"/>
      <c r="AO187" s="195"/>
      <c r="AP187" s="195"/>
      <c r="AQ187" s="195"/>
      <c r="AR187" s="195"/>
      <c r="AS187" s="195"/>
      <c r="AT187" s="195"/>
      <c r="AU187" s="195"/>
      <c r="AV187" s="195"/>
      <c r="AW187" s="195"/>
      <c r="AX187" s="195"/>
      <c r="AY187" s="195"/>
      <c r="AZ187" s="195"/>
      <c r="BA187" s="195"/>
      <c r="BB187" s="195"/>
      <c r="BC187" s="195"/>
      <c r="BD187" s="195"/>
      <c r="BE187" s="195"/>
      <c r="BF187" s="195"/>
      <c r="BG187" s="195"/>
      <c r="BH187" s="195"/>
    </row>
    <row r="188" customFormat="false" ht="13.2" hidden="false" customHeight="false" outlineLevel="1" collapsed="false">
      <c r="A188" s="196"/>
      <c r="B188" s="197"/>
      <c r="C188" s="213" t="s">
        <v>609</v>
      </c>
      <c r="D188" s="214"/>
      <c r="E188" s="215" t="n">
        <v>10.01</v>
      </c>
      <c r="F188" s="194"/>
      <c r="G188" s="194"/>
      <c r="H188" s="194"/>
      <c r="I188" s="194"/>
      <c r="J188" s="194"/>
      <c r="K188" s="194"/>
      <c r="L188" s="194"/>
      <c r="M188" s="194"/>
      <c r="N188" s="194"/>
      <c r="O188" s="194"/>
      <c r="P188" s="194"/>
      <c r="Q188" s="194"/>
      <c r="R188" s="194"/>
      <c r="S188" s="194"/>
      <c r="T188" s="194"/>
      <c r="U188" s="194"/>
      <c r="V188" s="194"/>
      <c r="W188" s="194"/>
      <c r="X188" s="195"/>
      <c r="Y188" s="195"/>
      <c r="Z188" s="195"/>
      <c r="AA188" s="195"/>
      <c r="AB188" s="195"/>
      <c r="AC188" s="195"/>
      <c r="AD188" s="195"/>
      <c r="AE188" s="195"/>
      <c r="AF188" s="195"/>
      <c r="AG188" s="195" t="s">
        <v>154</v>
      </c>
      <c r="AH188" s="195" t="n">
        <v>2</v>
      </c>
      <c r="AI188" s="195"/>
      <c r="AJ188" s="195"/>
      <c r="AK188" s="195"/>
      <c r="AL188" s="195"/>
      <c r="AM188" s="195"/>
      <c r="AN188" s="195"/>
      <c r="AO188" s="195"/>
      <c r="AP188" s="195"/>
      <c r="AQ188" s="195"/>
      <c r="AR188" s="195"/>
      <c r="AS188" s="195"/>
      <c r="AT188" s="195"/>
      <c r="AU188" s="195"/>
      <c r="AV188" s="195"/>
      <c r="AW188" s="195"/>
      <c r="AX188" s="195"/>
      <c r="AY188" s="195"/>
      <c r="AZ188" s="195"/>
      <c r="BA188" s="195"/>
      <c r="BB188" s="195"/>
      <c r="BC188" s="195"/>
      <c r="BD188" s="195"/>
      <c r="BE188" s="195"/>
      <c r="BF188" s="195"/>
      <c r="BG188" s="195"/>
      <c r="BH188" s="195"/>
    </row>
    <row r="189" customFormat="false" ht="13.2" hidden="false" customHeight="false" outlineLevel="1" collapsed="false">
      <c r="A189" s="196"/>
      <c r="B189" s="197"/>
      <c r="C189" s="213" t="s">
        <v>610</v>
      </c>
      <c r="D189" s="214"/>
      <c r="E189" s="215" t="n">
        <v>18.46</v>
      </c>
      <c r="F189" s="194"/>
      <c r="G189" s="194"/>
      <c r="H189" s="194"/>
      <c r="I189" s="194"/>
      <c r="J189" s="194"/>
      <c r="K189" s="194"/>
      <c r="L189" s="194"/>
      <c r="M189" s="194"/>
      <c r="N189" s="194"/>
      <c r="O189" s="194"/>
      <c r="P189" s="194"/>
      <c r="Q189" s="194"/>
      <c r="R189" s="194"/>
      <c r="S189" s="194"/>
      <c r="T189" s="194"/>
      <c r="U189" s="194"/>
      <c r="V189" s="194"/>
      <c r="W189" s="194"/>
      <c r="X189" s="195"/>
      <c r="Y189" s="195"/>
      <c r="Z189" s="195"/>
      <c r="AA189" s="195"/>
      <c r="AB189" s="195"/>
      <c r="AC189" s="195"/>
      <c r="AD189" s="195"/>
      <c r="AE189" s="195"/>
      <c r="AF189" s="195"/>
      <c r="AG189" s="195" t="s">
        <v>154</v>
      </c>
      <c r="AH189" s="195" t="n">
        <v>2</v>
      </c>
      <c r="AI189" s="195"/>
      <c r="AJ189" s="195"/>
      <c r="AK189" s="195"/>
      <c r="AL189" s="195"/>
      <c r="AM189" s="195"/>
      <c r="AN189" s="195"/>
      <c r="AO189" s="195"/>
      <c r="AP189" s="195"/>
      <c r="AQ189" s="195"/>
      <c r="AR189" s="195"/>
      <c r="AS189" s="195"/>
      <c r="AT189" s="195"/>
      <c r="AU189" s="195"/>
      <c r="AV189" s="195"/>
      <c r="AW189" s="195"/>
      <c r="AX189" s="195"/>
      <c r="AY189" s="195"/>
      <c r="AZ189" s="195"/>
      <c r="BA189" s="195"/>
      <c r="BB189" s="195"/>
      <c r="BC189" s="195"/>
      <c r="BD189" s="195"/>
      <c r="BE189" s="195"/>
      <c r="BF189" s="195"/>
      <c r="BG189" s="195"/>
      <c r="BH189" s="195"/>
    </row>
    <row r="190" customFormat="false" ht="13.2" hidden="false" customHeight="false" outlineLevel="1" collapsed="false">
      <c r="A190" s="196"/>
      <c r="B190" s="197"/>
      <c r="C190" s="213" t="s">
        <v>611</v>
      </c>
      <c r="D190" s="214"/>
      <c r="E190" s="215" t="n">
        <v>6.76</v>
      </c>
      <c r="F190" s="194"/>
      <c r="G190" s="194"/>
      <c r="H190" s="194"/>
      <c r="I190" s="194"/>
      <c r="J190" s="194"/>
      <c r="K190" s="194"/>
      <c r="L190" s="194"/>
      <c r="M190" s="194"/>
      <c r="N190" s="194"/>
      <c r="O190" s="194"/>
      <c r="P190" s="194"/>
      <c r="Q190" s="194"/>
      <c r="R190" s="194"/>
      <c r="S190" s="194"/>
      <c r="T190" s="194"/>
      <c r="U190" s="194"/>
      <c r="V190" s="194"/>
      <c r="W190" s="194"/>
      <c r="X190" s="195"/>
      <c r="Y190" s="195"/>
      <c r="Z190" s="195"/>
      <c r="AA190" s="195"/>
      <c r="AB190" s="195"/>
      <c r="AC190" s="195"/>
      <c r="AD190" s="195"/>
      <c r="AE190" s="195"/>
      <c r="AF190" s="195"/>
      <c r="AG190" s="195" t="s">
        <v>154</v>
      </c>
      <c r="AH190" s="195" t="n">
        <v>2</v>
      </c>
      <c r="AI190" s="195"/>
      <c r="AJ190" s="195"/>
      <c r="AK190" s="195"/>
      <c r="AL190" s="195"/>
      <c r="AM190" s="195"/>
      <c r="AN190" s="195"/>
      <c r="AO190" s="195"/>
      <c r="AP190" s="195"/>
      <c r="AQ190" s="195"/>
      <c r="AR190" s="195"/>
      <c r="AS190" s="195"/>
      <c r="AT190" s="195"/>
      <c r="AU190" s="195"/>
      <c r="AV190" s="195"/>
      <c r="AW190" s="195"/>
      <c r="AX190" s="195"/>
      <c r="AY190" s="195"/>
      <c r="AZ190" s="195"/>
      <c r="BA190" s="195"/>
      <c r="BB190" s="195"/>
      <c r="BC190" s="195"/>
      <c r="BD190" s="195"/>
      <c r="BE190" s="195"/>
      <c r="BF190" s="195"/>
      <c r="BG190" s="195"/>
      <c r="BH190" s="195"/>
    </row>
    <row r="191" customFormat="false" ht="13.2" hidden="false" customHeight="false" outlineLevel="1" collapsed="false">
      <c r="A191" s="196"/>
      <c r="B191" s="197"/>
      <c r="C191" s="213" t="s">
        <v>593</v>
      </c>
      <c r="D191" s="214"/>
      <c r="E191" s="215"/>
      <c r="F191" s="194"/>
      <c r="G191" s="194"/>
      <c r="H191" s="194"/>
      <c r="I191" s="194"/>
      <c r="J191" s="194"/>
      <c r="K191" s="194"/>
      <c r="L191" s="194"/>
      <c r="M191" s="194"/>
      <c r="N191" s="194"/>
      <c r="O191" s="194"/>
      <c r="P191" s="194"/>
      <c r="Q191" s="194"/>
      <c r="R191" s="194"/>
      <c r="S191" s="194"/>
      <c r="T191" s="194"/>
      <c r="U191" s="194"/>
      <c r="V191" s="194"/>
      <c r="W191" s="194"/>
      <c r="X191" s="195"/>
      <c r="Y191" s="195"/>
      <c r="Z191" s="195"/>
      <c r="AA191" s="195"/>
      <c r="AB191" s="195"/>
      <c r="AC191" s="195"/>
      <c r="AD191" s="195"/>
      <c r="AE191" s="195"/>
      <c r="AF191" s="195"/>
      <c r="AG191" s="195" t="s">
        <v>154</v>
      </c>
      <c r="AH191" s="195" t="n">
        <v>2</v>
      </c>
      <c r="AI191" s="195"/>
      <c r="AJ191" s="195"/>
      <c r="AK191" s="195"/>
      <c r="AL191" s="195"/>
      <c r="AM191" s="195"/>
      <c r="AN191" s="195"/>
      <c r="AO191" s="195"/>
      <c r="AP191" s="195"/>
      <c r="AQ191" s="195"/>
      <c r="AR191" s="195"/>
      <c r="AS191" s="195"/>
      <c r="AT191" s="195"/>
      <c r="AU191" s="195"/>
      <c r="AV191" s="195"/>
      <c r="AW191" s="195"/>
      <c r="AX191" s="195"/>
      <c r="AY191" s="195"/>
      <c r="AZ191" s="195"/>
      <c r="BA191" s="195"/>
      <c r="BB191" s="195"/>
      <c r="BC191" s="195"/>
      <c r="BD191" s="195"/>
      <c r="BE191" s="195"/>
      <c r="BF191" s="195"/>
      <c r="BG191" s="195"/>
      <c r="BH191" s="195"/>
    </row>
    <row r="192" customFormat="false" ht="13.2" hidden="false" customHeight="false" outlineLevel="1" collapsed="false">
      <c r="A192" s="196"/>
      <c r="B192" s="197"/>
      <c r="C192" s="213" t="s">
        <v>612</v>
      </c>
      <c r="D192" s="214"/>
      <c r="E192" s="215" t="n">
        <v>6.37</v>
      </c>
      <c r="F192" s="194"/>
      <c r="G192" s="194"/>
      <c r="H192" s="194"/>
      <c r="I192" s="194"/>
      <c r="J192" s="194"/>
      <c r="K192" s="194"/>
      <c r="L192" s="194"/>
      <c r="M192" s="194"/>
      <c r="N192" s="194"/>
      <c r="O192" s="194"/>
      <c r="P192" s="194"/>
      <c r="Q192" s="194"/>
      <c r="R192" s="194"/>
      <c r="S192" s="194"/>
      <c r="T192" s="194"/>
      <c r="U192" s="194"/>
      <c r="V192" s="194"/>
      <c r="W192" s="194"/>
      <c r="X192" s="195"/>
      <c r="Y192" s="195"/>
      <c r="Z192" s="195"/>
      <c r="AA192" s="195"/>
      <c r="AB192" s="195"/>
      <c r="AC192" s="195"/>
      <c r="AD192" s="195"/>
      <c r="AE192" s="195"/>
      <c r="AF192" s="195"/>
      <c r="AG192" s="195" t="s">
        <v>154</v>
      </c>
      <c r="AH192" s="195" t="n">
        <v>2</v>
      </c>
      <c r="AI192" s="195"/>
      <c r="AJ192" s="195"/>
      <c r="AK192" s="195"/>
      <c r="AL192" s="195"/>
      <c r="AM192" s="195"/>
      <c r="AN192" s="195"/>
      <c r="AO192" s="195"/>
      <c r="AP192" s="195"/>
      <c r="AQ192" s="195"/>
      <c r="AR192" s="195"/>
      <c r="AS192" s="195"/>
      <c r="AT192" s="195"/>
      <c r="AU192" s="195"/>
      <c r="AV192" s="195"/>
      <c r="AW192" s="195"/>
      <c r="AX192" s="195"/>
      <c r="AY192" s="195"/>
      <c r="AZ192" s="195"/>
      <c r="BA192" s="195"/>
      <c r="BB192" s="195"/>
      <c r="BC192" s="195"/>
      <c r="BD192" s="195"/>
      <c r="BE192" s="195"/>
      <c r="BF192" s="195"/>
      <c r="BG192" s="195"/>
      <c r="BH192" s="195"/>
    </row>
    <row r="193" customFormat="false" ht="13.2" hidden="false" customHeight="false" outlineLevel="1" collapsed="false">
      <c r="A193" s="196"/>
      <c r="B193" s="197"/>
      <c r="C193" s="213" t="s">
        <v>202</v>
      </c>
      <c r="D193" s="214"/>
      <c r="E193" s="215"/>
      <c r="F193" s="194"/>
      <c r="G193" s="194"/>
      <c r="H193" s="194"/>
      <c r="I193" s="194"/>
      <c r="J193" s="194"/>
      <c r="K193" s="194"/>
      <c r="L193" s="194"/>
      <c r="M193" s="194"/>
      <c r="N193" s="194"/>
      <c r="O193" s="194"/>
      <c r="P193" s="194"/>
      <c r="Q193" s="194"/>
      <c r="R193" s="194"/>
      <c r="S193" s="194"/>
      <c r="T193" s="194"/>
      <c r="U193" s="194"/>
      <c r="V193" s="194"/>
      <c r="W193" s="194"/>
      <c r="X193" s="195"/>
      <c r="Y193" s="195"/>
      <c r="Z193" s="195"/>
      <c r="AA193" s="195"/>
      <c r="AB193" s="195"/>
      <c r="AC193" s="195"/>
      <c r="AD193" s="195"/>
      <c r="AE193" s="195"/>
      <c r="AF193" s="195"/>
      <c r="AG193" s="195" t="s">
        <v>154</v>
      </c>
      <c r="AH193" s="195" t="n">
        <v>2</v>
      </c>
      <c r="AI193" s="195"/>
      <c r="AJ193" s="195"/>
      <c r="AK193" s="195"/>
      <c r="AL193" s="195"/>
      <c r="AM193" s="195"/>
      <c r="AN193" s="195"/>
      <c r="AO193" s="195"/>
      <c r="AP193" s="195"/>
      <c r="AQ193" s="195"/>
      <c r="AR193" s="195"/>
      <c r="AS193" s="195"/>
      <c r="AT193" s="195"/>
      <c r="AU193" s="195"/>
      <c r="AV193" s="195"/>
      <c r="AW193" s="195"/>
      <c r="AX193" s="195"/>
      <c r="AY193" s="195"/>
      <c r="AZ193" s="195"/>
      <c r="BA193" s="195"/>
      <c r="BB193" s="195"/>
      <c r="BC193" s="195"/>
      <c r="BD193" s="195"/>
      <c r="BE193" s="195"/>
      <c r="BF193" s="195"/>
      <c r="BG193" s="195"/>
      <c r="BH193" s="195"/>
    </row>
    <row r="194" customFormat="false" ht="13.2" hidden="false" customHeight="false" outlineLevel="1" collapsed="false">
      <c r="A194" s="196"/>
      <c r="B194" s="197"/>
      <c r="C194" s="213" t="s">
        <v>613</v>
      </c>
      <c r="D194" s="214"/>
      <c r="E194" s="215" t="n">
        <v>17.5</v>
      </c>
      <c r="F194" s="194"/>
      <c r="G194" s="194"/>
      <c r="H194" s="194"/>
      <c r="I194" s="194"/>
      <c r="J194" s="194"/>
      <c r="K194" s="194"/>
      <c r="L194" s="194"/>
      <c r="M194" s="194"/>
      <c r="N194" s="194"/>
      <c r="O194" s="194"/>
      <c r="P194" s="194"/>
      <c r="Q194" s="194"/>
      <c r="R194" s="194"/>
      <c r="S194" s="194"/>
      <c r="T194" s="194"/>
      <c r="U194" s="194"/>
      <c r="V194" s="194"/>
      <c r="W194" s="194"/>
      <c r="X194" s="195"/>
      <c r="Y194" s="195"/>
      <c r="Z194" s="195"/>
      <c r="AA194" s="195"/>
      <c r="AB194" s="195"/>
      <c r="AC194" s="195"/>
      <c r="AD194" s="195"/>
      <c r="AE194" s="195"/>
      <c r="AF194" s="195"/>
      <c r="AG194" s="195" t="s">
        <v>154</v>
      </c>
      <c r="AH194" s="195" t="n">
        <v>2</v>
      </c>
      <c r="AI194" s="195"/>
      <c r="AJ194" s="195"/>
      <c r="AK194" s="195"/>
      <c r="AL194" s="195"/>
      <c r="AM194" s="195"/>
      <c r="AN194" s="195"/>
      <c r="AO194" s="195"/>
      <c r="AP194" s="195"/>
      <c r="AQ194" s="195"/>
      <c r="AR194" s="195"/>
      <c r="AS194" s="195"/>
      <c r="AT194" s="195"/>
      <c r="AU194" s="195"/>
      <c r="AV194" s="195"/>
      <c r="AW194" s="195"/>
      <c r="AX194" s="195"/>
      <c r="AY194" s="195"/>
      <c r="AZ194" s="195"/>
      <c r="BA194" s="195"/>
      <c r="BB194" s="195"/>
      <c r="BC194" s="195"/>
      <c r="BD194" s="195"/>
      <c r="BE194" s="195"/>
      <c r="BF194" s="195"/>
      <c r="BG194" s="195"/>
      <c r="BH194" s="195"/>
    </row>
    <row r="195" customFormat="false" ht="13.2" hidden="false" customHeight="false" outlineLevel="1" collapsed="false">
      <c r="A195" s="196"/>
      <c r="B195" s="197"/>
      <c r="C195" s="213" t="s">
        <v>614</v>
      </c>
      <c r="D195" s="214"/>
      <c r="E195" s="215" t="n">
        <v>13</v>
      </c>
      <c r="F195" s="194"/>
      <c r="G195" s="194"/>
      <c r="H195" s="194"/>
      <c r="I195" s="194"/>
      <c r="J195" s="194"/>
      <c r="K195" s="194"/>
      <c r="L195" s="194"/>
      <c r="M195" s="194"/>
      <c r="N195" s="194"/>
      <c r="O195" s="194"/>
      <c r="P195" s="194"/>
      <c r="Q195" s="194"/>
      <c r="R195" s="194"/>
      <c r="S195" s="194"/>
      <c r="T195" s="194"/>
      <c r="U195" s="194"/>
      <c r="V195" s="194"/>
      <c r="W195" s="194"/>
      <c r="X195" s="195"/>
      <c r="Y195" s="195"/>
      <c r="Z195" s="195"/>
      <c r="AA195" s="195"/>
      <c r="AB195" s="195"/>
      <c r="AC195" s="195"/>
      <c r="AD195" s="195"/>
      <c r="AE195" s="195"/>
      <c r="AF195" s="195"/>
      <c r="AG195" s="195" t="s">
        <v>154</v>
      </c>
      <c r="AH195" s="195" t="n">
        <v>2</v>
      </c>
      <c r="AI195" s="195"/>
      <c r="AJ195" s="195"/>
      <c r="AK195" s="195"/>
      <c r="AL195" s="195"/>
      <c r="AM195" s="195"/>
      <c r="AN195" s="195"/>
      <c r="AO195" s="195"/>
      <c r="AP195" s="195"/>
      <c r="AQ195" s="195"/>
      <c r="AR195" s="195"/>
      <c r="AS195" s="195"/>
      <c r="AT195" s="195"/>
      <c r="AU195" s="195"/>
      <c r="AV195" s="195"/>
      <c r="AW195" s="195"/>
      <c r="AX195" s="195"/>
      <c r="AY195" s="195"/>
      <c r="AZ195" s="195"/>
      <c r="BA195" s="195"/>
      <c r="BB195" s="195"/>
      <c r="BC195" s="195"/>
      <c r="BD195" s="195"/>
      <c r="BE195" s="195"/>
      <c r="BF195" s="195"/>
      <c r="BG195" s="195"/>
      <c r="BH195" s="195"/>
    </row>
    <row r="196" customFormat="false" ht="13.2" hidden="false" customHeight="false" outlineLevel="1" collapsed="false">
      <c r="A196" s="196"/>
      <c r="B196" s="197"/>
      <c r="C196" s="213" t="s">
        <v>615</v>
      </c>
      <c r="D196" s="214"/>
      <c r="E196" s="215" t="n">
        <v>72.5</v>
      </c>
      <c r="F196" s="194"/>
      <c r="G196" s="194"/>
      <c r="H196" s="194"/>
      <c r="I196" s="194"/>
      <c r="J196" s="194"/>
      <c r="K196" s="194"/>
      <c r="L196" s="194"/>
      <c r="M196" s="194"/>
      <c r="N196" s="194"/>
      <c r="O196" s="194"/>
      <c r="P196" s="194"/>
      <c r="Q196" s="194"/>
      <c r="R196" s="194"/>
      <c r="S196" s="194"/>
      <c r="T196" s="194"/>
      <c r="U196" s="194"/>
      <c r="V196" s="194"/>
      <c r="W196" s="194"/>
      <c r="X196" s="195"/>
      <c r="Y196" s="195"/>
      <c r="Z196" s="195"/>
      <c r="AA196" s="195"/>
      <c r="AB196" s="195"/>
      <c r="AC196" s="195"/>
      <c r="AD196" s="195"/>
      <c r="AE196" s="195"/>
      <c r="AF196" s="195"/>
      <c r="AG196" s="195" t="s">
        <v>154</v>
      </c>
      <c r="AH196" s="195" t="n">
        <v>2</v>
      </c>
      <c r="AI196" s="195"/>
      <c r="AJ196" s="195"/>
      <c r="AK196" s="195"/>
      <c r="AL196" s="195"/>
      <c r="AM196" s="195"/>
      <c r="AN196" s="195"/>
      <c r="AO196" s="195"/>
      <c r="AP196" s="195"/>
      <c r="AQ196" s="195"/>
      <c r="AR196" s="195"/>
      <c r="AS196" s="195"/>
      <c r="AT196" s="195"/>
      <c r="AU196" s="195"/>
      <c r="AV196" s="195"/>
      <c r="AW196" s="195"/>
      <c r="AX196" s="195"/>
      <c r="AY196" s="195"/>
      <c r="AZ196" s="195"/>
      <c r="BA196" s="195"/>
      <c r="BB196" s="195"/>
      <c r="BC196" s="195"/>
      <c r="BD196" s="195"/>
      <c r="BE196" s="195"/>
      <c r="BF196" s="195"/>
      <c r="BG196" s="195"/>
      <c r="BH196" s="195"/>
    </row>
    <row r="197" customFormat="false" ht="13.2" hidden="false" customHeight="false" outlineLevel="1" collapsed="false">
      <c r="A197" s="196"/>
      <c r="B197" s="197"/>
      <c r="C197" s="213" t="s">
        <v>205</v>
      </c>
      <c r="D197" s="214"/>
      <c r="E197" s="215"/>
      <c r="F197" s="194"/>
      <c r="G197" s="194"/>
      <c r="H197" s="194"/>
      <c r="I197" s="194"/>
      <c r="J197" s="194"/>
      <c r="K197" s="194"/>
      <c r="L197" s="194"/>
      <c r="M197" s="194"/>
      <c r="N197" s="194"/>
      <c r="O197" s="194"/>
      <c r="P197" s="194"/>
      <c r="Q197" s="194"/>
      <c r="R197" s="194"/>
      <c r="S197" s="194"/>
      <c r="T197" s="194"/>
      <c r="U197" s="194"/>
      <c r="V197" s="194"/>
      <c r="W197" s="194"/>
      <c r="X197" s="195"/>
      <c r="Y197" s="195"/>
      <c r="Z197" s="195"/>
      <c r="AA197" s="195"/>
      <c r="AB197" s="195"/>
      <c r="AC197" s="195"/>
      <c r="AD197" s="195"/>
      <c r="AE197" s="195"/>
      <c r="AF197" s="195"/>
      <c r="AG197" s="195" t="s">
        <v>154</v>
      </c>
      <c r="AH197" s="195"/>
      <c r="AI197" s="195"/>
      <c r="AJ197" s="195"/>
      <c r="AK197" s="195"/>
      <c r="AL197" s="195"/>
      <c r="AM197" s="195"/>
      <c r="AN197" s="195"/>
      <c r="AO197" s="195"/>
      <c r="AP197" s="195"/>
      <c r="AQ197" s="195"/>
      <c r="AR197" s="195"/>
      <c r="AS197" s="195"/>
      <c r="AT197" s="195"/>
      <c r="AU197" s="195"/>
      <c r="AV197" s="195"/>
      <c r="AW197" s="195"/>
      <c r="AX197" s="195"/>
      <c r="AY197" s="195"/>
      <c r="AZ197" s="195"/>
      <c r="BA197" s="195"/>
      <c r="BB197" s="195"/>
      <c r="BC197" s="195"/>
      <c r="BD197" s="195"/>
      <c r="BE197" s="195"/>
      <c r="BF197" s="195"/>
      <c r="BG197" s="195"/>
      <c r="BH197" s="195"/>
    </row>
    <row r="198" customFormat="false" ht="13.2" hidden="false" customHeight="false" outlineLevel="1" collapsed="false">
      <c r="A198" s="196"/>
      <c r="B198" s="197"/>
      <c r="C198" s="209" t="s">
        <v>690</v>
      </c>
      <c r="D198" s="210"/>
      <c r="E198" s="211" t="n">
        <v>168.78</v>
      </c>
      <c r="F198" s="194"/>
      <c r="G198" s="194"/>
      <c r="H198" s="194"/>
      <c r="I198" s="194"/>
      <c r="J198" s="194"/>
      <c r="K198" s="194"/>
      <c r="L198" s="194"/>
      <c r="M198" s="194"/>
      <c r="N198" s="194"/>
      <c r="O198" s="194"/>
      <c r="P198" s="194"/>
      <c r="Q198" s="194"/>
      <c r="R198" s="194"/>
      <c r="S198" s="194"/>
      <c r="T198" s="194"/>
      <c r="U198" s="194"/>
      <c r="V198" s="194"/>
      <c r="W198" s="194"/>
      <c r="X198" s="195"/>
      <c r="Y198" s="195"/>
      <c r="Z198" s="195"/>
      <c r="AA198" s="195"/>
      <c r="AB198" s="195"/>
      <c r="AC198" s="195"/>
      <c r="AD198" s="195"/>
      <c r="AE198" s="195"/>
      <c r="AF198" s="195"/>
      <c r="AG198" s="195" t="s">
        <v>154</v>
      </c>
      <c r="AH198" s="195" t="n">
        <v>0</v>
      </c>
      <c r="AI198" s="195"/>
      <c r="AJ198" s="195"/>
      <c r="AK198" s="195"/>
      <c r="AL198" s="195"/>
      <c r="AM198" s="195"/>
      <c r="AN198" s="195"/>
      <c r="AO198" s="195"/>
      <c r="AP198" s="195"/>
      <c r="AQ198" s="195"/>
      <c r="AR198" s="195"/>
      <c r="AS198" s="195"/>
      <c r="AT198" s="195"/>
      <c r="AU198" s="195"/>
      <c r="AV198" s="195"/>
      <c r="AW198" s="195"/>
      <c r="AX198" s="195"/>
      <c r="AY198" s="195"/>
      <c r="AZ198" s="195"/>
      <c r="BA198" s="195"/>
      <c r="BB198" s="195"/>
      <c r="BC198" s="195"/>
      <c r="BD198" s="195"/>
      <c r="BE198" s="195"/>
      <c r="BF198" s="195"/>
      <c r="BG198" s="195"/>
      <c r="BH198" s="195"/>
    </row>
    <row r="199" customFormat="false" ht="13.2" hidden="false" customHeight="false" outlineLevel="1" collapsed="false">
      <c r="A199" s="186" t="n">
        <v>28</v>
      </c>
      <c r="B199" s="187" t="s">
        <v>295</v>
      </c>
      <c r="C199" s="188" t="s">
        <v>296</v>
      </c>
      <c r="D199" s="189" t="s">
        <v>297</v>
      </c>
      <c r="E199" s="190" t="n">
        <v>1312.73676</v>
      </c>
      <c r="F199" s="191"/>
      <c r="G199" s="192" t="n">
        <f aca="false">ROUND(E199*F199,2)</f>
        <v>0</v>
      </c>
      <c r="H199" s="191"/>
      <c r="I199" s="192" t="n">
        <f aca="false">ROUND(E199*H199,2)</f>
        <v>0</v>
      </c>
      <c r="J199" s="191"/>
      <c r="K199" s="192" t="n">
        <f aca="false">ROUND(E199*J199,2)</f>
        <v>0</v>
      </c>
      <c r="L199" s="192" t="n">
        <v>21</v>
      </c>
      <c r="M199" s="192" t="n">
        <f aca="false">G199*(1+L199/100)</f>
        <v>0</v>
      </c>
      <c r="N199" s="192" t="n">
        <v>0</v>
      </c>
      <c r="O199" s="192" t="n">
        <f aca="false">ROUND(E199*N199,2)</f>
        <v>0</v>
      </c>
      <c r="P199" s="192" t="n">
        <v>0</v>
      </c>
      <c r="Q199" s="192" t="n">
        <f aca="false">ROUND(E199*P199,2)</f>
        <v>0</v>
      </c>
      <c r="R199" s="192" t="s">
        <v>169</v>
      </c>
      <c r="S199" s="192" t="s">
        <v>150</v>
      </c>
      <c r="T199" s="193" t="s">
        <v>120</v>
      </c>
      <c r="U199" s="194" t="n">
        <v>0</v>
      </c>
      <c r="V199" s="194" t="n">
        <f aca="false">ROUND(E199*U199,2)</f>
        <v>0</v>
      </c>
      <c r="W199" s="194"/>
      <c r="X199" s="195"/>
      <c r="Y199" s="195"/>
      <c r="Z199" s="195"/>
      <c r="AA199" s="195"/>
      <c r="AB199" s="195"/>
      <c r="AC199" s="195"/>
      <c r="AD199" s="195"/>
      <c r="AE199" s="195"/>
      <c r="AF199" s="195"/>
      <c r="AG199" s="195" t="s">
        <v>152</v>
      </c>
      <c r="AH199" s="195"/>
      <c r="AI199" s="195"/>
      <c r="AJ199" s="195"/>
      <c r="AK199" s="195"/>
      <c r="AL199" s="195"/>
      <c r="AM199" s="195"/>
      <c r="AN199" s="195"/>
      <c r="AO199" s="195"/>
      <c r="AP199" s="195"/>
      <c r="AQ199" s="195"/>
      <c r="AR199" s="195"/>
      <c r="AS199" s="195"/>
      <c r="AT199" s="195"/>
      <c r="AU199" s="195"/>
      <c r="AV199" s="195"/>
      <c r="AW199" s="195"/>
      <c r="AX199" s="195"/>
      <c r="AY199" s="195"/>
      <c r="AZ199" s="195"/>
      <c r="BA199" s="195"/>
      <c r="BB199" s="195"/>
      <c r="BC199" s="195"/>
      <c r="BD199" s="195"/>
      <c r="BE199" s="195"/>
      <c r="BF199" s="195"/>
      <c r="BG199" s="195"/>
      <c r="BH199" s="195"/>
    </row>
    <row r="200" customFormat="false" ht="13.2" hidden="false" customHeight="false" outlineLevel="1" collapsed="false">
      <c r="A200" s="196"/>
      <c r="B200" s="197"/>
      <c r="C200" s="209" t="s">
        <v>691</v>
      </c>
      <c r="D200" s="210"/>
      <c r="E200" s="211" t="n">
        <v>1312.73676</v>
      </c>
      <c r="F200" s="194"/>
      <c r="G200" s="194"/>
      <c r="H200" s="194"/>
      <c r="I200" s="194"/>
      <c r="J200" s="194"/>
      <c r="K200" s="194"/>
      <c r="L200" s="194"/>
      <c r="M200" s="194"/>
      <c r="N200" s="194"/>
      <c r="O200" s="194"/>
      <c r="P200" s="194"/>
      <c r="Q200" s="194"/>
      <c r="R200" s="194"/>
      <c r="S200" s="194"/>
      <c r="T200" s="194"/>
      <c r="U200" s="194"/>
      <c r="V200" s="194"/>
      <c r="W200" s="194"/>
      <c r="X200" s="195"/>
      <c r="Y200" s="195"/>
      <c r="Z200" s="195"/>
      <c r="AA200" s="195"/>
      <c r="AB200" s="195"/>
      <c r="AC200" s="195"/>
      <c r="AD200" s="195"/>
      <c r="AE200" s="195"/>
      <c r="AF200" s="195"/>
      <c r="AG200" s="195" t="s">
        <v>154</v>
      </c>
      <c r="AH200" s="195" t="n">
        <v>0</v>
      </c>
      <c r="AI200" s="195"/>
      <c r="AJ200" s="195"/>
      <c r="AK200" s="195"/>
      <c r="AL200" s="195"/>
      <c r="AM200" s="195"/>
      <c r="AN200" s="195"/>
      <c r="AO200" s="195"/>
      <c r="AP200" s="195"/>
      <c r="AQ200" s="195"/>
      <c r="AR200" s="195"/>
      <c r="AS200" s="195"/>
      <c r="AT200" s="195"/>
      <c r="AU200" s="195"/>
      <c r="AV200" s="195"/>
      <c r="AW200" s="195"/>
      <c r="AX200" s="195"/>
      <c r="AY200" s="195"/>
      <c r="AZ200" s="195"/>
      <c r="BA200" s="195"/>
      <c r="BB200" s="195"/>
      <c r="BC200" s="195"/>
      <c r="BD200" s="195"/>
      <c r="BE200" s="195"/>
      <c r="BF200" s="195"/>
      <c r="BG200" s="195"/>
      <c r="BH200" s="195"/>
    </row>
    <row r="201" customFormat="false" ht="13.2" hidden="false" customHeight="false" outlineLevel="1" collapsed="false">
      <c r="A201" s="216" t="n">
        <v>29</v>
      </c>
      <c r="B201" s="217" t="s">
        <v>299</v>
      </c>
      <c r="C201" s="218" t="s">
        <v>300</v>
      </c>
      <c r="D201" s="219" t="s">
        <v>301</v>
      </c>
      <c r="E201" s="220" t="n">
        <v>1</v>
      </c>
      <c r="F201" s="221"/>
      <c r="G201" s="222" t="n">
        <f aca="false">ROUND(E201*F201,2)</f>
        <v>0</v>
      </c>
      <c r="H201" s="221"/>
      <c r="I201" s="222" t="n">
        <f aca="false">ROUND(E201*H201,2)</f>
        <v>0</v>
      </c>
      <c r="J201" s="221"/>
      <c r="K201" s="222" t="n">
        <f aca="false">ROUND(E201*J201,2)</f>
        <v>0</v>
      </c>
      <c r="L201" s="222" t="n">
        <v>21</v>
      </c>
      <c r="M201" s="222" t="n">
        <f aca="false">G201*(1+L201/100)</f>
        <v>0</v>
      </c>
      <c r="N201" s="222" t="n">
        <v>4E-005</v>
      </c>
      <c r="O201" s="222" t="n">
        <f aca="false">ROUND(E201*N201,2)</f>
        <v>0</v>
      </c>
      <c r="P201" s="222" t="n">
        <v>0</v>
      </c>
      <c r="Q201" s="222" t="n">
        <f aca="false">ROUND(E201*P201,2)</f>
        <v>0</v>
      </c>
      <c r="R201" s="222"/>
      <c r="S201" s="222" t="s">
        <v>119</v>
      </c>
      <c r="T201" s="223" t="s">
        <v>120</v>
      </c>
      <c r="U201" s="194" t="n">
        <v>0.303</v>
      </c>
      <c r="V201" s="194" t="n">
        <f aca="false">ROUND(E201*U201,2)</f>
        <v>0.3</v>
      </c>
      <c r="W201" s="194"/>
      <c r="X201" s="195"/>
      <c r="Y201" s="195"/>
      <c r="Z201" s="195"/>
      <c r="AA201" s="195"/>
      <c r="AB201" s="195"/>
      <c r="AC201" s="195"/>
      <c r="AD201" s="195"/>
      <c r="AE201" s="195"/>
      <c r="AF201" s="195"/>
      <c r="AG201" s="195" t="s">
        <v>152</v>
      </c>
      <c r="AH201" s="195"/>
      <c r="AI201" s="195"/>
      <c r="AJ201" s="195"/>
      <c r="AK201" s="195"/>
      <c r="AL201" s="195"/>
      <c r="AM201" s="195"/>
      <c r="AN201" s="195"/>
      <c r="AO201" s="195"/>
      <c r="AP201" s="195"/>
      <c r="AQ201" s="195"/>
      <c r="AR201" s="195"/>
      <c r="AS201" s="195"/>
      <c r="AT201" s="195"/>
      <c r="AU201" s="195"/>
      <c r="AV201" s="195"/>
      <c r="AW201" s="195"/>
      <c r="AX201" s="195"/>
      <c r="AY201" s="195"/>
      <c r="AZ201" s="195"/>
      <c r="BA201" s="195"/>
      <c r="BB201" s="195"/>
      <c r="BC201" s="195"/>
      <c r="BD201" s="195"/>
      <c r="BE201" s="195"/>
      <c r="BF201" s="195"/>
      <c r="BG201" s="195"/>
      <c r="BH201" s="195"/>
    </row>
    <row r="202" customFormat="false" ht="13.2" hidden="false" customHeight="false" outlineLevel="1" collapsed="false">
      <c r="A202" s="216" t="n">
        <v>30</v>
      </c>
      <c r="B202" s="217" t="s">
        <v>302</v>
      </c>
      <c r="C202" s="218" t="s">
        <v>303</v>
      </c>
      <c r="D202" s="219" t="s">
        <v>148</v>
      </c>
      <c r="E202" s="220" t="n">
        <v>168.78</v>
      </c>
      <c r="F202" s="221"/>
      <c r="G202" s="222" t="n">
        <f aca="false">ROUND(E202*F202,2)</f>
        <v>0</v>
      </c>
      <c r="H202" s="221"/>
      <c r="I202" s="222" t="n">
        <f aca="false">ROUND(E202*H202,2)</f>
        <v>0</v>
      </c>
      <c r="J202" s="221"/>
      <c r="K202" s="222" t="n">
        <f aca="false">ROUND(E202*J202,2)</f>
        <v>0</v>
      </c>
      <c r="L202" s="222" t="n">
        <v>21</v>
      </c>
      <c r="M202" s="222" t="n">
        <f aca="false">G202*(1+L202/100)</f>
        <v>0</v>
      </c>
      <c r="N202" s="222" t="n">
        <v>3E-005</v>
      </c>
      <c r="O202" s="222" t="n">
        <f aca="false">ROUND(E202*N202,2)</f>
        <v>0.01</v>
      </c>
      <c r="P202" s="222" t="n">
        <v>0</v>
      </c>
      <c r="Q202" s="222" t="n">
        <f aca="false">ROUND(E202*P202,2)</f>
        <v>0</v>
      </c>
      <c r="R202" s="222" t="s">
        <v>304</v>
      </c>
      <c r="S202" s="222" t="s">
        <v>150</v>
      </c>
      <c r="T202" s="223" t="s">
        <v>305</v>
      </c>
      <c r="U202" s="194" t="n">
        <v>0</v>
      </c>
      <c r="V202" s="194" t="n">
        <f aca="false">ROUND(E202*U202,2)</f>
        <v>0</v>
      </c>
      <c r="W202" s="194"/>
      <c r="X202" s="195"/>
      <c r="Y202" s="195"/>
      <c r="Z202" s="195"/>
      <c r="AA202" s="195"/>
      <c r="AB202" s="195"/>
      <c r="AC202" s="195"/>
      <c r="AD202" s="195"/>
      <c r="AE202" s="195"/>
      <c r="AF202" s="195"/>
      <c r="AG202" s="195" t="s">
        <v>306</v>
      </c>
      <c r="AH202" s="195"/>
      <c r="AI202" s="195"/>
      <c r="AJ202" s="195"/>
      <c r="AK202" s="195"/>
      <c r="AL202" s="195"/>
      <c r="AM202" s="195"/>
      <c r="AN202" s="195"/>
      <c r="AO202" s="195"/>
      <c r="AP202" s="195"/>
      <c r="AQ202" s="195"/>
      <c r="AR202" s="195"/>
      <c r="AS202" s="195"/>
      <c r="AT202" s="195"/>
      <c r="AU202" s="195"/>
      <c r="AV202" s="195"/>
      <c r="AW202" s="195"/>
      <c r="AX202" s="195"/>
      <c r="AY202" s="195"/>
      <c r="AZ202" s="195"/>
      <c r="BA202" s="195"/>
      <c r="BB202" s="195"/>
      <c r="BC202" s="195"/>
      <c r="BD202" s="195"/>
      <c r="BE202" s="195"/>
      <c r="BF202" s="195"/>
      <c r="BG202" s="195"/>
      <c r="BH202" s="195"/>
    </row>
    <row r="203" customFormat="false" ht="13.2" hidden="false" customHeight="false" outlineLevel="1" collapsed="false">
      <c r="A203" s="186" t="n">
        <v>31</v>
      </c>
      <c r="B203" s="187" t="s">
        <v>307</v>
      </c>
      <c r="C203" s="188" t="s">
        <v>308</v>
      </c>
      <c r="D203" s="189" t="s">
        <v>184</v>
      </c>
      <c r="E203" s="190" t="n">
        <v>513.99678</v>
      </c>
      <c r="F203" s="191"/>
      <c r="G203" s="192" t="n">
        <f aca="false">ROUND(E203*F203,2)</f>
        <v>0</v>
      </c>
      <c r="H203" s="191"/>
      <c r="I203" s="192" t="n">
        <f aca="false">ROUND(E203*H203,2)</f>
        <v>0</v>
      </c>
      <c r="J203" s="191"/>
      <c r="K203" s="192" t="n">
        <f aca="false">ROUND(E203*J203,2)</f>
        <v>0</v>
      </c>
      <c r="L203" s="192" t="n">
        <v>21</v>
      </c>
      <c r="M203" s="192" t="n">
        <f aca="false">G203*(1+L203/100)</f>
        <v>0</v>
      </c>
      <c r="N203" s="192" t="n">
        <v>1.67</v>
      </c>
      <c r="O203" s="192" t="n">
        <f aca="false">ROUND(E203*N203,2)</f>
        <v>858.37</v>
      </c>
      <c r="P203" s="192" t="n">
        <v>0</v>
      </c>
      <c r="Q203" s="192" t="n">
        <f aca="false">ROUND(E203*P203,2)</f>
        <v>0</v>
      </c>
      <c r="R203" s="192" t="s">
        <v>309</v>
      </c>
      <c r="S203" s="192" t="s">
        <v>150</v>
      </c>
      <c r="T203" s="193" t="s">
        <v>150</v>
      </c>
      <c r="U203" s="194" t="n">
        <v>0</v>
      </c>
      <c r="V203" s="194" t="n">
        <f aca="false">ROUND(E203*U203,2)</f>
        <v>0</v>
      </c>
      <c r="W203" s="194"/>
      <c r="X203" s="195"/>
      <c r="Y203" s="195"/>
      <c r="Z203" s="195"/>
      <c r="AA203" s="195"/>
      <c r="AB203" s="195"/>
      <c r="AC203" s="195"/>
      <c r="AD203" s="195"/>
      <c r="AE203" s="195"/>
      <c r="AF203" s="195"/>
      <c r="AG203" s="195" t="s">
        <v>310</v>
      </c>
      <c r="AH203" s="195"/>
      <c r="AI203" s="195"/>
      <c r="AJ203" s="195"/>
      <c r="AK203" s="195"/>
      <c r="AL203" s="195"/>
      <c r="AM203" s="195"/>
      <c r="AN203" s="195"/>
      <c r="AO203" s="195"/>
      <c r="AP203" s="195"/>
      <c r="AQ203" s="195"/>
      <c r="AR203" s="195"/>
      <c r="AS203" s="195"/>
      <c r="AT203" s="195"/>
      <c r="AU203" s="195"/>
      <c r="AV203" s="195"/>
      <c r="AW203" s="195"/>
      <c r="AX203" s="195"/>
      <c r="AY203" s="195"/>
      <c r="AZ203" s="195"/>
      <c r="BA203" s="195"/>
      <c r="BB203" s="195"/>
      <c r="BC203" s="195"/>
      <c r="BD203" s="195"/>
      <c r="BE203" s="195"/>
      <c r="BF203" s="195"/>
      <c r="BG203" s="195"/>
      <c r="BH203" s="195"/>
    </row>
    <row r="204" customFormat="false" ht="13.2" hidden="false" customHeight="false" outlineLevel="1" collapsed="false">
      <c r="A204" s="196"/>
      <c r="B204" s="197"/>
      <c r="C204" s="209" t="s">
        <v>692</v>
      </c>
      <c r="D204" s="210"/>
      <c r="E204" s="211" t="n">
        <v>513.99678</v>
      </c>
      <c r="F204" s="194"/>
      <c r="G204" s="194"/>
      <c r="H204" s="194"/>
      <c r="I204" s="194"/>
      <c r="J204" s="194"/>
      <c r="K204" s="194"/>
      <c r="L204" s="194"/>
      <c r="M204" s="194"/>
      <c r="N204" s="194"/>
      <c r="O204" s="194"/>
      <c r="P204" s="194"/>
      <c r="Q204" s="194"/>
      <c r="R204" s="194"/>
      <c r="S204" s="194"/>
      <c r="T204" s="194"/>
      <c r="U204" s="194"/>
      <c r="V204" s="194"/>
      <c r="W204" s="194"/>
      <c r="X204" s="195"/>
      <c r="Y204" s="195"/>
      <c r="Z204" s="195"/>
      <c r="AA204" s="195"/>
      <c r="AB204" s="195"/>
      <c r="AC204" s="195"/>
      <c r="AD204" s="195"/>
      <c r="AE204" s="195"/>
      <c r="AF204" s="195"/>
      <c r="AG204" s="195" t="s">
        <v>154</v>
      </c>
      <c r="AH204" s="195" t="n">
        <v>0</v>
      </c>
      <c r="AI204" s="195"/>
      <c r="AJ204" s="195"/>
      <c r="AK204" s="195"/>
      <c r="AL204" s="195"/>
      <c r="AM204" s="195"/>
      <c r="AN204" s="195"/>
      <c r="AO204" s="195"/>
      <c r="AP204" s="195"/>
      <c r="AQ204" s="195"/>
      <c r="AR204" s="195"/>
      <c r="AS204" s="195"/>
      <c r="AT204" s="195"/>
      <c r="AU204" s="195"/>
      <c r="AV204" s="195"/>
      <c r="AW204" s="195"/>
      <c r="AX204" s="195"/>
      <c r="AY204" s="195"/>
      <c r="AZ204" s="195"/>
      <c r="BA204" s="195"/>
      <c r="BB204" s="195"/>
      <c r="BC204" s="195"/>
      <c r="BD204" s="195"/>
      <c r="BE204" s="195"/>
      <c r="BF204" s="195"/>
      <c r="BG204" s="195"/>
      <c r="BH204" s="195"/>
    </row>
    <row r="205" customFormat="false" ht="13.2" hidden="false" customHeight="false" outlineLevel="0" collapsed="false">
      <c r="A205" s="178" t="s">
        <v>114</v>
      </c>
      <c r="B205" s="179" t="s">
        <v>65</v>
      </c>
      <c r="C205" s="180" t="s">
        <v>66</v>
      </c>
      <c r="D205" s="181"/>
      <c r="E205" s="182"/>
      <c r="F205" s="183"/>
      <c r="G205" s="183" t="n">
        <f aca="false">SUMIF(AG206:AG217,"&lt;&gt;NOR",G206:G217)</f>
        <v>0</v>
      </c>
      <c r="H205" s="183"/>
      <c r="I205" s="183" t="n">
        <f aca="false">SUM(I206:I217)</f>
        <v>0</v>
      </c>
      <c r="J205" s="183"/>
      <c r="K205" s="183" t="n">
        <f aca="false">SUM(K206:K217)</f>
        <v>0</v>
      </c>
      <c r="L205" s="183"/>
      <c r="M205" s="183" t="n">
        <f aca="false">SUM(M206:M217)</f>
        <v>0</v>
      </c>
      <c r="N205" s="183"/>
      <c r="O205" s="183" t="n">
        <f aca="false">SUM(O206:O217)</f>
        <v>92.71</v>
      </c>
      <c r="P205" s="183"/>
      <c r="Q205" s="183" t="n">
        <f aca="false">SUM(Q206:Q217)</f>
        <v>0</v>
      </c>
      <c r="R205" s="183"/>
      <c r="S205" s="183"/>
      <c r="T205" s="184"/>
      <c r="U205" s="185"/>
      <c r="V205" s="185" t="n">
        <f aca="false">SUM(V206:V217)</f>
        <v>85.62</v>
      </c>
      <c r="W205" s="185"/>
      <c r="AG205" s="0" t="s">
        <v>115</v>
      </c>
    </row>
    <row r="206" customFormat="false" ht="13.2" hidden="false" customHeight="false" outlineLevel="1" collapsed="false">
      <c r="A206" s="186" t="n">
        <v>32</v>
      </c>
      <c r="B206" s="187" t="s">
        <v>312</v>
      </c>
      <c r="C206" s="188" t="s">
        <v>313</v>
      </c>
      <c r="D206" s="189" t="s">
        <v>184</v>
      </c>
      <c r="E206" s="190" t="n">
        <v>46.365</v>
      </c>
      <c r="F206" s="191"/>
      <c r="G206" s="192" t="n">
        <f aca="false">ROUND(E206*F206,2)</f>
        <v>0</v>
      </c>
      <c r="H206" s="191"/>
      <c r="I206" s="192" t="n">
        <f aca="false">ROUND(E206*H206,2)</f>
        <v>0</v>
      </c>
      <c r="J206" s="191"/>
      <c r="K206" s="192" t="n">
        <f aca="false">ROUND(E206*J206,2)</f>
        <v>0</v>
      </c>
      <c r="L206" s="192" t="n">
        <v>21</v>
      </c>
      <c r="M206" s="192" t="n">
        <f aca="false">G206*(1+L206/100)</f>
        <v>0</v>
      </c>
      <c r="N206" s="192" t="n">
        <v>1.89077</v>
      </c>
      <c r="O206" s="192" t="n">
        <f aca="false">ROUND(E206*N206,2)</f>
        <v>87.67</v>
      </c>
      <c r="P206" s="192" t="n">
        <v>0</v>
      </c>
      <c r="Q206" s="192" t="n">
        <f aca="false">ROUND(E206*P206,2)</f>
        <v>0</v>
      </c>
      <c r="R206" s="192" t="s">
        <v>314</v>
      </c>
      <c r="S206" s="192" t="s">
        <v>150</v>
      </c>
      <c r="T206" s="193" t="s">
        <v>120</v>
      </c>
      <c r="U206" s="194" t="n">
        <v>1.695</v>
      </c>
      <c r="V206" s="194" t="n">
        <f aca="false">ROUND(E206*U206,2)</f>
        <v>78.59</v>
      </c>
      <c r="W206" s="194"/>
      <c r="X206" s="195"/>
      <c r="Y206" s="195"/>
      <c r="Z206" s="195"/>
      <c r="AA206" s="195"/>
      <c r="AB206" s="195"/>
      <c r="AC206" s="195"/>
      <c r="AD206" s="195"/>
      <c r="AE206" s="195"/>
      <c r="AF206" s="195"/>
      <c r="AG206" s="195" t="s">
        <v>152</v>
      </c>
      <c r="AH206" s="195"/>
      <c r="AI206" s="195"/>
      <c r="AJ206" s="195"/>
      <c r="AK206" s="195"/>
      <c r="AL206" s="195"/>
      <c r="AM206" s="195"/>
      <c r="AN206" s="195"/>
      <c r="AO206" s="195"/>
      <c r="AP206" s="195"/>
      <c r="AQ206" s="195"/>
      <c r="AR206" s="195"/>
      <c r="AS206" s="195"/>
      <c r="AT206" s="195"/>
      <c r="AU206" s="195"/>
      <c r="AV206" s="195"/>
      <c r="AW206" s="195"/>
      <c r="AX206" s="195"/>
      <c r="AY206" s="195"/>
      <c r="AZ206" s="195"/>
      <c r="BA206" s="195"/>
      <c r="BB206" s="195"/>
      <c r="BC206" s="195"/>
      <c r="BD206" s="195"/>
      <c r="BE206" s="195"/>
      <c r="BF206" s="195"/>
      <c r="BG206" s="195"/>
      <c r="BH206" s="195"/>
    </row>
    <row r="207" customFormat="false" ht="13.2" hidden="false" customHeight="true" outlineLevel="1" collapsed="false">
      <c r="A207" s="196"/>
      <c r="B207" s="197"/>
      <c r="C207" s="212" t="s">
        <v>315</v>
      </c>
      <c r="D207" s="212"/>
      <c r="E207" s="212"/>
      <c r="F207" s="212"/>
      <c r="G207" s="212"/>
      <c r="H207" s="194"/>
      <c r="I207" s="194"/>
      <c r="J207" s="194"/>
      <c r="K207" s="194"/>
      <c r="L207" s="194"/>
      <c r="M207" s="194"/>
      <c r="N207" s="194"/>
      <c r="O207" s="194"/>
      <c r="P207" s="194"/>
      <c r="Q207" s="194"/>
      <c r="R207" s="194"/>
      <c r="S207" s="194"/>
      <c r="T207" s="194"/>
      <c r="U207" s="194"/>
      <c r="V207" s="194"/>
      <c r="W207" s="194"/>
      <c r="X207" s="195"/>
      <c r="Y207" s="195"/>
      <c r="Z207" s="195"/>
      <c r="AA207" s="195"/>
      <c r="AB207" s="195"/>
      <c r="AC207" s="195"/>
      <c r="AD207" s="195"/>
      <c r="AE207" s="195"/>
      <c r="AF207" s="195"/>
      <c r="AG207" s="195" t="s">
        <v>171</v>
      </c>
      <c r="AH207" s="195"/>
      <c r="AI207" s="195"/>
      <c r="AJ207" s="195"/>
      <c r="AK207" s="195"/>
      <c r="AL207" s="195"/>
      <c r="AM207" s="195"/>
      <c r="AN207" s="195"/>
      <c r="AO207" s="195"/>
      <c r="AP207" s="195"/>
      <c r="AQ207" s="195"/>
      <c r="AR207" s="195"/>
      <c r="AS207" s="195"/>
      <c r="AT207" s="195"/>
      <c r="AU207" s="195"/>
      <c r="AV207" s="195"/>
      <c r="AW207" s="195"/>
      <c r="AX207" s="195"/>
      <c r="AY207" s="195"/>
      <c r="AZ207" s="195"/>
      <c r="BA207" s="195"/>
      <c r="BB207" s="195"/>
      <c r="BC207" s="195"/>
      <c r="BD207" s="195"/>
      <c r="BE207" s="195"/>
      <c r="BF207" s="195"/>
      <c r="BG207" s="195"/>
      <c r="BH207" s="195"/>
    </row>
    <row r="208" customFormat="false" ht="13.2" hidden="false" customHeight="false" outlineLevel="1" collapsed="false">
      <c r="A208" s="196"/>
      <c r="B208" s="197"/>
      <c r="C208" s="209" t="s">
        <v>693</v>
      </c>
      <c r="D208" s="210"/>
      <c r="E208" s="211" t="n">
        <v>7.25</v>
      </c>
      <c r="F208" s="194"/>
      <c r="G208" s="194"/>
      <c r="H208" s="194"/>
      <c r="I208" s="194"/>
      <c r="J208" s="194"/>
      <c r="K208" s="194"/>
      <c r="L208" s="194"/>
      <c r="M208" s="194"/>
      <c r="N208" s="194"/>
      <c r="O208" s="194"/>
      <c r="P208" s="194"/>
      <c r="Q208" s="194"/>
      <c r="R208" s="194"/>
      <c r="S208" s="194"/>
      <c r="T208" s="194"/>
      <c r="U208" s="194"/>
      <c r="V208" s="194"/>
      <c r="W208" s="194"/>
      <c r="X208" s="195"/>
      <c r="Y208" s="195"/>
      <c r="Z208" s="195"/>
      <c r="AA208" s="195"/>
      <c r="AB208" s="195"/>
      <c r="AC208" s="195"/>
      <c r="AD208" s="195"/>
      <c r="AE208" s="195"/>
      <c r="AF208" s="195"/>
      <c r="AG208" s="195" t="s">
        <v>154</v>
      </c>
      <c r="AH208" s="195" t="n">
        <v>0</v>
      </c>
      <c r="AI208" s="195"/>
      <c r="AJ208" s="195"/>
      <c r="AK208" s="195"/>
      <c r="AL208" s="195"/>
      <c r="AM208" s="195"/>
      <c r="AN208" s="195"/>
      <c r="AO208" s="195"/>
      <c r="AP208" s="195"/>
      <c r="AQ208" s="195"/>
      <c r="AR208" s="195"/>
      <c r="AS208" s="195"/>
      <c r="AT208" s="195"/>
      <c r="AU208" s="195"/>
      <c r="AV208" s="195"/>
      <c r="AW208" s="195"/>
      <c r="AX208" s="195"/>
      <c r="AY208" s="195"/>
      <c r="AZ208" s="195"/>
      <c r="BA208" s="195"/>
      <c r="BB208" s="195"/>
      <c r="BC208" s="195"/>
      <c r="BD208" s="195"/>
      <c r="BE208" s="195"/>
      <c r="BF208" s="195"/>
      <c r="BG208" s="195"/>
      <c r="BH208" s="195"/>
    </row>
    <row r="209" customFormat="false" ht="13.2" hidden="false" customHeight="false" outlineLevel="1" collapsed="false">
      <c r="A209" s="196"/>
      <c r="B209" s="197"/>
      <c r="C209" s="209" t="s">
        <v>694</v>
      </c>
      <c r="D209" s="210"/>
      <c r="E209" s="211" t="n">
        <v>29.055</v>
      </c>
      <c r="F209" s="194"/>
      <c r="G209" s="194"/>
      <c r="H209" s="194"/>
      <c r="I209" s="194"/>
      <c r="J209" s="194"/>
      <c r="K209" s="194"/>
      <c r="L209" s="194"/>
      <c r="M209" s="194"/>
      <c r="N209" s="194"/>
      <c r="O209" s="194"/>
      <c r="P209" s="194"/>
      <c r="Q209" s="194"/>
      <c r="R209" s="194"/>
      <c r="S209" s="194"/>
      <c r="T209" s="194"/>
      <c r="U209" s="194"/>
      <c r="V209" s="194"/>
      <c r="W209" s="194"/>
      <c r="X209" s="195"/>
      <c r="Y209" s="195"/>
      <c r="Z209" s="195"/>
      <c r="AA209" s="195"/>
      <c r="AB209" s="195"/>
      <c r="AC209" s="195"/>
      <c r="AD209" s="195"/>
      <c r="AE209" s="195"/>
      <c r="AF209" s="195"/>
      <c r="AG209" s="195" t="s">
        <v>154</v>
      </c>
      <c r="AH209" s="195" t="n">
        <v>0</v>
      </c>
      <c r="AI209" s="195"/>
      <c r="AJ209" s="195"/>
      <c r="AK209" s="195"/>
      <c r="AL209" s="195"/>
      <c r="AM209" s="195"/>
      <c r="AN209" s="195"/>
      <c r="AO209" s="195"/>
      <c r="AP209" s="195"/>
      <c r="AQ209" s="195"/>
      <c r="AR209" s="195"/>
      <c r="AS209" s="195"/>
      <c r="AT209" s="195"/>
      <c r="AU209" s="195"/>
      <c r="AV209" s="195"/>
      <c r="AW209" s="195"/>
      <c r="AX209" s="195"/>
      <c r="AY209" s="195"/>
      <c r="AZ209" s="195"/>
      <c r="BA209" s="195"/>
      <c r="BB209" s="195"/>
      <c r="BC209" s="195"/>
      <c r="BD209" s="195"/>
      <c r="BE209" s="195"/>
      <c r="BF209" s="195"/>
      <c r="BG209" s="195"/>
      <c r="BH209" s="195"/>
    </row>
    <row r="210" customFormat="false" ht="13.2" hidden="false" customHeight="false" outlineLevel="1" collapsed="false">
      <c r="A210" s="196"/>
      <c r="B210" s="197"/>
      <c r="C210" s="209" t="s">
        <v>695</v>
      </c>
      <c r="D210" s="210"/>
      <c r="E210" s="211" t="n">
        <v>3.3</v>
      </c>
      <c r="F210" s="194"/>
      <c r="G210" s="194"/>
      <c r="H210" s="194"/>
      <c r="I210" s="194"/>
      <c r="J210" s="194"/>
      <c r="K210" s="194"/>
      <c r="L210" s="194"/>
      <c r="M210" s="194"/>
      <c r="N210" s="194"/>
      <c r="O210" s="194"/>
      <c r="P210" s="194"/>
      <c r="Q210" s="194"/>
      <c r="R210" s="194"/>
      <c r="S210" s="194"/>
      <c r="T210" s="194"/>
      <c r="U210" s="194"/>
      <c r="V210" s="194"/>
      <c r="W210" s="194"/>
      <c r="X210" s="195"/>
      <c r="Y210" s="195"/>
      <c r="Z210" s="195"/>
      <c r="AA210" s="195"/>
      <c r="AB210" s="195"/>
      <c r="AC210" s="195"/>
      <c r="AD210" s="195"/>
      <c r="AE210" s="195"/>
      <c r="AF210" s="195"/>
      <c r="AG210" s="195" t="s">
        <v>154</v>
      </c>
      <c r="AH210" s="195" t="n">
        <v>0</v>
      </c>
      <c r="AI210" s="195"/>
      <c r="AJ210" s="195"/>
      <c r="AK210" s="195"/>
      <c r="AL210" s="195"/>
      <c r="AM210" s="195"/>
      <c r="AN210" s="195"/>
      <c r="AO210" s="195"/>
      <c r="AP210" s="195"/>
      <c r="AQ210" s="195"/>
      <c r="AR210" s="195"/>
      <c r="AS210" s="195"/>
      <c r="AT210" s="195"/>
      <c r="AU210" s="195"/>
      <c r="AV210" s="195"/>
      <c r="AW210" s="195"/>
      <c r="AX210" s="195"/>
      <c r="AY210" s="195"/>
      <c r="AZ210" s="195"/>
      <c r="BA210" s="195"/>
      <c r="BB210" s="195"/>
      <c r="BC210" s="195"/>
      <c r="BD210" s="195"/>
      <c r="BE210" s="195"/>
      <c r="BF210" s="195"/>
      <c r="BG210" s="195"/>
      <c r="BH210" s="195"/>
    </row>
    <row r="211" customFormat="false" ht="13.2" hidden="false" customHeight="false" outlineLevel="1" collapsed="false">
      <c r="A211" s="196"/>
      <c r="B211" s="197"/>
      <c r="C211" s="209" t="s">
        <v>696</v>
      </c>
      <c r="D211" s="210"/>
      <c r="E211" s="211" t="n">
        <v>6.76</v>
      </c>
      <c r="F211" s="194"/>
      <c r="G211" s="194"/>
      <c r="H211" s="194"/>
      <c r="I211" s="194"/>
      <c r="J211" s="194"/>
      <c r="K211" s="194"/>
      <c r="L211" s="194"/>
      <c r="M211" s="194"/>
      <c r="N211" s="194"/>
      <c r="O211" s="194"/>
      <c r="P211" s="194"/>
      <c r="Q211" s="194"/>
      <c r="R211" s="194"/>
      <c r="S211" s="194"/>
      <c r="T211" s="194"/>
      <c r="U211" s="194"/>
      <c r="V211" s="194"/>
      <c r="W211" s="194"/>
      <c r="X211" s="195"/>
      <c r="Y211" s="195"/>
      <c r="Z211" s="195"/>
      <c r="AA211" s="195"/>
      <c r="AB211" s="195"/>
      <c r="AC211" s="195"/>
      <c r="AD211" s="195"/>
      <c r="AE211" s="195"/>
      <c r="AF211" s="195"/>
      <c r="AG211" s="195" t="s">
        <v>154</v>
      </c>
      <c r="AH211" s="195" t="n">
        <v>0</v>
      </c>
      <c r="AI211" s="195"/>
      <c r="AJ211" s="195"/>
      <c r="AK211" s="195"/>
      <c r="AL211" s="195"/>
      <c r="AM211" s="195"/>
      <c r="AN211" s="195"/>
      <c r="AO211" s="195"/>
      <c r="AP211" s="195"/>
      <c r="AQ211" s="195"/>
      <c r="AR211" s="195"/>
      <c r="AS211" s="195"/>
      <c r="AT211" s="195"/>
      <c r="AU211" s="195"/>
      <c r="AV211" s="195"/>
      <c r="AW211" s="195"/>
      <c r="AX211" s="195"/>
      <c r="AY211" s="195"/>
      <c r="AZ211" s="195"/>
      <c r="BA211" s="195"/>
      <c r="BB211" s="195"/>
      <c r="BC211" s="195"/>
      <c r="BD211" s="195"/>
      <c r="BE211" s="195"/>
      <c r="BF211" s="195"/>
      <c r="BG211" s="195"/>
      <c r="BH211" s="195"/>
    </row>
    <row r="212" customFormat="false" ht="20.4" hidden="false" customHeight="false" outlineLevel="1" collapsed="false">
      <c r="A212" s="186" t="n">
        <v>33</v>
      </c>
      <c r="B212" s="187" t="s">
        <v>697</v>
      </c>
      <c r="C212" s="188" t="s">
        <v>698</v>
      </c>
      <c r="D212" s="189" t="s">
        <v>184</v>
      </c>
      <c r="E212" s="190" t="n">
        <v>2.0096</v>
      </c>
      <c r="F212" s="191"/>
      <c r="G212" s="192" t="n">
        <f aca="false">ROUND(E212*F212,2)</f>
        <v>0</v>
      </c>
      <c r="H212" s="191"/>
      <c r="I212" s="192" t="n">
        <f aca="false">ROUND(E212*H212,2)</f>
        <v>0</v>
      </c>
      <c r="J212" s="191"/>
      <c r="K212" s="192" t="n">
        <f aca="false">ROUND(E212*J212,2)</f>
        <v>0</v>
      </c>
      <c r="L212" s="192" t="n">
        <v>21</v>
      </c>
      <c r="M212" s="192" t="n">
        <f aca="false">G212*(1+L212/100)</f>
        <v>0</v>
      </c>
      <c r="N212" s="192" t="n">
        <v>2.5</v>
      </c>
      <c r="O212" s="192" t="n">
        <f aca="false">ROUND(E212*N212,2)</f>
        <v>5.02</v>
      </c>
      <c r="P212" s="192" t="n">
        <v>0</v>
      </c>
      <c r="Q212" s="192" t="n">
        <f aca="false">ROUND(E212*P212,2)</f>
        <v>0</v>
      </c>
      <c r="R212" s="192" t="s">
        <v>314</v>
      </c>
      <c r="S212" s="192" t="s">
        <v>150</v>
      </c>
      <c r="T212" s="193" t="s">
        <v>151</v>
      </c>
      <c r="U212" s="194" t="n">
        <v>1.449</v>
      </c>
      <c r="V212" s="194" t="n">
        <f aca="false">ROUND(E212*U212,2)</f>
        <v>2.91</v>
      </c>
      <c r="W212" s="194"/>
      <c r="X212" s="195"/>
      <c r="Y212" s="195"/>
      <c r="Z212" s="195"/>
      <c r="AA212" s="195"/>
      <c r="AB212" s="195"/>
      <c r="AC212" s="195"/>
      <c r="AD212" s="195"/>
      <c r="AE212" s="195"/>
      <c r="AF212" s="195"/>
      <c r="AG212" s="195" t="s">
        <v>152</v>
      </c>
      <c r="AH212" s="195"/>
      <c r="AI212" s="195"/>
      <c r="AJ212" s="195"/>
      <c r="AK212" s="195"/>
      <c r="AL212" s="195"/>
      <c r="AM212" s="195"/>
      <c r="AN212" s="195"/>
      <c r="AO212" s="195"/>
      <c r="AP212" s="195"/>
      <c r="AQ212" s="195"/>
      <c r="AR212" s="195"/>
      <c r="AS212" s="195"/>
      <c r="AT212" s="195"/>
      <c r="AU212" s="195"/>
      <c r="AV212" s="195"/>
      <c r="AW212" s="195"/>
      <c r="AX212" s="195"/>
      <c r="AY212" s="195"/>
      <c r="AZ212" s="195"/>
      <c r="BA212" s="195"/>
      <c r="BB212" s="195"/>
      <c r="BC212" s="195"/>
      <c r="BD212" s="195"/>
      <c r="BE212" s="195"/>
      <c r="BF212" s="195"/>
      <c r="BG212" s="195"/>
      <c r="BH212" s="195"/>
    </row>
    <row r="213" customFormat="false" ht="13.2" hidden="false" customHeight="true" outlineLevel="1" collapsed="false">
      <c r="A213" s="196"/>
      <c r="B213" s="197"/>
      <c r="C213" s="212" t="s">
        <v>322</v>
      </c>
      <c r="D213" s="212"/>
      <c r="E213" s="212"/>
      <c r="F213" s="212"/>
      <c r="G213" s="212"/>
      <c r="H213" s="194"/>
      <c r="I213" s="194"/>
      <c r="J213" s="194"/>
      <c r="K213" s="194"/>
      <c r="L213" s="194"/>
      <c r="M213" s="194"/>
      <c r="N213" s="194"/>
      <c r="O213" s="194"/>
      <c r="P213" s="194"/>
      <c r="Q213" s="194"/>
      <c r="R213" s="194"/>
      <c r="S213" s="194"/>
      <c r="T213" s="194"/>
      <c r="U213" s="194"/>
      <c r="V213" s="194"/>
      <c r="W213" s="194"/>
      <c r="X213" s="195"/>
      <c r="Y213" s="195"/>
      <c r="Z213" s="195"/>
      <c r="AA213" s="195"/>
      <c r="AB213" s="195"/>
      <c r="AC213" s="195"/>
      <c r="AD213" s="195"/>
      <c r="AE213" s="195"/>
      <c r="AF213" s="195"/>
      <c r="AG213" s="195" t="s">
        <v>171</v>
      </c>
      <c r="AH213" s="195"/>
      <c r="AI213" s="195"/>
      <c r="AJ213" s="195"/>
      <c r="AK213" s="195"/>
      <c r="AL213" s="195"/>
      <c r="AM213" s="195"/>
      <c r="AN213" s="195"/>
      <c r="AO213" s="195"/>
      <c r="AP213" s="195"/>
      <c r="AQ213" s="195"/>
      <c r="AR213" s="195"/>
      <c r="AS213" s="195"/>
      <c r="AT213" s="195"/>
      <c r="AU213" s="195"/>
      <c r="AV213" s="195"/>
      <c r="AW213" s="195"/>
      <c r="AX213" s="195"/>
      <c r="AY213" s="195"/>
      <c r="AZ213" s="195"/>
      <c r="BA213" s="195"/>
      <c r="BB213" s="195"/>
      <c r="BC213" s="195"/>
      <c r="BD213" s="195"/>
      <c r="BE213" s="195"/>
      <c r="BF213" s="195"/>
      <c r="BG213" s="195"/>
      <c r="BH213" s="195"/>
    </row>
    <row r="214" customFormat="false" ht="13.2" hidden="false" customHeight="false" outlineLevel="1" collapsed="false">
      <c r="A214" s="196"/>
      <c r="B214" s="197"/>
      <c r="C214" s="209" t="s">
        <v>699</v>
      </c>
      <c r="D214" s="210"/>
      <c r="E214" s="211" t="n">
        <v>2.0096</v>
      </c>
      <c r="F214" s="194"/>
      <c r="G214" s="194"/>
      <c r="H214" s="194"/>
      <c r="I214" s="194"/>
      <c r="J214" s="194"/>
      <c r="K214" s="194"/>
      <c r="L214" s="194"/>
      <c r="M214" s="194"/>
      <c r="N214" s="194"/>
      <c r="O214" s="194"/>
      <c r="P214" s="194"/>
      <c r="Q214" s="194"/>
      <c r="R214" s="194"/>
      <c r="S214" s="194"/>
      <c r="T214" s="194"/>
      <c r="U214" s="194"/>
      <c r="V214" s="194"/>
      <c r="W214" s="194"/>
      <c r="X214" s="195"/>
      <c r="Y214" s="195"/>
      <c r="Z214" s="195"/>
      <c r="AA214" s="195"/>
      <c r="AB214" s="195"/>
      <c r="AC214" s="195"/>
      <c r="AD214" s="195"/>
      <c r="AE214" s="195"/>
      <c r="AF214" s="195"/>
      <c r="AG214" s="195" t="s">
        <v>154</v>
      </c>
      <c r="AH214" s="195" t="n">
        <v>0</v>
      </c>
      <c r="AI214" s="195"/>
      <c r="AJ214" s="195"/>
      <c r="AK214" s="195"/>
      <c r="AL214" s="195"/>
      <c r="AM214" s="195"/>
      <c r="AN214" s="195"/>
      <c r="AO214" s="195"/>
      <c r="AP214" s="195"/>
      <c r="AQ214" s="195"/>
      <c r="AR214" s="195"/>
      <c r="AS214" s="195"/>
      <c r="AT214" s="195"/>
      <c r="AU214" s="195"/>
      <c r="AV214" s="195"/>
      <c r="AW214" s="195"/>
      <c r="AX214" s="195"/>
      <c r="AY214" s="195"/>
      <c r="AZ214" s="195"/>
      <c r="BA214" s="195"/>
      <c r="BB214" s="195"/>
      <c r="BC214" s="195"/>
      <c r="BD214" s="195"/>
      <c r="BE214" s="195"/>
      <c r="BF214" s="195"/>
      <c r="BG214" s="195"/>
      <c r="BH214" s="195"/>
    </row>
    <row r="215" customFormat="false" ht="20.4" hidden="false" customHeight="false" outlineLevel="1" collapsed="false">
      <c r="A215" s="186" t="n">
        <v>34</v>
      </c>
      <c r="B215" s="187" t="s">
        <v>324</v>
      </c>
      <c r="C215" s="188" t="s">
        <v>325</v>
      </c>
      <c r="D215" s="189" t="s">
        <v>148</v>
      </c>
      <c r="E215" s="190" t="n">
        <v>5.024</v>
      </c>
      <c r="F215" s="191"/>
      <c r="G215" s="192" t="n">
        <f aca="false">ROUND(E215*F215,2)</f>
        <v>0</v>
      </c>
      <c r="H215" s="191"/>
      <c r="I215" s="192" t="n">
        <f aca="false">ROUND(E215*H215,2)</f>
        <v>0</v>
      </c>
      <c r="J215" s="191"/>
      <c r="K215" s="192" t="n">
        <f aca="false">ROUND(E215*J215,2)</f>
        <v>0</v>
      </c>
      <c r="L215" s="192" t="n">
        <v>21</v>
      </c>
      <c r="M215" s="192" t="n">
        <f aca="false">G215*(1+L215/100)</f>
        <v>0</v>
      </c>
      <c r="N215" s="192" t="n">
        <v>0.00441</v>
      </c>
      <c r="O215" s="192" t="n">
        <f aca="false">ROUND(E215*N215,2)</f>
        <v>0.02</v>
      </c>
      <c r="P215" s="192" t="n">
        <v>0</v>
      </c>
      <c r="Q215" s="192" t="n">
        <f aca="false">ROUND(E215*P215,2)</f>
        <v>0</v>
      </c>
      <c r="R215" s="192" t="s">
        <v>314</v>
      </c>
      <c r="S215" s="192" t="s">
        <v>150</v>
      </c>
      <c r="T215" s="193" t="s">
        <v>120</v>
      </c>
      <c r="U215" s="194" t="n">
        <v>0.821</v>
      </c>
      <c r="V215" s="194" t="n">
        <f aca="false">ROUND(E215*U215,2)</f>
        <v>4.12</v>
      </c>
      <c r="W215" s="194"/>
      <c r="X215" s="195"/>
      <c r="Y215" s="195"/>
      <c r="Z215" s="195"/>
      <c r="AA215" s="195"/>
      <c r="AB215" s="195"/>
      <c r="AC215" s="195"/>
      <c r="AD215" s="195"/>
      <c r="AE215" s="195"/>
      <c r="AF215" s="195"/>
      <c r="AG215" s="195" t="s">
        <v>152</v>
      </c>
      <c r="AH215" s="195"/>
      <c r="AI215" s="195"/>
      <c r="AJ215" s="195"/>
      <c r="AK215" s="195"/>
      <c r="AL215" s="195"/>
      <c r="AM215" s="195"/>
      <c r="AN215" s="195"/>
      <c r="AO215" s="195"/>
      <c r="AP215" s="195"/>
      <c r="AQ215" s="195"/>
      <c r="AR215" s="195"/>
      <c r="AS215" s="195"/>
      <c r="AT215" s="195"/>
      <c r="AU215" s="195"/>
      <c r="AV215" s="195"/>
      <c r="AW215" s="195"/>
      <c r="AX215" s="195"/>
      <c r="AY215" s="195"/>
      <c r="AZ215" s="195"/>
      <c r="BA215" s="195"/>
      <c r="BB215" s="195"/>
      <c r="BC215" s="195"/>
      <c r="BD215" s="195"/>
      <c r="BE215" s="195"/>
      <c r="BF215" s="195"/>
      <c r="BG215" s="195"/>
      <c r="BH215" s="195"/>
    </row>
    <row r="216" customFormat="false" ht="13.2" hidden="false" customHeight="true" outlineLevel="1" collapsed="false">
      <c r="A216" s="196"/>
      <c r="B216" s="197"/>
      <c r="C216" s="212" t="s">
        <v>315</v>
      </c>
      <c r="D216" s="212"/>
      <c r="E216" s="212"/>
      <c r="F216" s="212"/>
      <c r="G216" s="212"/>
      <c r="H216" s="194"/>
      <c r="I216" s="194"/>
      <c r="J216" s="194"/>
      <c r="K216" s="194"/>
      <c r="L216" s="194"/>
      <c r="M216" s="194"/>
      <c r="N216" s="194"/>
      <c r="O216" s="194"/>
      <c r="P216" s="194"/>
      <c r="Q216" s="194"/>
      <c r="R216" s="194"/>
      <c r="S216" s="194"/>
      <c r="T216" s="194"/>
      <c r="U216" s="194"/>
      <c r="V216" s="194"/>
      <c r="W216" s="194"/>
      <c r="X216" s="195"/>
      <c r="Y216" s="195"/>
      <c r="Z216" s="195"/>
      <c r="AA216" s="195"/>
      <c r="AB216" s="195"/>
      <c r="AC216" s="195"/>
      <c r="AD216" s="195"/>
      <c r="AE216" s="195"/>
      <c r="AF216" s="195"/>
      <c r="AG216" s="195" t="s">
        <v>171</v>
      </c>
      <c r="AH216" s="195"/>
      <c r="AI216" s="195"/>
      <c r="AJ216" s="195"/>
      <c r="AK216" s="195"/>
      <c r="AL216" s="195"/>
      <c r="AM216" s="195"/>
      <c r="AN216" s="195"/>
      <c r="AO216" s="195"/>
      <c r="AP216" s="195"/>
      <c r="AQ216" s="195"/>
      <c r="AR216" s="195"/>
      <c r="AS216" s="195"/>
      <c r="AT216" s="195"/>
      <c r="AU216" s="195"/>
      <c r="AV216" s="195"/>
      <c r="AW216" s="195"/>
      <c r="AX216" s="195"/>
      <c r="AY216" s="195"/>
      <c r="AZ216" s="195"/>
      <c r="BA216" s="195"/>
      <c r="BB216" s="195"/>
      <c r="BC216" s="195"/>
      <c r="BD216" s="195"/>
      <c r="BE216" s="195"/>
      <c r="BF216" s="195"/>
      <c r="BG216" s="195"/>
      <c r="BH216" s="195"/>
    </row>
    <row r="217" customFormat="false" ht="13.2" hidden="false" customHeight="false" outlineLevel="1" collapsed="false">
      <c r="A217" s="196"/>
      <c r="B217" s="197"/>
      <c r="C217" s="209" t="s">
        <v>700</v>
      </c>
      <c r="D217" s="210"/>
      <c r="E217" s="211" t="n">
        <v>5.024</v>
      </c>
      <c r="F217" s="194"/>
      <c r="G217" s="194"/>
      <c r="H217" s="194"/>
      <c r="I217" s="194"/>
      <c r="J217" s="194"/>
      <c r="K217" s="194"/>
      <c r="L217" s="194"/>
      <c r="M217" s="194"/>
      <c r="N217" s="194"/>
      <c r="O217" s="194"/>
      <c r="P217" s="194"/>
      <c r="Q217" s="194"/>
      <c r="R217" s="194"/>
      <c r="S217" s="194"/>
      <c r="T217" s="194"/>
      <c r="U217" s="194"/>
      <c r="V217" s="194"/>
      <c r="W217" s="194"/>
      <c r="X217" s="195"/>
      <c r="Y217" s="195"/>
      <c r="Z217" s="195"/>
      <c r="AA217" s="195"/>
      <c r="AB217" s="195"/>
      <c r="AC217" s="195"/>
      <c r="AD217" s="195"/>
      <c r="AE217" s="195"/>
      <c r="AF217" s="195"/>
      <c r="AG217" s="195" t="s">
        <v>154</v>
      </c>
      <c r="AH217" s="195" t="n">
        <v>0</v>
      </c>
      <c r="AI217" s="195"/>
      <c r="AJ217" s="195"/>
      <c r="AK217" s="195"/>
      <c r="AL217" s="195"/>
      <c r="AM217" s="195"/>
      <c r="AN217" s="195"/>
      <c r="AO217" s="195"/>
      <c r="AP217" s="195"/>
      <c r="AQ217" s="195"/>
      <c r="AR217" s="195"/>
      <c r="AS217" s="195"/>
      <c r="AT217" s="195"/>
      <c r="AU217" s="195"/>
      <c r="AV217" s="195"/>
      <c r="AW217" s="195"/>
      <c r="AX217" s="195"/>
      <c r="AY217" s="195"/>
      <c r="AZ217" s="195"/>
      <c r="BA217" s="195"/>
      <c r="BB217" s="195"/>
      <c r="BC217" s="195"/>
      <c r="BD217" s="195"/>
      <c r="BE217" s="195"/>
      <c r="BF217" s="195"/>
      <c r="BG217" s="195"/>
      <c r="BH217" s="195"/>
    </row>
    <row r="218" customFormat="false" ht="13.2" hidden="false" customHeight="false" outlineLevel="0" collapsed="false">
      <c r="A218" s="178" t="s">
        <v>114</v>
      </c>
      <c r="B218" s="179" t="s">
        <v>67</v>
      </c>
      <c r="C218" s="180" t="s">
        <v>68</v>
      </c>
      <c r="D218" s="181"/>
      <c r="E218" s="182"/>
      <c r="F218" s="183"/>
      <c r="G218" s="183" t="n">
        <f aca="false">SUMIF(AG219:AG268,"&lt;&gt;NOR",G219:G268)</f>
        <v>0</v>
      </c>
      <c r="H218" s="183"/>
      <c r="I218" s="183" t="n">
        <f aca="false">SUM(I219:I268)</f>
        <v>0</v>
      </c>
      <c r="J218" s="183"/>
      <c r="K218" s="183" t="n">
        <f aca="false">SUM(K219:K268)</f>
        <v>0</v>
      </c>
      <c r="L218" s="183"/>
      <c r="M218" s="183" t="n">
        <f aca="false">SUM(M219:M268)</f>
        <v>0</v>
      </c>
      <c r="N218" s="183"/>
      <c r="O218" s="183" t="n">
        <f aca="false">SUM(O219:O268)</f>
        <v>231.08</v>
      </c>
      <c r="P218" s="183"/>
      <c r="Q218" s="183" t="n">
        <f aca="false">SUM(Q219:Q268)</f>
        <v>0</v>
      </c>
      <c r="R218" s="183"/>
      <c r="S218" s="183"/>
      <c r="T218" s="184"/>
      <c r="U218" s="185"/>
      <c r="V218" s="185" t="n">
        <f aca="false">SUM(V219:V268)</f>
        <v>15.58</v>
      </c>
      <c r="W218" s="185"/>
      <c r="AG218" s="0" t="s">
        <v>115</v>
      </c>
    </row>
    <row r="219" customFormat="false" ht="20.4" hidden="false" customHeight="false" outlineLevel="1" collapsed="false">
      <c r="A219" s="186" t="n">
        <v>35</v>
      </c>
      <c r="B219" s="187" t="s">
        <v>701</v>
      </c>
      <c r="C219" s="188" t="s">
        <v>702</v>
      </c>
      <c r="D219" s="189" t="s">
        <v>148</v>
      </c>
      <c r="E219" s="190" t="n">
        <v>258.57</v>
      </c>
      <c r="F219" s="191"/>
      <c r="G219" s="192" t="n">
        <f aca="false">ROUND(E219*F219,2)</f>
        <v>0</v>
      </c>
      <c r="H219" s="191"/>
      <c r="I219" s="192" t="n">
        <f aca="false">ROUND(E219*H219,2)</f>
        <v>0</v>
      </c>
      <c r="J219" s="191"/>
      <c r="K219" s="192" t="n">
        <f aca="false">ROUND(E219*J219,2)</f>
        <v>0</v>
      </c>
      <c r="L219" s="192" t="n">
        <v>21</v>
      </c>
      <c r="M219" s="192" t="n">
        <f aca="false">G219*(1+L219/100)</f>
        <v>0</v>
      </c>
      <c r="N219" s="192" t="n">
        <v>0.441</v>
      </c>
      <c r="O219" s="192" t="n">
        <f aca="false">ROUND(E219*N219,2)</f>
        <v>114.03</v>
      </c>
      <c r="P219" s="192" t="n">
        <v>0</v>
      </c>
      <c r="Q219" s="192" t="n">
        <f aca="false">ROUND(E219*P219,2)</f>
        <v>0</v>
      </c>
      <c r="R219" s="192" t="s">
        <v>149</v>
      </c>
      <c r="S219" s="192" t="s">
        <v>150</v>
      </c>
      <c r="T219" s="193" t="s">
        <v>151</v>
      </c>
      <c r="U219" s="194" t="n">
        <v>0.029</v>
      </c>
      <c r="V219" s="194" t="n">
        <f aca="false">ROUND(E219*U219,2)</f>
        <v>7.5</v>
      </c>
      <c r="W219" s="194"/>
      <c r="X219" s="195"/>
      <c r="Y219" s="195"/>
      <c r="Z219" s="195"/>
      <c r="AA219" s="195"/>
      <c r="AB219" s="195"/>
      <c r="AC219" s="195"/>
      <c r="AD219" s="195"/>
      <c r="AE219" s="195"/>
      <c r="AF219" s="195"/>
      <c r="AG219" s="195" t="s">
        <v>152</v>
      </c>
      <c r="AH219" s="195"/>
      <c r="AI219" s="195"/>
      <c r="AJ219" s="195"/>
      <c r="AK219" s="195"/>
      <c r="AL219" s="195"/>
      <c r="AM219" s="195"/>
      <c r="AN219" s="195"/>
      <c r="AO219" s="195"/>
      <c r="AP219" s="195"/>
      <c r="AQ219" s="195"/>
      <c r="AR219" s="195"/>
      <c r="AS219" s="195"/>
      <c r="AT219" s="195"/>
      <c r="AU219" s="195"/>
      <c r="AV219" s="195"/>
      <c r="AW219" s="195"/>
      <c r="AX219" s="195"/>
      <c r="AY219" s="195"/>
      <c r="AZ219" s="195"/>
      <c r="BA219" s="195"/>
      <c r="BB219" s="195"/>
      <c r="BC219" s="195"/>
      <c r="BD219" s="195"/>
      <c r="BE219" s="195"/>
      <c r="BF219" s="195"/>
      <c r="BG219" s="195"/>
      <c r="BH219" s="195"/>
    </row>
    <row r="220" customFormat="false" ht="13.2" hidden="false" customHeight="false" outlineLevel="1" collapsed="false">
      <c r="A220" s="196"/>
      <c r="B220" s="197"/>
      <c r="C220" s="209" t="s">
        <v>658</v>
      </c>
      <c r="D220" s="210"/>
      <c r="E220" s="211"/>
      <c r="F220" s="194"/>
      <c r="G220" s="194"/>
      <c r="H220" s="194"/>
      <c r="I220" s="194"/>
      <c r="J220" s="194"/>
      <c r="K220" s="194"/>
      <c r="L220" s="194"/>
      <c r="M220" s="194"/>
      <c r="N220" s="194"/>
      <c r="O220" s="194"/>
      <c r="P220" s="194"/>
      <c r="Q220" s="194"/>
      <c r="R220" s="194"/>
      <c r="S220" s="194"/>
      <c r="T220" s="194"/>
      <c r="U220" s="194"/>
      <c r="V220" s="194"/>
      <c r="W220" s="194"/>
      <c r="X220" s="195"/>
      <c r="Y220" s="195"/>
      <c r="Z220" s="195"/>
      <c r="AA220" s="195"/>
      <c r="AB220" s="195"/>
      <c r="AC220" s="195"/>
      <c r="AD220" s="195"/>
      <c r="AE220" s="195"/>
      <c r="AF220" s="195"/>
      <c r="AG220" s="195" t="s">
        <v>154</v>
      </c>
      <c r="AH220" s="195" t="n">
        <v>0</v>
      </c>
      <c r="AI220" s="195"/>
      <c r="AJ220" s="195"/>
      <c r="AK220" s="195"/>
      <c r="AL220" s="195"/>
      <c r="AM220" s="195"/>
      <c r="AN220" s="195"/>
      <c r="AO220" s="195"/>
      <c r="AP220" s="195"/>
      <c r="AQ220" s="195"/>
      <c r="AR220" s="195"/>
      <c r="AS220" s="195"/>
      <c r="AT220" s="195"/>
      <c r="AU220" s="195"/>
      <c r="AV220" s="195"/>
      <c r="AW220" s="195"/>
      <c r="AX220" s="195"/>
      <c r="AY220" s="195"/>
      <c r="AZ220" s="195"/>
      <c r="BA220" s="195"/>
      <c r="BB220" s="195"/>
      <c r="BC220" s="195"/>
      <c r="BD220" s="195"/>
      <c r="BE220" s="195"/>
      <c r="BF220" s="195"/>
      <c r="BG220" s="195"/>
      <c r="BH220" s="195"/>
    </row>
    <row r="221" customFormat="false" ht="13.2" hidden="false" customHeight="false" outlineLevel="1" collapsed="false">
      <c r="A221" s="196"/>
      <c r="B221" s="197"/>
      <c r="C221" s="209" t="s">
        <v>651</v>
      </c>
      <c r="D221" s="210"/>
      <c r="E221" s="211"/>
      <c r="F221" s="194"/>
      <c r="G221" s="194"/>
      <c r="H221" s="194"/>
      <c r="I221" s="194"/>
      <c r="J221" s="194"/>
      <c r="K221" s="194"/>
      <c r="L221" s="194"/>
      <c r="M221" s="194"/>
      <c r="N221" s="194"/>
      <c r="O221" s="194"/>
      <c r="P221" s="194"/>
      <c r="Q221" s="194"/>
      <c r="R221" s="194"/>
      <c r="S221" s="194"/>
      <c r="T221" s="194"/>
      <c r="U221" s="194"/>
      <c r="V221" s="194"/>
      <c r="W221" s="194"/>
      <c r="X221" s="195"/>
      <c r="Y221" s="195"/>
      <c r="Z221" s="195"/>
      <c r="AA221" s="195"/>
      <c r="AB221" s="195"/>
      <c r="AC221" s="195"/>
      <c r="AD221" s="195"/>
      <c r="AE221" s="195"/>
      <c r="AF221" s="195"/>
      <c r="AG221" s="195" t="s">
        <v>154</v>
      </c>
      <c r="AH221" s="195" t="n">
        <v>0</v>
      </c>
      <c r="AI221" s="195"/>
      <c r="AJ221" s="195"/>
      <c r="AK221" s="195"/>
      <c r="AL221" s="195"/>
      <c r="AM221" s="195"/>
      <c r="AN221" s="195"/>
      <c r="AO221" s="195"/>
      <c r="AP221" s="195"/>
      <c r="AQ221" s="195"/>
      <c r="AR221" s="195"/>
      <c r="AS221" s="195"/>
      <c r="AT221" s="195"/>
      <c r="AU221" s="195"/>
      <c r="AV221" s="195"/>
      <c r="AW221" s="195"/>
      <c r="AX221" s="195"/>
      <c r="AY221" s="195"/>
      <c r="AZ221" s="195"/>
      <c r="BA221" s="195"/>
      <c r="BB221" s="195"/>
      <c r="BC221" s="195"/>
      <c r="BD221" s="195"/>
      <c r="BE221" s="195"/>
      <c r="BF221" s="195"/>
      <c r="BG221" s="195"/>
      <c r="BH221" s="195"/>
    </row>
    <row r="222" customFormat="false" ht="13.2" hidden="false" customHeight="false" outlineLevel="1" collapsed="false">
      <c r="A222" s="196"/>
      <c r="B222" s="197"/>
      <c r="C222" s="209" t="s">
        <v>703</v>
      </c>
      <c r="D222" s="210"/>
      <c r="E222" s="211" t="n">
        <v>15.21</v>
      </c>
      <c r="F222" s="194"/>
      <c r="G222" s="194"/>
      <c r="H222" s="194"/>
      <c r="I222" s="194"/>
      <c r="J222" s="194"/>
      <c r="K222" s="194"/>
      <c r="L222" s="194"/>
      <c r="M222" s="194"/>
      <c r="N222" s="194"/>
      <c r="O222" s="194"/>
      <c r="P222" s="194"/>
      <c r="Q222" s="194"/>
      <c r="R222" s="194"/>
      <c r="S222" s="194"/>
      <c r="T222" s="194"/>
      <c r="U222" s="194"/>
      <c r="V222" s="194"/>
      <c r="W222" s="194"/>
      <c r="X222" s="195"/>
      <c r="Y222" s="195"/>
      <c r="Z222" s="195"/>
      <c r="AA222" s="195"/>
      <c r="AB222" s="195"/>
      <c r="AC222" s="195"/>
      <c r="AD222" s="195"/>
      <c r="AE222" s="195"/>
      <c r="AF222" s="195"/>
      <c r="AG222" s="195" t="s">
        <v>154</v>
      </c>
      <c r="AH222" s="195" t="n">
        <v>0</v>
      </c>
      <c r="AI222" s="195"/>
      <c r="AJ222" s="195"/>
      <c r="AK222" s="195"/>
      <c r="AL222" s="195"/>
      <c r="AM222" s="195"/>
      <c r="AN222" s="195"/>
      <c r="AO222" s="195"/>
      <c r="AP222" s="195"/>
      <c r="AQ222" s="195"/>
      <c r="AR222" s="195"/>
      <c r="AS222" s="195"/>
      <c r="AT222" s="195"/>
      <c r="AU222" s="195"/>
      <c r="AV222" s="195"/>
      <c r="AW222" s="195"/>
      <c r="AX222" s="195"/>
      <c r="AY222" s="195"/>
      <c r="AZ222" s="195"/>
      <c r="BA222" s="195"/>
      <c r="BB222" s="195"/>
      <c r="BC222" s="195"/>
      <c r="BD222" s="195"/>
      <c r="BE222" s="195"/>
      <c r="BF222" s="195"/>
      <c r="BG222" s="195"/>
      <c r="BH222" s="195"/>
    </row>
    <row r="223" customFormat="false" ht="13.2" hidden="false" customHeight="false" outlineLevel="1" collapsed="false">
      <c r="A223" s="196"/>
      <c r="B223" s="197"/>
      <c r="C223" s="209" t="s">
        <v>704</v>
      </c>
      <c r="D223" s="210"/>
      <c r="E223" s="211" t="n">
        <v>40.17</v>
      </c>
      <c r="F223" s="194"/>
      <c r="G223" s="194"/>
      <c r="H223" s="194"/>
      <c r="I223" s="194"/>
      <c r="J223" s="194"/>
      <c r="K223" s="194"/>
      <c r="L223" s="194"/>
      <c r="M223" s="194"/>
      <c r="N223" s="194"/>
      <c r="O223" s="194"/>
      <c r="P223" s="194"/>
      <c r="Q223" s="194"/>
      <c r="R223" s="194"/>
      <c r="S223" s="194"/>
      <c r="T223" s="194"/>
      <c r="U223" s="194"/>
      <c r="V223" s="194"/>
      <c r="W223" s="194"/>
      <c r="X223" s="195"/>
      <c r="Y223" s="195"/>
      <c r="Z223" s="195"/>
      <c r="AA223" s="195"/>
      <c r="AB223" s="195"/>
      <c r="AC223" s="195"/>
      <c r="AD223" s="195"/>
      <c r="AE223" s="195"/>
      <c r="AF223" s="195"/>
      <c r="AG223" s="195" t="s">
        <v>154</v>
      </c>
      <c r="AH223" s="195" t="n">
        <v>0</v>
      </c>
      <c r="AI223" s="195"/>
      <c r="AJ223" s="195"/>
      <c r="AK223" s="195"/>
      <c r="AL223" s="195"/>
      <c r="AM223" s="195"/>
      <c r="AN223" s="195"/>
      <c r="AO223" s="195"/>
      <c r="AP223" s="195"/>
      <c r="AQ223" s="195"/>
      <c r="AR223" s="195"/>
      <c r="AS223" s="195"/>
      <c r="AT223" s="195"/>
      <c r="AU223" s="195"/>
      <c r="AV223" s="195"/>
      <c r="AW223" s="195"/>
      <c r="AX223" s="195"/>
      <c r="AY223" s="195"/>
      <c r="AZ223" s="195"/>
      <c r="BA223" s="195"/>
      <c r="BB223" s="195"/>
      <c r="BC223" s="195"/>
      <c r="BD223" s="195"/>
      <c r="BE223" s="195"/>
      <c r="BF223" s="195"/>
      <c r="BG223" s="195"/>
      <c r="BH223" s="195"/>
    </row>
    <row r="224" customFormat="false" ht="13.2" hidden="false" customHeight="false" outlineLevel="1" collapsed="false">
      <c r="A224" s="196"/>
      <c r="B224" s="197"/>
      <c r="C224" s="209" t="s">
        <v>705</v>
      </c>
      <c r="D224" s="210"/>
      <c r="E224" s="211" t="n">
        <v>8.84</v>
      </c>
      <c r="F224" s="194"/>
      <c r="G224" s="194"/>
      <c r="H224" s="194"/>
      <c r="I224" s="194"/>
      <c r="J224" s="194"/>
      <c r="K224" s="194"/>
      <c r="L224" s="194"/>
      <c r="M224" s="194"/>
      <c r="N224" s="194"/>
      <c r="O224" s="194"/>
      <c r="P224" s="194"/>
      <c r="Q224" s="194"/>
      <c r="R224" s="194"/>
      <c r="S224" s="194"/>
      <c r="T224" s="194"/>
      <c r="U224" s="194"/>
      <c r="V224" s="194"/>
      <c r="W224" s="194"/>
      <c r="X224" s="195"/>
      <c r="Y224" s="195"/>
      <c r="Z224" s="195"/>
      <c r="AA224" s="195"/>
      <c r="AB224" s="195"/>
      <c r="AC224" s="195"/>
      <c r="AD224" s="195"/>
      <c r="AE224" s="195"/>
      <c r="AF224" s="195"/>
      <c r="AG224" s="195" t="s">
        <v>154</v>
      </c>
      <c r="AH224" s="195" t="n">
        <v>0</v>
      </c>
      <c r="AI224" s="195"/>
      <c r="AJ224" s="195"/>
      <c r="AK224" s="195"/>
      <c r="AL224" s="195"/>
      <c r="AM224" s="195"/>
      <c r="AN224" s="195"/>
      <c r="AO224" s="195"/>
      <c r="AP224" s="195"/>
      <c r="AQ224" s="195"/>
      <c r="AR224" s="195"/>
      <c r="AS224" s="195"/>
      <c r="AT224" s="195"/>
      <c r="AU224" s="195"/>
      <c r="AV224" s="195"/>
      <c r="AW224" s="195"/>
      <c r="AX224" s="195"/>
      <c r="AY224" s="195"/>
      <c r="AZ224" s="195"/>
      <c r="BA224" s="195"/>
      <c r="BB224" s="195"/>
      <c r="BC224" s="195"/>
      <c r="BD224" s="195"/>
      <c r="BE224" s="195"/>
      <c r="BF224" s="195"/>
      <c r="BG224" s="195"/>
      <c r="BH224" s="195"/>
    </row>
    <row r="225" customFormat="false" ht="13.2" hidden="false" customHeight="false" outlineLevel="1" collapsed="false">
      <c r="A225" s="196"/>
      <c r="B225" s="197"/>
      <c r="C225" s="209" t="s">
        <v>706</v>
      </c>
      <c r="D225" s="210"/>
      <c r="E225" s="211" t="n">
        <v>20.41</v>
      </c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5"/>
      <c r="Y225" s="195"/>
      <c r="Z225" s="195"/>
      <c r="AA225" s="195"/>
      <c r="AB225" s="195"/>
      <c r="AC225" s="195"/>
      <c r="AD225" s="195"/>
      <c r="AE225" s="195"/>
      <c r="AF225" s="195"/>
      <c r="AG225" s="195" t="s">
        <v>154</v>
      </c>
      <c r="AH225" s="195" t="n">
        <v>0</v>
      </c>
      <c r="AI225" s="195"/>
      <c r="AJ225" s="195"/>
      <c r="AK225" s="195"/>
      <c r="AL225" s="195"/>
      <c r="AM225" s="195"/>
      <c r="AN225" s="195"/>
      <c r="AO225" s="195"/>
      <c r="AP225" s="195"/>
      <c r="AQ225" s="195"/>
      <c r="AR225" s="195"/>
      <c r="AS225" s="195"/>
      <c r="AT225" s="195"/>
      <c r="AU225" s="195"/>
      <c r="AV225" s="195"/>
      <c r="AW225" s="195"/>
      <c r="AX225" s="195"/>
      <c r="AY225" s="195"/>
      <c r="AZ225" s="195"/>
      <c r="BA225" s="195"/>
      <c r="BB225" s="195"/>
      <c r="BC225" s="195"/>
      <c r="BD225" s="195"/>
      <c r="BE225" s="195"/>
      <c r="BF225" s="195"/>
      <c r="BG225" s="195"/>
      <c r="BH225" s="195"/>
    </row>
    <row r="226" customFormat="false" ht="13.2" hidden="false" customHeight="false" outlineLevel="1" collapsed="false">
      <c r="A226" s="196"/>
      <c r="B226" s="197"/>
      <c r="C226" s="209" t="s">
        <v>707</v>
      </c>
      <c r="D226" s="210"/>
      <c r="E226" s="211" t="n">
        <v>9.1</v>
      </c>
      <c r="F226" s="194"/>
      <c r="G226" s="194"/>
      <c r="H226" s="194"/>
      <c r="I226" s="194"/>
      <c r="J226" s="194"/>
      <c r="K226" s="194"/>
      <c r="L226" s="194"/>
      <c r="M226" s="194"/>
      <c r="N226" s="194"/>
      <c r="O226" s="194"/>
      <c r="P226" s="194"/>
      <c r="Q226" s="194"/>
      <c r="R226" s="194"/>
      <c r="S226" s="194"/>
      <c r="T226" s="194"/>
      <c r="U226" s="194"/>
      <c r="V226" s="194"/>
      <c r="W226" s="194"/>
      <c r="X226" s="195"/>
      <c r="Y226" s="195"/>
      <c r="Z226" s="195"/>
      <c r="AA226" s="195"/>
      <c r="AB226" s="195"/>
      <c r="AC226" s="195"/>
      <c r="AD226" s="195"/>
      <c r="AE226" s="195"/>
      <c r="AF226" s="195"/>
      <c r="AG226" s="195" t="s">
        <v>154</v>
      </c>
      <c r="AH226" s="195" t="n">
        <v>0</v>
      </c>
      <c r="AI226" s="195"/>
      <c r="AJ226" s="195"/>
      <c r="AK226" s="195"/>
      <c r="AL226" s="195"/>
      <c r="AM226" s="195"/>
      <c r="AN226" s="195"/>
      <c r="AO226" s="195"/>
      <c r="AP226" s="195"/>
      <c r="AQ226" s="195"/>
      <c r="AR226" s="195"/>
      <c r="AS226" s="195"/>
      <c r="AT226" s="195"/>
      <c r="AU226" s="195"/>
      <c r="AV226" s="195"/>
      <c r="AW226" s="195"/>
      <c r="AX226" s="195"/>
      <c r="AY226" s="195"/>
      <c r="AZ226" s="195"/>
      <c r="BA226" s="195"/>
      <c r="BB226" s="195"/>
      <c r="BC226" s="195"/>
      <c r="BD226" s="195"/>
      <c r="BE226" s="195"/>
      <c r="BF226" s="195"/>
      <c r="BG226" s="195"/>
      <c r="BH226" s="195"/>
    </row>
    <row r="227" customFormat="false" ht="13.2" hidden="false" customHeight="false" outlineLevel="1" collapsed="false">
      <c r="A227" s="196"/>
      <c r="B227" s="197"/>
      <c r="C227" s="209" t="s">
        <v>708</v>
      </c>
      <c r="D227" s="210"/>
      <c r="E227" s="211" t="n">
        <v>45.76</v>
      </c>
      <c r="F227" s="194"/>
      <c r="G227" s="194"/>
      <c r="H227" s="194"/>
      <c r="I227" s="194"/>
      <c r="J227" s="194"/>
      <c r="K227" s="194"/>
      <c r="L227" s="194"/>
      <c r="M227" s="194"/>
      <c r="N227" s="194"/>
      <c r="O227" s="194"/>
      <c r="P227" s="194"/>
      <c r="Q227" s="194"/>
      <c r="R227" s="194"/>
      <c r="S227" s="194"/>
      <c r="T227" s="194"/>
      <c r="U227" s="194"/>
      <c r="V227" s="194"/>
      <c r="W227" s="194"/>
      <c r="X227" s="195"/>
      <c r="Y227" s="195"/>
      <c r="Z227" s="195"/>
      <c r="AA227" s="195"/>
      <c r="AB227" s="195"/>
      <c r="AC227" s="195"/>
      <c r="AD227" s="195"/>
      <c r="AE227" s="195"/>
      <c r="AF227" s="195"/>
      <c r="AG227" s="195" t="s">
        <v>154</v>
      </c>
      <c r="AH227" s="195" t="n">
        <v>0</v>
      </c>
      <c r="AI227" s="195"/>
      <c r="AJ227" s="195"/>
      <c r="AK227" s="195"/>
      <c r="AL227" s="195"/>
      <c r="AM227" s="195"/>
      <c r="AN227" s="195"/>
      <c r="AO227" s="195"/>
      <c r="AP227" s="195"/>
      <c r="AQ227" s="195"/>
      <c r="AR227" s="195"/>
      <c r="AS227" s="195"/>
      <c r="AT227" s="195"/>
      <c r="AU227" s="195"/>
      <c r="AV227" s="195"/>
      <c r="AW227" s="195"/>
      <c r="AX227" s="195"/>
      <c r="AY227" s="195"/>
      <c r="AZ227" s="195"/>
      <c r="BA227" s="195"/>
      <c r="BB227" s="195"/>
      <c r="BC227" s="195"/>
      <c r="BD227" s="195"/>
      <c r="BE227" s="195"/>
      <c r="BF227" s="195"/>
      <c r="BG227" s="195"/>
      <c r="BH227" s="195"/>
    </row>
    <row r="228" customFormat="false" ht="13.2" hidden="false" customHeight="false" outlineLevel="1" collapsed="false">
      <c r="A228" s="196"/>
      <c r="B228" s="197"/>
      <c r="C228" s="209" t="s">
        <v>654</v>
      </c>
      <c r="D228" s="210"/>
      <c r="E228" s="211"/>
      <c r="F228" s="194"/>
      <c r="G228" s="194"/>
      <c r="H228" s="194"/>
      <c r="I228" s="194"/>
      <c r="J228" s="194"/>
      <c r="K228" s="194"/>
      <c r="L228" s="194"/>
      <c r="M228" s="194"/>
      <c r="N228" s="194"/>
      <c r="O228" s="194"/>
      <c r="P228" s="194"/>
      <c r="Q228" s="194"/>
      <c r="R228" s="194"/>
      <c r="S228" s="194"/>
      <c r="T228" s="194"/>
      <c r="U228" s="194"/>
      <c r="V228" s="194"/>
      <c r="W228" s="194"/>
      <c r="X228" s="195"/>
      <c r="Y228" s="195"/>
      <c r="Z228" s="195"/>
      <c r="AA228" s="195"/>
      <c r="AB228" s="195"/>
      <c r="AC228" s="195"/>
      <c r="AD228" s="195"/>
      <c r="AE228" s="195"/>
      <c r="AF228" s="195"/>
      <c r="AG228" s="195" t="s">
        <v>154</v>
      </c>
      <c r="AH228" s="195" t="n">
        <v>0</v>
      </c>
      <c r="AI228" s="195"/>
      <c r="AJ228" s="195"/>
      <c r="AK228" s="195"/>
      <c r="AL228" s="195"/>
      <c r="AM228" s="195"/>
      <c r="AN228" s="195"/>
      <c r="AO228" s="195"/>
      <c r="AP228" s="195"/>
      <c r="AQ228" s="195"/>
      <c r="AR228" s="195"/>
      <c r="AS228" s="195"/>
      <c r="AT228" s="195"/>
      <c r="AU228" s="195"/>
      <c r="AV228" s="195"/>
      <c r="AW228" s="195"/>
      <c r="AX228" s="195"/>
      <c r="AY228" s="195"/>
      <c r="AZ228" s="195"/>
      <c r="BA228" s="195"/>
      <c r="BB228" s="195"/>
      <c r="BC228" s="195"/>
      <c r="BD228" s="195"/>
      <c r="BE228" s="195"/>
      <c r="BF228" s="195"/>
      <c r="BG228" s="195"/>
      <c r="BH228" s="195"/>
    </row>
    <row r="229" customFormat="false" ht="13.2" hidden="false" customHeight="false" outlineLevel="1" collapsed="false">
      <c r="A229" s="196"/>
      <c r="B229" s="197"/>
      <c r="C229" s="209" t="s">
        <v>709</v>
      </c>
      <c r="D229" s="210"/>
      <c r="E229" s="211" t="n">
        <v>60.84</v>
      </c>
      <c r="F229" s="194"/>
      <c r="G229" s="194"/>
      <c r="H229" s="194"/>
      <c r="I229" s="194"/>
      <c r="J229" s="194"/>
      <c r="K229" s="194"/>
      <c r="L229" s="194"/>
      <c r="M229" s="194"/>
      <c r="N229" s="194"/>
      <c r="O229" s="194"/>
      <c r="P229" s="194"/>
      <c r="Q229" s="194"/>
      <c r="R229" s="194"/>
      <c r="S229" s="194"/>
      <c r="T229" s="194"/>
      <c r="U229" s="194"/>
      <c r="V229" s="194"/>
      <c r="W229" s="194"/>
      <c r="X229" s="195"/>
      <c r="Y229" s="195"/>
      <c r="Z229" s="195"/>
      <c r="AA229" s="195"/>
      <c r="AB229" s="195"/>
      <c r="AC229" s="195"/>
      <c r="AD229" s="195"/>
      <c r="AE229" s="195"/>
      <c r="AF229" s="195"/>
      <c r="AG229" s="195" t="s">
        <v>154</v>
      </c>
      <c r="AH229" s="195" t="n">
        <v>0</v>
      </c>
      <c r="AI229" s="195"/>
      <c r="AJ229" s="195"/>
      <c r="AK229" s="195"/>
      <c r="AL229" s="195"/>
      <c r="AM229" s="195"/>
      <c r="AN229" s="195"/>
      <c r="AO229" s="195"/>
      <c r="AP229" s="195"/>
      <c r="AQ229" s="195"/>
      <c r="AR229" s="195"/>
      <c r="AS229" s="195"/>
      <c r="AT229" s="195"/>
      <c r="AU229" s="195"/>
      <c r="AV229" s="195"/>
      <c r="AW229" s="195"/>
      <c r="AX229" s="195"/>
      <c r="AY229" s="195"/>
      <c r="AZ229" s="195"/>
      <c r="BA229" s="195"/>
      <c r="BB229" s="195"/>
      <c r="BC229" s="195"/>
      <c r="BD229" s="195"/>
      <c r="BE229" s="195"/>
      <c r="BF229" s="195"/>
      <c r="BG229" s="195"/>
      <c r="BH229" s="195"/>
    </row>
    <row r="230" customFormat="false" ht="13.2" hidden="false" customHeight="false" outlineLevel="1" collapsed="false">
      <c r="A230" s="196"/>
      <c r="B230" s="197"/>
      <c r="C230" s="209" t="s">
        <v>710</v>
      </c>
      <c r="D230" s="210"/>
      <c r="E230" s="211" t="n">
        <v>58.24</v>
      </c>
      <c r="F230" s="194"/>
      <c r="G230" s="194"/>
      <c r="H230" s="194"/>
      <c r="I230" s="194"/>
      <c r="J230" s="194"/>
      <c r="K230" s="194"/>
      <c r="L230" s="194"/>
      <c r="M230" s="194"/>
      <c r="N230" s="194"/>
      <c r="O230" s="194"/>
      <c r="P230" s="194"/>
      <c r="Q230" s="194"/>
      <c r="R230" s="194"/>
      <c r="S230" s="194"/>
      <c r="T230" s="194"/>
      <c r="U230" s="194"/>
      <c r="V230" s="194"/>
      <c r="W230" s="194"/>
      <c r="X230" s="195"/>
      <c r="Y230" s="195"/>
      <c r="Z230" s="195"/>
      <c r="AA230" s="195"/>
      <c r="AB230" s="195"/>
      <c r="AC230" s="195"/>
      <c r="AD230" s="195"/>
      <c r="AE230" s="195"/>
      <c r="AF230" s="195"/>
      <c r="AG230" s="195" t="s">
        <v>154</v>
      </c>
      <c r="AH230" s="195" t="n">
        <v>0</v>
      </c>
      <c r="AI230" s="195"/>
      <c r="AJ230" s="195"/>
      <c r="AK230" s="195"/>
      <c r="AL230" s="195"/>
      <c r="AM230" s="195"/>
      <c r="AN230" s="195"/>
      <c r="AO230" s="195"/>
      <c r="AP230" s="195"/>
      <c r="AQ230" s="195"/>
      <c r="AR230" s="195"/>
      <c r="AS230" s="195"/>
      <c r="AT230" s="195"/>
      <c r="AU230" s="195"/>
      <c r="AV230" s="195"/>
      <c r="AW230" s="195"/>
      <c r="AX230" s="195"/>
      <c r="AY230" s="195"/>
      <c r="AZ230" s="195"/>
      <c r="BA230" s="195"/>
      <c r="BB230" s="195"/>
      <c r="BC230" s="195"/>
      <c r="BD230" s="195"/>
      <c r="BE230" s="195"/>
      <c r="BF230" s="195"/>
      <c r="BG230" s="195"/>
      <c r="BH230" s="195"/>
    </row>
    <row r="231" customFormat="false" ht="20.4" hidden="false" customHeight="false" outlineLevel="1" collapsed="false">
      <c r="A231" s="186" t="n">
        <v>36</v>
      </c>
      <c r="B231" s="187" t="s">
        <v>711</v>
      </c>
      <c r="C231" s="188" t="s">
        <v>712</v>
      </c>
      <c r="D231" s="189" t="s">
        <v>148</v>
      </c>
      <c r="E231" s="190" t="n">
        <v>258.57</v>
      </c>
      <c r="F231" s="191"/>
      <c r="G231" s="192" t="n">
        <f aca="false">ROUND(E231*F231,2)</f>
        <v>0</v>
      </c>
      <c r="H231" s="191"/>
      <c r="I231" s="192" t="n">
        <f aca="false">ROUND(E231*H231,2)</f>
        <v>0</v>
      </c>
      <c r="J231" s="191"/>
      <c r="K231" s="192" t="n">
        <f aca="false">ROUND(E231*J231,2)</f>
        <v>0</v>
      </c>
      <c r="L231" s="192" t="n">
        <v>21</v>
      </c>
      <c r="M231" s="192" t="n">
        <f aca="false">G231*(1+L231/100)</f>
        <v>0</v>
      </c>
      <c r="N231" s="192" t="n">
        <v>0.441</v>
      </c>
      <c r="O231" s="192" t="n">
        <f aca="false">ROUND(E231*N231,2)</f>
        <v>114.03</v>
      </c>
      <c r="P231" s="192" t="n">
        <v>0</v>
      </c>
      <c r="Q231" s="192" t="n">
        <f aca="false">ROUND(E231*P231,2)</f>
        <v>0</v>
      </c>
      <c r="R231" s="192" t="s">
        <v>149</v>
      </c>
      <c r="S231" s="192" t="s">
        <v>150</v>
      </c>
      <c r="T231" s="193" t="s">
        <v>151</v>
      </c>
      <c r="U231" s="194" t="n">
        <v>0.029</v>
      </c>
      <c r="V231" s="194" t="n">
        <f aca="false">ROUND(E231*U231,2)</f>
        <v>7.5</v>
      </c>
      <c r="W231" s="194"/>
      <c r="X231" s="195"/>
      <c r="Y231" s="195"/>
      <c r="Z231" s="195"/>
      <c r="AA231" s="195"/>
      <c r="AB231" s="195"/>
      <c r="AC231" s="195"/>
      <c r="AD231" s="195"/>
      <c r="AE231" s="195"/>
      <c r="AF231" s="195"/>
      <c r="AG231" s="195" t="s">
        <v>152</v>
      </c>
      <c r="AH231" s="195"/>
      <c r="AI231" s="195"/>
      <c r="AJ231" s="195"/>
      <c r="AK231" s="195"/>
      <c r="AL231" s="195"/>
      <c r="AM231" s="195"/>
      <c r="AN231" s="195"/>
      <c r="AO231" s="195"/>
      <c r="AP231" s="195"/>
      <c r="AQ231" s="195"/>
      <c r="AR231" s="195"/>
      <c r="AS231" s="195"/>
      <c r="AT231" s="195"/>
      <c r="AU231" s="195"/>
      <c r="AV231" s="195"/>
      <c r="AW231" s="195"/>
      <c r="AX231" s="195"/>
      <c r="AY231" s="195"/>
      <c r="AZ231" s="195"/>
      <c r="BA231" s="195"/>
      <c r="BB231" s="195"/>
      <c r="BC231" s="195"/>
      <c r="BD231" s="195"/>
      <c r="BE231" s="195"/>
      <c r="BF231" s="195"/>
      <c r="BG231" s="195"/>
      <c r="BH231" s="195"/>
    </row>
    <row r="232" customFormat="false" ht="13.2" hidden="false" customHeight="false" outlineLevel="1" collapsed="false">
      <c r="A232" s="196"/>
      <c r="B232" s="197"/>
      <c r="C232" s="209" t="s">
        <v>658</v>
      </c>
      <c r="D232" s="210"/>
      <c r="E232" s="211"/>
      <c r="F232" s="194"/>
      <c r="G232" s="194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5"/>
      <c r="Y232" s="195"/>
      <c r="Z232" s="195"/>
      <c r="AA232" s="195"/>
      <c r="AB232" s="195"/>
      <c r="AC232" s="195"/>
      <c r="AD232" s="195"/>
      <c r="AE232" s="195"/>
      <c r="AF232" s="195"/>
      <c r="AG232" s="195" t="s">
        <v>154</v>
      </c>
      <c r="AH232" s="195" t="n">
        <v>0</v>
      </c>
      <c r="AI232" s="195"/>
      <c r="AJ232" s="195"/>
      <c r="AK232" s="195"/>
      <c r="AL232" s="195"/>
      <c r="AM232" s="195"/>
      <c r="AN232" s="195"/>
      <c r="AO232" s="195"/>
      <c r="AP232" s="195"/>
      <c r="AQ232" s="195"/>
      <c r="AR232" s="195"/>
      <c r="AS232" s="195"/>
      <c r="AT232" s="195"/>
      <c r="AU232" s="195"/>
      <c r="AV232" s="195"/>
      <c r="AW232" s="195"/>
      <c r="AX232" s="195"/>
      <c r="AY232" s="195"/>
      <c r="AZ232" s="195"/>
      <c r="BA232" s="195"/>
      <c r="BB232" s="195"/>
      <c r="BC232" s="195"/>
      <c r="BD232" s="195"/>
      <c r="BE232" s="195"/>
      <c r="BF232" s="195"/>
      <c r="BG232" s="195"/>
      <c r="BH232" s="195"/>
    </row>
    <row r="233" customFormat="false" ht="13.2" hidden="false" customHeight="false" outlineLevel="1" collapsed="false">
      <c r="A233" s="196"/>
      <c r="B233" s="197"/>
      <c r="C233" s="209" t="s">
        <v>651</v>
      </c>
      <c r="D233" s="210"/>
      <c r="E233" s="211"/>
      <c r="F233" s="194"/>
      <c r="G233" s="194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5"/>
      <c r="Y233" s="195"/>
      <c r="Z233" s="195"/>
      <c r="AA233" s="195"/>
      <c r="AB233" s="195"/>
      <c r="AC233" s="195"/>
      <c r="AD233" s="195"/>
      <c r="AE233" s="195"/>
      <c r="AF233" s="195"/>
      <c r="AG233" s="195" t="s">
        <v>154</v>
      </c>
      <c r="AH233" s="195" t="n">
        <v>0</v>
      </c>
      <c r="AI233" s="195"/>
      <c r="AJ233" s="195"/>
      <c r="AK233" s="195"/>
      <c r="AL233" s="195"/>
      <c r="AM233" s="195"/>
      <c r="AN233" s="195"/>
      <c r="AO233" s="195"/>
      <c r="AP233" s="195"/>
      <c r="AQ233" s="195"/>
      <c r="AR233" s="195"/>
      <c r="AS233" s="195"/>
      <c r="AT233" s="195"/>
      <c r="AU233" s="195"/>
      <c r="AV233" s="195"/>
      <c r="AW233" s="195"/>
      <c r="AX233" s="195"/>
      <c r="AY233" s="195"/>
      <c r="AZ233" s="195"/>
      <c r="BA233" s="195"/>
      <c r="BB233" s="195"/>
      <c r="BC233" s="195"/>
      <c r="BD233" s="195"/>
      <c r="BE233" s="195"/>
      <c r="BF233" s="195"/>
      <c r="BG233" s="195"/>
      <c r="BH233" s="195"/>
    </row>
    <row r="234" customFormat="false" ht="13.2" hidden="false" customHeight="false" outlineLevel="1" collapsed="false">
      <c r="A234" s="196"/>
      <c r="B234" s="197"/>
      <c r="C234" s="209" t="s">
        <v>703</v>
      </c>
      <c r="D234" s="210"/>
      <c r="E234" s="211" t="n">
        <v>15.21</v>
      </c>
      <c r="F234" s="194"/>
      <c r="G234" s="194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5"/>
      <c r="Y234" s="195"/>
      <c r="Z234" s="195"/>
      <c r="AA234" s="195"/>
      <c r="AB234" s="195"/>
      <c r="AC234" s="195"/>
      <c r="AD234" s="195"/>
      <c r="AE234" s="195"/>
      <c r="AF234" s="195"/>
      <c r="AG234" s="195" t="s">
        <v>154</v>
      </c>
      <c r="AH234" s="195" t="n">
        <v>0</v>
      </c>
      <c r="AI234" s="195"/>
      <c r="AJ234" s="195"/>
      <c r="AK234" s="195"/>
      <c r="AL234" s="195"/>
      <c r="AM234" s="195"/>
      <c r="AN234" s="195"/>
      <c r="AO234" s="195"/>
      <c r="AP234" s="195"/>
      <c r="AQ234" s="195"/>
      <c r="AR234" s="195"/>
      <c r="AS234" s="195"/>
      <c r="AT234" s="195"/>
      <c r="AU234" s="195"/>
      <c r="AV234" s="195"/>
      <c r="AW234" s="195"/>
      <c r="AX234" s="195"/>
      <c r="AY234" s="195"/>
      <c r="AZ234" s="195"/>
      <c r="BA234" s="195"/>
      <c r="BB234" s="195"/>
      <c r="BC234" s="195"/>
      <c r="BD234" s="195"/>
      <c r="BE234" s="195"/>
      <c r="BF234" s="195"/>
      <c r="BG234" s="195"/>
      <c r="BH234" s="195"/>
    </row>
    <row r="235" customFormat="false" ht="13.2" hidden="false" customHeight="false" outlineLevel="1" collapsed="false">
      <c r="A235" s="196"/>
      <c r="B235" s="197"/>
      <c r="C235" s="209" t="s">
        <v>704</v>
      </c>
      <c r="D235" s="210"/>
      <c r="E235" s="211" t="n">
        <v>40.17</v>
      </c>
      <c r="F235" s="194"/>
      <c r="G235" s="194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5"/>
      <c r="Y235" s="195"/>
      <c r="Z235" s="195"/>
      <c r="AA235" s="195"/>
      <c r="AB235" s="195"/>
      <c r="AC235" s="195"/>
      <c r="AD235" s="195"/>
      <c r="AE235" s="195"/>
      <c r="AF235" s="195"/>
      <c r="AG235" s="195" t="s">
        <v>154</v>
      </c>
      <c r="AH235" s="195" t="n">
        <v>0</v>
      </c>
      <c r="AI235" s="195"/>
      <c r="AJ235" s="195"/>
      <c r="AK235" s="195"/>
      <c r="AL235" s="195"/>
      <c r="AM235" s="195"/>
      <c r="AN235" s="195"/>
      <c r="AO235" s="195"/>
      <c r="AP235" s="195"/>
      <c r="AQ235" s="195"/>
      <c r="AR235" s="195"/>
      <c r="AS235" s="195"/>
      <c r="AT235" s="195"/>
      <c r="AU235" s="195"/>
      <c r="AV235" s="195"/>
      <c r="AW235" s="195"/>
      <c r="AX235" s="195"/>
      <c r="AY235" s="195"/>
      <c r="AZ235" s="195"/>
      <c r="BA235" s="195"/>
      <c r="BB235" s="195"/>
      <c r="BC235" s="195"/>
      <c r="BD235" s="195"/>
      <c r="BE235" s="195"/>
      <c r="BF235" s="195"/>
      <c r="BG235" s="195"/>
      <c r="BH235" s="195"/>
    </row>
    <row r="236" customFormat="false" ht="13.2" hidden="false" customHeight="false" outlineLevel="1" collapsed="false">
      <c r="A236" s="196"/>
      <c r="B236" s="197"/>
      <c r="C236" s="209" t="s">
        <v>705</v>
      </c>
      <c r="D236" s="210"/>
      <c r="E236" s="211" t="n">
        <v>8.84</v>
      </c>
      <c r="F236" s="194"/>
      <c r="G236" s="194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5"/>
      <c r="Y236" s="195"/>
      <c r="Z236" s="195"/>
      <c r="AA236" s="195"/>
      <c r="AB236" s="195"/>
      <c r="AC236" s="195"/>
      <c r="AD236" s="195"/>
      <c r="AE236" s="195"/>
      <c r="AF236" s="195"/>
      <c r="AG236" s="195" t="s">
        <v>154</v>
      </c>
      <c r="AH236" s="195" t="n">
        <v>0</v>
      </c>
      <c r="AI236" s="195"/>
      <c r="AJ236" s="195"/>
      <c r="AK236" s="195"/>
      <c r="AL236" s="195"/>
      <c r="AM236" s="195"/>
      <c r="AN236" s="195"/>
      <c r="AO236" s="195"/>
      <c r="AP236" s="195"/>
      <c r="AQ236" s="195"/>
      <c r="AR236" s="195"/>
      <c r="AS236" s="195"/>
      <c r="AT236" s="195"/>
      <c r="AU236" s="195"/>
      <c r="AV236" s="195"/>
      <c r="AW236" s="195"/>
      <c r="AX236" s="195"/>
      <c r="AY236" s="195"/>
      <c r="AZ236" s="195"/>
      <c r="BA236" s="195"/>
      <c r="BB236" s="195"/>
      <c r="BC236" s="195"/>
      <c r="BD236" s="195"/>
      <c r="BE236" s="195"/>
      <c r="BF236" s="195"/>
      <c r="BG236" s="195"/>
      <c r="BH236" s="195"/>
    </row>
    <row r="237" customFormat="false" ht="13.2" hidden="false" customHeight="false" outlineLevel="1" collapsed="false">
      <c r="A237" s="196"/>
      <c r="B237" s="197"/>
      <c r="C237" s="209" t="s">
        <v>706</v>
      </c>
      <c r="D237" s="210"/>
      <c r="E237" s="211" t="n">
        <v>20.41</v>
      </c>
      <c r="F237" s="194"/>
      <c r="G237" s="194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5"/>
      <c r="Y237" s="195"/>
      <c r="Z237" s="195"/>
      <c r="AA237" s="195"/>
      <c r="AB237" s="195"/>
      <c r="AC237" s="195"/>
      <c r="AD237" s="195"/>
      <c r="AE237" s="195"/>
      <c r="AF237" s="195"/>
      <c r="AG237" s="195" t="s">
        <v>154</v>
      </c>
      <c r="AH237" s="195" t="n">
        <v>0</v>
      </c>
      <c r="AI237" s="195"/>
      <c r="AJ237" s="195"/>
      <c r="AK237" s="195"/>
      <c r="AL237" s="195"/>
      <c r="AM237" s="195"/>
      <c r="AN237" s="195"/>
      <c r="AO237" s="195"/>
      <c r="AP237" s="195"/>
      <c r="AQ237" s="195"/>
      <c r="AR237" s="195"/>
      <c r="AS237" s="195"/>
      <c r="AT237" s="195"/>
      <c r="AU237" s="195"/>
      <c r="AV237" s="195"/>
      <c r="AW237" s="195"/>
      <c r="AX237" s="195"/>
      <c r="AY237" s="195"/>
      <c r="AZ237" s="195"/>
      <c r="BA237" s="195"/>
      <c r="BB237" s="195"/>
      <c r="BC237" s="195"/>
      <c r="BD237" s="195"/>
      <c r="BE237" s="195"/>
      <c r="BF237" s="195"/>
      <c r="BG237" s="195"/>
      <c r="BH237" s="195"/>
    </row>
    <row r="238" customFormat="false" ht="13.2" hidden="false" customHeight="false" outlineLevel="1" collapsed="false">
      <c r="A238" s="196"/>
      <c r="B238" s="197"/>
      <c r="C238" s="209" t="s">
        <v>707</v>
      </c>
      <c r="D238" s="210"/>
      <c r="E238" s="211" t="n">
        <v>9.1</v>
      </c>
      <c r="F238" s="194"/>
      <c r="G238" s="194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5"/>
      <c r="Y238" s="195"/>
      <c r="Z238" s="195"/>
      <c r="AA238" s="195"/>
      <c r="AB238" s="195"/>
      <c r="AC238" s="195"/>
      <c r="AD238" s="195"/>
      <c r="AE238" s="195"/>
      <c r="AF238" s="195"/>
      <c r="AG238" s="195" t="s">
        <v>154</v>
      </c>
      <c r="AH238" s="195" t="n">
        <v>0</v>
      </c>
      <c r="AI238" s="195"/>
      <c r="AJ238" s="195"/>
      <c r="AK238" s="195"/>
      <c r="AL238" s="195"/>
      <c r="AM238" s="195"/>
      <c r="AN238" s="195"/>
      <c r="AO238" s="195"/>
      <c r="AP238" s="195"/>
      <c r="AQ238" s="195"/>
      <c r="AR238" s="195"/>
      <c r="AS238" s="195"/>
      <c r="AT238" s="195"/>
      <c r="AU238" s="195"/>
      <c r="AV238" s="195"/>
      <c r="AW238" s="195"/>
      <c r="AX238" s="195"/>
      <c r="AY238" s="195"/>
      <c r="AZ238" s="195"/>
      <c r="BA238" s="195"/>
      <c r="BB238" s="195"/>
      <c r="BC238" s="195"/>
      <c r="BD238" s="195"/>
      <c r="BE238" s="195"/>
      <c r="BF238" s="195"/>
      <c r="BG238" s="195"/>
      <c r="BH238" s="195"/>
    </row>
    <row r="239" customFormat="false" ht="13.2" hidden="false" customHeight="false" outlineLevel="1" collapsed="false">
      <c r="A239" s="196"/>
      <c r="B239" s="197"/>
      <c r="C239" s="209" t="s">
        <v>708</v>
      </c>
      <c r="D239" s="210"/>
      <c r="E239" s="211" t="n">
        <v>45.76</v>
      </c>
      <c r="F239" s="194"/>
      <c r="G239" s="194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5"/>
      <c r="Y239" s="195"/>
      <c r="Z239" s="195"/>
      <c r="AA239" s="195"/>
      <c r="AB239" s="195"/>
      <c r="AC239" s="195"/>
      <c r="AD239" s="195"/>
      <c r="AE239" s="195"/>
      <c r="AF239" s="195"/>
      <c r="AG239" s="195" t="s">
        <v>154</v>
      </c>
      <c r="AH239" s="195" t="n">
        <v>0</v>
      </c>
      <c r="AI239" s="195"/>
      <c r="AJ239" s="195"/>
      <c r="AK239" s="195"/>
      <c r="AL239" s="195"/>
      <c r="AM239" s="195"/>
      <c r="AN239" s="195"/>
      <c r="AO239" s="195"/>
      <c r="AP239" s="195"/>
      <c r="AQ239" s="195"/>
      <c r="AR239" s="195"/>
      <c r="AS239" s="195"/>
      <c r="AT239" s="195"/>
      <c r="AU239" s="195"/>
      <c r="AV239" s="195"/>
      <c r="AW239" s="195"/>
      <c r="AX239" s="195"/>
      <c r="AY239" s="195"/>
      <c r="AZ239" s="195"/>
      <c r="BA239" s="195"/>
      <c r="BB239" s="195"/>
      <c r="BC239" s="195"/>
      <c r="BD239" s="195"/>
      <c r="BE239" s="195"/>
      <c r="BF239" s="195"/>
      <c r="BG239" s="195"/>
      <c r="BH239" s="195"/>
    </row>
    <row r="240" customFormat="false" ht="13.2" hidden="false" customHeight="false" outlineLevel="1" collapsed="false">
      <c r="A240" s="196"/>
      <c r="B240" s="197"/>
      <c r="C240" s="209" t="s">
        <v>654</v>
      </c>
      <c r="D240" s="210"/>
      <c r="E240" s="211"/>
      <c r="F240" s="194"/>
      <c r="G240" s="194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5"/>
      <c r="Y240" s="195"/>
      <c r="Z240" s="195"/>
      <c r="AA240" s="195"/>
      <c r="AB240" s="195"/>
      <c r="AC240" s="195"/>
      <c r="AD240" s="195"/>
      <c r="AE240" s="195"/>
      <c r="AF240" s="195"/>
      <c r="AG240" s="195" t="s">
        <v>154</v>
      </c>
      <c r="AH240" s="195" t="n">
        <v>0</v>
      </c>
      <c r="AI240" s="195"/>
      <c r="AJ240" s="195"/>
      <c r="AK240" s="195"/>
      <c r="AL240" s="195"/>
      <c r="AM240" s="195"/>
      <c r="AN240" s="195"/>
      <c r="AO240" s="195"/>
      <c r="AP240" s="195"/>
      <c r="AQ240" s="195"/>
      <c r="AR240" s="195"/>
      <c r="AS240" s="195"/>
      <c r="AT240" s="195"/>
      <c r="AU240" s="195"/>
      <c r="AV240" s="195"/>
      <c r="AW240" s="195"/>
      <c r="AX240" s="195"/>
      <c r="AY240" s="195"/>
      <c r="AZ240" s="195"/>
      <c r="BA240" s="195"/>
      <c r="BB240" s="195"/>
      <c r="BC240" s="195"/>
      <c r="BD240" s="195"/>
      <c r="BE240" s="195"/>
      <c r="BF240" s="195"/>
      <c r="BG240" s="195"/>
      <c r="BH240" s="195"/>
    </row>
    <row r="241" customFormat="false" ht="13.2" hidden="false" customHeight="false" outlineLevel="1" collapsed="false">
      <c r="A241" s="196"/>
      <c r="B241" s="197"/>
      <c r="C241" s="209" t="s">
        <v>709</v>
      </c>
      <c r="D241" s="210"/>
      <c r="E241" s="211" t="n">
        <v>60.84</v>
      </c>
      <c r="F241" s="194"/>
      <c r="G241" s="194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5"/>
      <c r="Y241" s="195"/>
      <c r="Z241" s="195"/>
      <c r="AA241" s="195"/>
      <c r="AB241" s="195"/>
      <c r="AC241" s="195"/>
      <c r="AD241" s="195"/>
      <c r="AE241" s="195"/>
      <c r="AF241" s="195"/>
      <c r="AG241" s="195" t="s">
        <v>154</v>
      </c>
      <c r="AH241" s="195" t="n">
        <v>0</v>
      </c>
      <c r="AI241" s="195"/>
      <c r="AJ241" s="195"/>
      <c r="AK241" s="195"/>
      <c r="AL241" s="195"/>
      <c r="AM241" s="195"/>
      <c r="AN241" s="195"/>
      <c r="AO241" s="195"/>
      <c r="AP241" s="195"/>
      <c r="AQ241" s="195"/>
      <c r="AR241" s="195"/>
      <c r="AS241" s="195"/>
      <c r="AT241" s="195"/>
      <c r="AU241" s="195"/>
      <c r="AV241" s="195"/>
      <c r="AW241" s="195"/>
      <c r="AX241" s="195"/>
      <c r="AY241" s="195"/>
      <c r="AZ241" s="195"/>
      <c r="BA241" s="195"/>
      <c r="BB241" s="195"/>
      <c r="BC241" s="195"/>
      <c r="BD241" s="195"/>
      <c r="BE241" s="195"/>
      <c r="BF241" s="195"/>
      <c r="BG241" s="195"/>
      <c r="BH241" s="195"/>
    </row>
    <row r="242" customFormat="false" ht="13.2" hidden="false" customHeight="false" outlineLevel="1" collapsed="false">
      <c r="A242" s="196"/>
      <c r="B242" s="197"/>
      <c r="C242" s="209" t="s">
        <v>710</v>
      </c>
      <c r="D242" s="210"/>
      <c r="E242" s="211" t="n">
        <v>58.24</v>
      </c>
      <c r="F242" s="194"/>
      <c r="G242" s="194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5"/>
      <c r="Y242" s="195"/>
      <c r="Z242" s="195"/>
      <c r="AA242" s="195"/>
      <c r="AB242" s="195"/>
      <c r="AC242" s="195"/>
      <c r="AD242" s="195"/>
      <c r="AE242" s="195"/>
      <c r="AF242" s="195"/>
      <c r="AG242" s="195" t="s">
        <v>154</v>
      </c>
      <c r="AH242" s="195" t="n">
        <v>0</v>
      </c>
      <c r="AI242" s="195"/>
      <c r="AJ242" s="195"/>
      <c r="AK242" s="195"/>
      <c r="AL242" s="195"/>
      <c r="AM242" s="195"/>
      <c r="AN242" s="195"/>
      <c r="AO242" s="195"/>
      <c r="AP242" s="195"/>
      <c r="AQ242" s="195"/>
      <c r="AR242" s="195"/>
      <c r="AS242" s="195"/>
      <c r="AT242" s="195"/>
      <c r="AU242" s="195"/>
      <c r="AV242" s="195"/>
      <c r="AW242" s="195"/>
      <c r="AX242" s="195"/>
      <c r="AY242" s="195"/>
      <c r="AZ242" s="195"/>
      <c r="BA242" s="195"/>
      <c r="BB242" s="195"/>
      <c r="BC242" s="195"/>
      <c r="BD242" s="195"/>
      <c r="BE242" s="195"/>
      <c r="BF242" s="195"/>
      <c r="BG242" s="195"/>
      <c r="BH242" s="195"/>
    </row>
    <row r="243" customFormat="false" ht="20.4" hidden="false" customHeight="false" outlineLevel="1" collapsed="false">
      <c r="A243" s="186" t="n">
        <v>37</v>
      </c>
      <c r="B243" s="187" t="s">
        <v>327</v>
      </c>
      <c r="C243" s="188" t="s">
        <v>328</v>
      </c>
      <c r="D243" s="189" t="s">
        <v>148</v>
      </c>
      <c r="E243" s="190" t="n">
        <v>2.5</v>
      </c>
      <c r="F243" s="191"/>
      <c r="G243" s="192" t="n">
        <f aca="false">ROUND(E243*F243,2)</f>
        <v>0</v>
      </c>
      <c r="H243" s="191"/>
      <c r="I243" s="192" t="n">
        <f aca="false">ROUND(E243*H243,2)</f>
        <v>0</v>
      </c>
      <c r="J243" s="191"/>
      <c r="K243" s="192" t="n">
        <f aca="false">ROUND(E243*J243,2)</f>
        <v>0</v>
      </c>
      <c r="L243" s="192" t="n">
        <v>21</v>
      </c>
      <c r="M243" s="192" t="n">
        <f aca="false">G243*(1+L243/100)</f>
        <v>0</v>
      </c>
      <c r="N243" s="192" t="n">
        <v>0.50715</v>
      </c>
      <c r="O243" s="192" t="n">
        <f aca="false">ROUND(E243*N243,2)</f>
        <v>1.27</v>
      </c>
      <c r="P243" s="192" t="n">
        <v>0</v>
      </c>
      <c r="Q243" s="192" t="n">
        <f aca="false">ROUND(E243*P243,2)</f>
        <v>0</v>
      </c>
      <c r="R243" s="192" t="s">
        <v>149</v>
      </c>
      <c r="S243" s="192" t="s">
        <v>150</v>
      </c>
      <c r="T243" s="193" t="s">
        <v>120</v>
      </c>
      <c r="U243" s="194" t="n">
        <v>0.031</v>
      </c>
      <c r="V243" s="194" t="n">
        <f aca="false">ROUND(E243*U243,2)</f>
        <v>0.08</v>
      </c>
      <c r="W243" s="194"/>
      <c r="X243" s="195"/>
      <c r="Y243" s="195"/>
      <c r="Z243" s="195"/>
      <c r="AA243" s="195"/>
      <c r="AB243" s="195"/>
      <c r="AC243" s="195"/>
      <c r="AD243" s="195"/>
      <c r="AE243" s="195"/>
      <c r="AF243" s="195"/>
      <c r="AG243" s="195" t="s">
        <v>152</v>
      </c>
      <c r="AH243" s="195"/>
      <c r="AI243" s="195"/>
      <c r="AJ243" s="195"/>
      <c r="AK243" s="195"/>
      <c r="AL243" s="195"/>
      <c r="AM243" s="195"/>
      <c r="AN243" s="195"/>
      <c r="AO243" s="195"/>
      <c r="AP243" s="195"/>
      <c r="AQ243" s="195"/>
      <c r="AR243" s="195"/>
      <c r="AS243" s="195"/>
      <c r="AT243" s="195"/>
      <c r="AU243" s="195"/>
      <c r="AV243" s="195"/>
      <c r="AW243" s="195"/>
      <c r="AX243" s="195"/>
      <c r="AY243" s="195"/>
      <c r="AZ243" s="195"/>
      <c r="BA243" s="195"/>
      <c r="BB243" s="195"/>
      <c r="BC243" s="195"/>
      <c r="BD243" s="195"/>
      <c r="BE243" s="195"/>
      <c r="BF243" s="195"/>
      <c r="BG243" s="195"/>
      <c r="BH243" s="195"/>
    </row>
    <row r="244" customFormat="false" ht="13.2" hidden="false" customHeight="false" outlineLevel="1" collapsed="false">
      <c r="A244" s="196"/>
      <c r="B244" s="197"/>
      <c r="C244" s="209" t="s">
        <v>581</v>
      </c>
      <c r="D244" s="210"/>
      <c r="E244" s="211"/>
      <c r="F244" s="194"/>
      <c r="G244" s="194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5"/>
      <c r="Y244" s="195"/>
      <c r="Z244" s="195"/>
      <c r="AA244" s="195"/>
      <c r="AB244" s="195"/>
      <c r="AC244" s="195"/>
      <c r="AD244" s="195"/>
      <c r="AE244" s="195"/>
      <c r="AF244" s="195"/>
      <c r="AG244" s="195" t="s">
        <v>154</v>
      </c>
      <c r="AH244" s="195" t="n">
        <v>0</v>
      </c>
      <c r="AI244" s="195"/>
      <c r="AJ244" s="195"/>
      <c r="AK244" s="195"/>
      <c r="AL244" s="195"/>
      <c r="AM244" s="195"/>
      <c r="AN244" s="195"/>
      <c r="AO244" s="195"/>
      <c r="AP244" s="195"/>
      <c r="AQ244" s="195"/>
      <c r="AR244" s="195"/>
      <c r="AS244" s="195"/>
      <c r="AT244" s="195"/>
      <c r="AU244" s="195"/>
      <c r="AV244" s="195"/>
      <c r="AW244" s="195"/>
      <c r="AX244" s="195"/>
      <c r="AY244" s="195"/>
      <c r="AZ244" s="195"/>
      <c r="BA244" s="195"/>
      <c r="BB244" s="195"/>
      <c r="BC244" s="195"/>
      <c r="BD244" s="195"/>
      <c r="BE244" s="195"/>
      <c r="BF244" s="195"/>
      <c r="BG244" s="195"/>
      <c r="BH244" s="195"/>
    </row>
    <row r="245" customFormat="false" ht="13.2" hidden="false" customHeight="false" outlineLevel="1" collapsed="false">
      <c r="A245" s="196"/>
      <c r="B245" s="197"/>
      <c r="C245" s="209" t="s">
        <v>236</v>
      </c>
      <c r="D245" s="210"/>
      <c r="E245" s="211"/>
      <c r="F245" s="194"/>
      <c r="G245" s="194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5"/>
      <c r="Y245" s="195"/>
      <c r="Z245" s="195"/>
      <c r="AA245" s="195"/>
      <c r="AB245" s="195"/>
      <c r="AC245" s="195"/>
      <c r="AD245" s="195"/>
      <c r="AE245" s="195"/>
      <c r="AF245" s="195"/>
      <c r="AG245" s="195" t="s">
        <v>154</v>
      </c>
      <c r="AH245" s="195" t="n">
        <v>0</v>
      </c>
      <c r="AI245" s="195"/>
      <c r="AJ245" s="195"/>
      <c r="AK245" s="195"/>
      <c r="AL245" s="195"/>
      <c r="AM245" s="195"/>
      <c r="AN245" s="195"/>
      <c r="AO245" s="195"/>
      <c r="AP245" s="195"/>
      <c r="AQ245" s="195"/>
      <c r="AR245" s="195"/>
      <c r="AS245" s="195"/>
      <c r="AT245" s="195"/>
      <c r="AU245" s="195"/>
      <c r="AV245" s="195"/>
      <c r="AW245" s="195"/>
      <c r="AX245" s="195"/>
      <c r="AY245" s="195"/>
      <c r="AZ245" s="195"/>
      <c r="BA245" s="195"/>
      <c r="BB245" s="195"/>
      <c r="BC245" s="195"/>
      <c r="BD245" s="195"/>
      <c r="BE245" s="195"/>
      <c r="BF245" s="195"/>
      <c r="BG245" s="195"/>
      <c r="BH245" s="195"/>
    </row>
    <row r="246" customFormat="false" ht="13.2" hidden="false" customHeight="false" outlineLevel="1" collapsed="false">
      <c r="A246" s="196"/>
      <c r="B246" s="197"/>
      <c r="C246" s="209" t="s">
        <v>582</v>
      </c>
      <c r="D246" s="210"/>
      <c r="E246" s="211" t="n">
        <v>2.5</v>
      </c>
      <c r="F246" s="194"/>
      <c r="G246" s="194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5"/>
      <c r="Y246" s="195"/>
      <c r="Z246" s="195"/>
      <c r="AA246" s="195"/>
      <c r="AB246" s="195"/>
      <c r="AC246" s="195"/>
      <c r="AD246" s="195"/>
      <c r="AE246" s="195"/>
      <c r="AF246" s="195"/>
      <c r="AG246" s="195" t="s">
        <v>154</v>
      </c>
      <c r="AH246" s="195" t="n">
        <v>0</v>
      </c>
      <c r="AI246" s="195"/>
      <c r="AJ246" s="195"/>
      <c r="AK246" s="195"/>
      <c r="AL246" s="195"/>
      <c r="AM246" s="195"/>
      <c r="AN246" s="195"/>
      <c r="AO246" s="195"/>
      <c r="AP246" s="195"/>
      <c r="AQ246" s="195"/>
      <c r="AR246" s="195"/>
      <c r="AS246" s="195"/>
      <c r="AT246" s="195"/>
      <c r="AU246" s="195"/>
      <c r="AV246" s="195"/>
      <c r="AW246" s="195"/>
      <c r="AX246" s="195"/>
      <c r="AY246" s="195"/>
      <c r="AZ246" s="195"/>
      <c r="BA246" s="195"/>
      <c r="BB246" s="195"/>
      <c r="BC246" s="195"/>
      <c r="BD246" s="195"/>
      <c r="BE246" s="195"/>
      <c r="BF246" s="195"/>
      <c r="BG246" s="195"/>
      <c r="BH246" s="195"/>
    </row>
    <row r="247" customFormat="false" ht="13.2" hidden="false" customHeight="false" outlineLevel="1" collapsed="false">
      <c r="A247" s="186" t="n">
        <v>38</v>
      </c>
      <c r="B247" s="187" t="s">
        <v>330</v>
      </c>
      <c r="C247" s="188" t="s">
        <v>331</v>
      </c>
      <c r="D247" s="189" t="s">
        <v>148</v>
      </c>
      <c r="E247" s="190" t="n">
        <v>2.5</v>
      </c>
      <c r="F247" s="191"/>
      <c r="G247" s="192" t="n">
        <f aca="false">ROUND(E247*F247,2)</f>
        <v>0</v>
      </c>
      <c r="H247" s="191"/>
      <c r="I247" s="192" t="n">
        <f aca="false">ROUND(E247*H247,2)</f>
        <v>0</v>
      </c>
      <c r="J247" s="191"/>
      <c r="K247" s="192" t="n">
        <f aca="false">ROUND(E247*J247,2)</f>
        <v>0</v>
      </c>
      <c r="L247" s="192" t="n">
        <v>21</v>
      </c>
      <c r="M247" s="192" t="n">
        <f aca="false">G247*(1+L247/100)</f>
        <v>0</v>
      </c>
      <c r="N247" s="192" t="n">
        <v>0.38314</v>
      </c>
      <c r="O247" s="192" t="n">
        <f aca="false">ROUND(E247*N247,2)</f>
        <v>0.96</v>
      </c>
      <c r="P247" s="192" t="n">
        <v>0</v>
      </c>
      <c r="Q247" s="192" t="n">
        <f aca="false">ROUND(E247*P247,2)</f>
        <v>0</v>
      </c>
      <c r="R247" s="192" t="s">
        <v>149</v>
      </c>
      <c r="S247" s="192" t="s">
        <v>150</v>
      </c>
      <c r="T247" s="193" t="s">
        <v>120</v>
      </c>
      <c r="U247" s="194" t="n">
        <v>0.026</v>
      </c>
      <c r="V247" s="194" t="n">
        <f aca="false">ROUND(E247*U247,2)</f>
        <v>0.07</v>
      </c>
      <c r="W247" s="194"/>
      <c r="X247" s="195"/>
      <c r="Y247" s="195"/>
      <c r="Z247" s="195"/>
      <c r="AA247" s="195"/>
      <c r="AB247" s="195"/>
      <c r="AC247" s="195"/>
      <c r="AD247" s="195"/>
      <c r="AE247" s="195"/>
      <c r="AF247" s="195"/>
      <c r="AG247" s="195" t="s">
        <v>152</v>
      </c>
      <c r="AH247" s="195"/>
      <c r="AI247" s="195"/>
      <c r="AJ247" s="195"/>
      <c r="AK247" s="195"/>
      <c r="AL247" s="195"/>
      <c r="AM247" s="195"/>
      <c r="AN247" s="195"/>
      <c r="AO247" s="195"/>
      <c r="AP247" s="195"/>
      <c r="AQ247" s="195"/>
      <c r="AR247" s="195"/>
      <c r="AS247" s="195"/>
      <c r="AT247" s="195"/>
      <c r="AU247" s="195"/>
      <c r="AV247" s="195"/>
      <c r="AW247" s="195"/>
      <c r="AX247" s="195"/>
      <c r="AY247" s="195"/>
      <c r="AZ247" s="195"/>
      <c r="BA247" s="195"/>
      <c r="BB247" s="195"/>
      <c r="BC247" s="195"/>
      <c r="BD247" s="195"/>
      <c r="BE247" s="195"/>
      <c r="BF247" s="195"/>
      <c r="BG247" s="195"/>
      <c r="BH247" s="195"/>
    </row>
    <row r="248" customFormat="false" ht="13.2" hidden="false" customHeight="true" outlineLevel="1" collapsed="false">
      <c r="A248" s="196"/>
      <c r="B248" s="197"/>
      <c r="C248" s="212" t="s">
        <v>332</v>
      </c>
      <c r="D248" s="212"/>
      <c r="E248" s="212"/>
      <c r="F248" s="212"/>
      <c r="G248" s="212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5"/>
      <c r="Y248" s="195"/>
      <c r="Z248" s="195"/>
      <c r="AA248" s="195"/>
      <c r="AB248" s="195"/>
      <c r="AC248" s="195"/>
      <c r="AD248" s="195"/>
      <c r="AE248" s="195"/>
      <c r="AF248" s="195"/>
      <c r="AG248" s="195" t="s">
        <v>171</v>
      </c>
      <c r="AH248" s="195"/>
      <c r="AI248" s="195"/>
      <c r="AJ248" s="195"/>
      <c r="AK248" s="195"/>
      <c r="AL248" s="195"/>
      <c r="AM248" s="195"/>
      <c r="AN248" s="195"/>
      <c r="AO248" s="195"/>
      <c r="AP248" s="195"/>
      <c r="AQ248" s="195"/>
      <c r="AR248" s="195"/>
      <c r="AS248" s="195"/>
      <c r="AT248" s="195"/>
      <c r="AU248" s="195"/>
      <c r="AV248" s="195"/>
      <c r="AW248" s="195"/>
      <c r="AX248" s="195"/>
      <c r="AY248" s="195"/>
      <c r="AZ248" s="195"/>
      <c r="BA248" s="195"/>
      <c r="BB248" s="195"/>
      <c r="BC248" s="195"/>
      <c r="BD248" s="195"/>
      <c r="BE248" s="195"/>
      <c r="BF248" s="195"/>
      <c r="BG248" s="195"/>
      <c r="BH248" s="195"/>
    </row>
    <row r="249" customFormat="false" ht="13.2" hidden="false" customHeight="false" outlineLevel="1" collapsed="false">
      <c r="A249" s="196"/>
      <c r="B249" s="197"/>
      <c r="C249" s="209" t="s">
        <v>581</v>
      </c>
      <c r="D249" s="210"/>
      <c r="E249" s="211"/>
      <c r="F249" s="194"/>
      <c r="G249" s="194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5"/>
      <c r="Y249" s="195"/>
      <c r="Z249" s="195"/>
      <c r="AA249" s="195"/>
      <c r="AB249" s="195"/>
      <c r="AC249" s="195"/>
      <c r="AD249" s="195"/>
      <c r="AE249" s="195"/>
      <c r="AF249" s="195"/>
      <c r="AG249" s="195" t="s">
        <v>154</v>
      </c>
      <c r="AH249" s="195" t="n">
        <v>0</v>
      </c>
      <c r="AI249" s="195"/>
      <c r="AJ249" s="195"/>
      <c r="AK249" s="195"/>
      <c r="AL249" s="195"/>
      <c r="AM249" s="195"/>
      <c r="AN249" s="195"/>
      <c r="AO249" s="195"/>
      <c r="AP249" s="195"/>
      <c r="AQ249" s="195"/>
      <c r="AR249" s="195"/>
      <c r="AS249" s="195"/>
      <c r="AT249" s="195"/>
      <c r="AU249" s="195"/>
      <c r="AV249" s="195"/>
      <c r="AW249" s="195"/>
      <c r="AX249" s="195"/>
      <c r="AY249" s="195"/>
      <c r="AZ249" s="195"/>
      <c r="BA249" s="195"/>
      <c r="BB249" s="195"/>
      <c r="BC249" s="195"/>
      <c r="BD249" s="195"/>
      <c r="BE249" s="195"/>
      <c r="BF249" s="195"/>
      <c r="BG249" s="195"/>
      <c r="BH249" s="195"/>
    </row>
    <row r="250" customFormat="false" ht="13.2" hidden="false" customHeight="false" outlineLevel="1" collapsed="false">
      <c r="A250" s="196"/>
      <c r="B250" s="197"/>
      <c r="C250" s="209" t="s">
        <v>236</v>
      </c>
      <c r="D250" s="210"/>
      <c r="E250" s="211"/>
      <c r="F250" s="194"/>
      <c r="G250" s="194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5"/>
      <c r="Y250" s="195"/>
      <c r="Z250" s="195"/>
      <c r="AA250" s="195"/>
      <c r="AB250" s="195"/>
      <c r="AC250" s="195"/>
      <c r="AD250" s="195"/>
      <c r="AE250" s="195"/>
      <c r="AF250" s="195"/>
      <c r="AG250" s="195" t="s">
        <v>154</v>
      </c>
      <c r="AH250" s="195" t="n">
        <v>0</v>
      </c>
      <c r="AI250" s="195"/>
      <c r="AJ250" s="195"/>
      <c r="AK250" s="195"/>
      <c r="AL250" s="195"/>
      <c r="AM250" s="195"/>
      <c r="AN250" s="195"/>
      <c r="AO250" s="195"/>
      <c r="AP250" s="195"/>
      <c r="AQ250" s="195"/>
      <c r="AR250" s="195"/>
      <c r="AS250" s="195"/>
      <c r="AT250" s="195"/>
      <c r="AU250" s="195"/>
      <c r="AV250" s="195"/>
      <c r="AW250" s="195"/>
      <c r="AX250" s="195"/>
      <c r="AY250" s="195"/>
      <c r="AZ250" s="195"/>
      <c r="BA250" s="195"/>
      <c r="BB250" s="195"/>
      <c r="BC250" s="195"/>
      <c r="BD250" s="195"/>
      <c r="BE250" s="195"/>
      <c r="BF250" s="195"/>
      <c r="BG250" s="195"/>
      <c r="BH250" s="195"/>
    </row>
    <row r="251" customFormat="false" ht="13.2" hidden="false" customHeight="false" outlineLevel="1" collapsed="false">
      <c r="A251" s="196"/>
      <c r="B251" s="197"/>
      <c r="C251" s="209" t="s">
        <v>582</v>
      </c>
      <c r="D251" s="210"/>
      <c r="E251" s="211" t="n">
        <v>2.5</v>
      </c>
      <c r="F251" s="194"/>
      <c r="G251" s="194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5"/>
      <c r="Y251" s="195"/>
      <c r="Z251" s="195"/>
      <c r="AA251" s="195"/>
      <c r="AB251" s="195"/>
      <c r="AC251" s="195"/>
      <c r="AD251" s="195"/>
      <c r="AE251" s="195"/>
      <c r="AF251" s="195"/>
      <c r="AG251" s="195" t="s">
        <v>154</v>
      </c>
      <c r="AH251" s="195" t="n">
        <v>0</v>
      </c>
      <c r="AI251" s="195"/>
      <c r="AJ251" s="195"/>
      <c r="AK251" s="195"/>
      <c r="AL251" s="195"/>
      <c r="AM251" s="195"/>
      <c r="AN251" s="195"/>
      <c r="AO251" s="195"/>
      <c r="AP251" s="195"/>
      <c r="AQ251" s="195"/>
      <c r="AR251" s="195"/>
      <c r="AS251" s="195"/>
      <c r="AT251" s="195"/>
      <c r="AU251" s="195"/>
      <c r="AV251" s="195"/>
      <c r="AW251" s="195"/>
      <c r="AX251" s="195"/>
      <c r="AY251" s="195"/>
      <c r="AZ251" s="195"/>
      <c r="BA251" s="195"/>
      <c r="BB251" s="195"/>
      <c r="BC251" s="195"/>
      <c r="BD251" s="195"/>
      <c r="BE251" s="195"/>
      <c r="BF251" s="195"/>
      <c r="BG251" s="195"/>
      <c r="BH251" s="195"/>
    </row>
    <row r="252" customFormat="false" ht="13.2" hidden="false" customHeight="false" outlineLevel="1" collapsed="false">
      <c r="A252" s="186" t="n">
        <v>39</v>
      </c>
      <c r="B252" s="187" t="s">
        <v>333</v>
      </c>
      <c r="C252" s="188" t="s">
        <v>334</v>
      </c>
      <c r="D252" s="189" t="s">
        <v>148</v>
      </c>
      <c r="E252" s="190" t="n">
        <v>2.5</v>
      </c>
      <c r="F252" s="191"/>
      <c r="G252" s="192" t="n">
        <f aca="false">ROUND(E252*F252,2)</f>
        <v>0</v>
      </c>
      <c r="H252" s="191"/>
      <c r="I252" s="192" t="n">
        <f aca="false">ROUND(E252*H252,2)</f>
        <v>0</v>
      </c>
      <c r="J252" s="191"/>
      <c r="K252" s="192" t="n">
        <f aca="false">ROUND(E252*J252,2)</f>
        <v>0</v>
      </c>
      <c r="L252" s="192" t="n">
        <v>21</v>
      </c>
      <c r="M252" s="192" t="n">
        <f aca="false">G252*(1+L252/100)</f>
        <v>0</v>
      </c>
      <c r="N252" s="192" t="n">
        <v>0.00561</v>
      </c>
      <c r="O252" s="192" t="n">
        <f aca="false">ROUND(E252*N252,2)</f>
        <v>0.01</v>
      </c>
      <c r="P252" s="192" t="n">
        <v>0</v>
      </c>
      <c r="Q252" s="192" t="n">
        <f aca="false">ROUND(E252*P252,2)</f>
        <v>0</v>
      </c>
      <c r="R252" s="192" t="s">
        <v>149</v>
      </c>
      <c r="S252" s="192" t="s">
        <v>150</v>
      </c>
      <c r="T252" s="193" t="s">
        <v>120</v>
      </c>
      <c r="U252" s="194" t="n">
        <v>0.004</v>
      </c>
      <c r="V252" s="194" t="n">
        <f aca="false">ROUND(E252*U252,2)</f>
        <v>0.01</v>
      </c>
      <c r="W252" s="194"/>
      <c r="X252" s="195"/>
      <c r="Y252" s="195"/>
      <c r="Z252" s="195"/>
      <c r="AA252" s="195"/>
      <c r="AB252" s="195"/>
      <c r="AC252" s="195"/>
      <c r="AD252" s="195"/>
      <c r="AE252" s="195"/>
      <c r="AF252" s="195"/>
      <c r="AG252" s="195" t="s">
        <v>152</v>
      </c>
      <c r="AH252" s="195"/>
      <c r="AI252" s="195"/>
      <c r="AJ252" s="195"/>
      <c r="AK252" s="195"/>
      <c r="AL252" s="195"/>
      <c r="AM252" s="195"/>
      <c r="AN252" s="195"/>
      <c r="AO252" s="195"/>
      <c r="AP252" s="195"/>
      <c r="AQ252" s="195"/>
      <c r="AR252" s="195"/>
      <c r="AS252" s="195"/>
      <c r="AT252" s="195"/>
      <c r="AU252" s="195"/>
      <c r="AV252" s="195"/>
      <c r="AW252" s="195"/>
      <c r="AX252" s="195"/>
      <c r="AY252" s="195"/>
      <c r="AZ252" s="195"/>
      <c r="BA252" s="195"/>
      <c r="BB252" s="195"/>
      <c r="BC252" s="195"/>
      <c r="BD252" s="195"/>
      <c r="BE252" s="195"/>
      <c r="BF252" s="195"/>
      <c r="BG252" s="195"/>
      <c r="BH252" s="195"/>
    </row>
    <row r="253" customFormat="false" ht="13.2" hidden="false" customHeight="true" outlineLevel="1" collapsed="false">
      <c r="A253" s="196"/>
      <c r="B253" s="197"/>
      <c r="C253" s="212" t="s">
        <v>335</v>
      </c>
      <c r="D253" s="212"/>
      <c r="E253" s="212"/>
      <c r="F253" s="212"/>
      <c r="G253" s="212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5"/>
      <c r="Y253" s="195"/>
      <c r="Z253" s="195"/>
      <c r="AA253" s="195"/>
      <c r="AB253" s="195"/>
      <c r="AC253" s="195"/>
      <c r="AD253" s="195"/>
      <c r="AE253" s="195"/>
      <c r="AF253" s="195"/>
      <c r="AG253" s="195" t="s">
        <v>171</v>
      </c>
      <c r="AH253" s="195"/>
      <c r="AI253" s="195"/>
      <c r="AJ253" s="195"/>
      <c r="AK253" s="195"/>
      <c r="AL253" s="195"/>
      <c r="AM253" s="195"/>
      <c r="AN253" s="195"/>
      <c r="AO253" s="195"/>
      <c r="AP253" s="195"/>
      <c r="AQ253" s="195"/>
      <c r="AR253" s="195"/>
      <c r="AS253" s="195"/>
      <c r="AT253" s="195"/>
      <c r="AU253" s="195"/>
      <c r="AV253" s="195"/>
      <c r="AW253" s="195"/>
      <c r="AX253" s="195"/>
      <c r="AY253" s="195"/>
      <c r="AZ253" s="195"/>
      <c r="BA253" s="195"/>
      <c r="BB253" s="195"/>
      <c r="BC253" s="195"/>
      <c r="BD253" s="195"/>
      <c r="BE253" s="195"/>
      <c r="BF253" s="195"/>
      <c r="BG253" s="195"/>
      <c r="BH253" s="195"/>
    </row>
    <row r="254" customFormat="false" ht="13.2" hidden="false" customHeight="false" outlineLevel="1" collapsed="false">
      <c r="A254" s="196"/>
      <c r="B254" s="197"/>
      <c r="C254" s="209" t="s">
        <v>581</v>
      </c>
      <c r="D254" s="210"/>
      <c r="E254" s="211"/>
      <c r="F254" s="194"/>
      <c r="G254" s="194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5"/>
      <c r="Y254" s="195"/>
      <c r="Z254" s="195"/>
      <c r="AA254" s="195"/>
      <c r="AB254" s="195"/>
      <c r="AC254" s="195"/>
      <c r="AD254" s="195"/>
      <c r="AE254" s="195"/>
      <c r="AF254" s="195"/>
      <c r="AG254" s="195" t="s">
        <v>154</v>
      </c>
      <c r="AH254" s="195" t="n">
        <v>0</v>
      </c>
      <c r="AI254" s="195"/>
      <c r="AJ254" s="195"/>
      <c r="AK254" s="195"/>
      <c r="AL254" s="195"/>
      <c r="AM254" s="195"/>
      <c r="AN254" s="195"/>
      <c r="AO254" s="195"/>
      <c r="AP254" s="195"/>
      <c r="AQ254" s="195"/>
      <c r="AR254" s="195"/>
      <c r="AS254" s="195"/>
      <c r="AT254" s="195"/>
      <c r="AU254" s="195"/>
      <c r="AV254" s="195"/>
      <c r="AW254" s="195"/>
      <c r="AX254" s="195"/>
      <c r="AY254" s="195"/>
      <c r="AZ254" s="195"/>
      <c r="BA254" s="195"/>
      <c r="BB254" s="195"/>
      <c r="BC254" s="195"/>
      <c r="BD254" s="195"/>
      <c r="BE254" s="195"/>
      <c r="BF254" s="195"/>
      <c r="BG254" s="195"/>
      <c r="BH254" s="195"/>
    </row>
    <row r="255" customFormat="false" ht="13.2" hidden="false" customHeight="false" outlineLevel="1" collapsed="false">
      <c r="A255" s="196"/>
      <c r="B255" s="197"/>
      <c r="C255" s="209" t="s">
        <v>236</v>
      </c>
      <c r="D255" s="210"/>
      <c r="E255" s="211"/>
      <c r="F255" s="194"/>
      <c r="G255" s="194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5"/>
      <c r="Y255" s="195"/>
      <c r="Z255" s="195"/>
      <c r="AA255" s="195"/>
      <c r="AB255" s="195"/>
      <c r="AC255" s="195"/>
      <c r="AD255" s="195"/>
      <c r="AE255" s="195"/>
      <c r="AF255" s="195"/>
      <c r="AG255" s="195" t="s">
        <v>154</v>
      </c>
      <c r="AH255" s="195" t="n">
        <v>0</v>
      </c>
      <c r="AI255" s="195"/>
      <c r="AJ255" s="195"/>
      <c r="AK255" s="195"/>
      <c r="AL255" s="195"/>
      <c r="AM255" s="195"/>
      <c r="AN255" s="195"/>
      <c r="AO255" s="195"/>
      <c r="AP255" s="195"/>
      <c r="AQ255" s="195"/>
      <c r="AR255" s="195"/>
      <c r="AS255" s="195"/>
      <c r="AT255" s="195"/>
      <c r="AU255" s="195"/>
      <c r="AV255" s="195"/>
      <c r="AW255" s="195"/>
      <c r="AX255" s="195"/>
      <c r="AY255" s="195"/>
      <c r="AZ255" s="195"/>
      <c r="BA255" s="195"/>
      <c r="BB255" s="195"/>
      <c r="BC255" s="195"/>
      <c r="BD255" s="195"/>
      <c r="BE255" s="195"/>
      <c r="BF255" s="195"/>
      <c r="BG255" s="195"/>
      <c r="BH255" s="195"/>
    </row>
    <row r="256" customFormat="false" ht="13.2" hidden="false" customHeight="false" outlineLevel="1" collapsed="false">
      <c r="A256" s="196"/>
      <c r="B256" s="197"/>
      <c r="C256" s="209" t="s">
        <v>582</v>
      </c>
      <c r="D256" s="210"/>
      <c r="E256" s="211" t="n">
        <v>2.5</v>
      </c>
      <c r="F256" s="194"/>
      <c r="G256" s="194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5"/>
      <c r="Y256" s="195"/>
      <c r="Z256" s="195"/>
      <c r="AA256" s="195"/>
      <c r="AB256" s="195"/>
      <c r="AC256" s="195"/>
      <c r="AD256" s="195"/>
      <c r="AE256" s="195"/>
      <c r="AF256" s="195"/>
      <c r="AG256" s="195" t="s">
        <v>154</v>
      </c>
      <c r="AH256" s="195" t="n">
        <v>0</v>
      </c>
      <c r="AI256" s="195"/>
      <c r="AJ256" s="195"/>
      <c r="AK256" s="195"/>
      <c r="AL256" s="195"/>
      <c r="AM256" s="195"/>
      <c r="AN256" s="195"/>
      <c r="AO256" s="195"/>
      <c r="AP256" s="195"/>
      <c r="AQ256" s="195"/>
      <c r="AR256" s="195"/>
      <c r="AS256" s="195"/>
      <c r="AT256" s="195"/>
      <c r="AU256" s="195"/>
      <c r="AV256" s="195"/>
      <c r="AW256" s="195"/>
      <c r="AX256" s="195"/>
      <c r="AY256" s="195"/>
      <c r="AZ256" s="195"/>
      <c r="BA256" s="195"/>
      <c r="BB256" s="195"/>
      <c r="BC256" s="195"/>
      <c r="BD256" s="195"/>
      <c r="BE256" s="195"/>
      <c r="BF256" s="195"/>
      <c r="BG256" s="195"/>
      <c r="BH256" s="195"/>
    </row>
    <row r="257" customFormat="false" ht="13.2" hidden="false" customHeight="false" outlineLevel="1" collapsed="false">
      <c r="A257" s="186" t="n">
        <v>40</v>
      </c>
      <c r="B257" s="187" t="s">
        <v>336</v>
      </c>
      <c r="C257" s="188" t="s">
        <v>337</v>
      </c>
      <c r="D257" s="189" t="s">
        <v>148</v>
      </c>
      <c r="E257" s="190" t="n">
        <v>2.5</v>
      </c>
      <c r="F257" s="191"/>
      <c r="G257" s="192" t="n">
        <f aca="false">ROUND(E257*F257,2)</f>
        <v>0</v>
      </c>
      <c r="H257" s="191"/>
      <c r="I257" s="192" t="n">
        <f aca="false">ROUND(E257*H257,2)</f>
        <v>0</v>
      </c>
      <c r="J257" s="191"/>
      <c r="K257" s="192" t="n">
        <f aca="false">ROUND(E257*J257,2)</f>
        <v>0</v>
      </c>
      <c r="L257" s="192" t="n">
        <v>21</v>
      </c>
      <c r="M257" s="192" t="n">
        <f aca="false">G257*(1+L257/100)</f>
        <v>0</v>
      </c>
      <c r="N257" s="192" t="n">
        <v>0.00031</v>
      </c>
      <c r="O257" s="192" t="n">
        <f aca="false">ROUND(E257*N257,2)</f>
        <v>0</v>
      </c>
      <c r="P257" s="192" t="n">
        <v>0</v>
      </c>
      <c r="Q257" s="192" t="n">
        <f aca="false">ROUND(E257*P257,2)</f>
        <v>0</v>
      </c>
      <c r="R257" s="192" t="s">
        <v>149</v>
      </c>
      <c r="S257" s="192" t="s">
        <v>150</v>
      </c>
      <c r="T257" s="193" t="s">
        <v>120</v>
      </c>
      <c r="U257" s="194" t="n">
        <v>0.002</v>
      </c>
      <c r="V257" s="194" t="n">
        <f aca="false">ROUND(E257*U257,2)</f>
        <v>0.01</v>
      </c>
      <c r="W257" s="194"/>
      <c r="X257" s="195"/>
      <c r="Y257" s="195"/>
      <c r="Z257" s="195"/>
      <c r="AA257" s="195"/>
      <c r="AB257" s="195"/>
      <c r="AC257" s="195"/>
      <c r="AD257" s="195"/>
      <c r="AE257" s="195"/>
      <c r="AF257" s="195"/>
      <c r="AG257" s="195" t="s">
        <v>152</v>
      </c>
      <c r="AH257" s="195"/>
      <c r="AI257" s="195"/>
      <c r="AJ257" s="195"/>
      <c r="AK257" s="195"/>
      <c r="AL257" s="195"/>
      <c r="AM257" s="195"/>
      <c r="AN257" s="195"/>
      <c r="AO257" s="195"/>
      <c r="AP257" s="195"/>
      <c r="AQ257" s="195"/>
      <c r="AR257" s="195"/>
      <c r="AS257" s="195"/>
      <c r="AT257" s="195"/>
      <c r="AU257" s="195"/>
      <c r="AV257" s="195"/>
      <c r="AW257" s="195"/>
      <c r="AX257" s="195"/>
      <c r="AY257" s="195"/>
      <c r="AZ257" s="195"/>
      <c r="BA257" s="195"/>
      <c r="BB257" s="195"/>
      <c r="BC257" s="195"/>
      <c r="BD257" s="195"/>
      <c r="BE257" s="195"/>
      <c r="BF257" s="195"/>
      <c r="BG257" s="195"/>
      <c r="BH257" s="195"/>
    </row>
    <row r="258" customFormat="false" ht="13.2" hidden="false" customHeight="false" outlineLevel="1" collapsed="false">
      <c r="A258" s="196"/>
      <c r="B258" s="197"/>
      <c r="C258" s="209" t="s">
        <v>581</v>
      </c>
      <c r="D258" s="210"/>
      <c r="E258" s="211"/>
      <c r="F258" s="194"/>
      <c r="G258" s="194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5"/>
      <c r="Y258" s="195"/>
      <c r="Z258" s="195"/>
      <c r="AA258" s="195"/>
      <c r="AB258" s="195"/>
      <c r="AC258" s="195"/>
      <c r="AD258" s="195"/>
      <c r="AE258" s="195"/>
      <c r="AF258" s="195"/>
      <c r="AG258" s="195" t="s">
        <v>154</v>
      </c>
      <c r="AH258" s="195" t="n">
        <v>0</v>
      </c>
      <c r="AI258" s="195"/>
      <c r="AJ258" s="195"/>
      <c r="AK258" s="195"/>
      <c r="AL258" s="195"/>
      <c r="AM258" s="195"/>
      <c r="AN258" s="195"/>
      <c r="AO258" s="195"/>
      <c r="AP258" s="195"/>
      <c r="AQ258" s="195"/>
      <c r="AR258" s="195"/>
      <c r="AS258" s="195"/>
      <c r="AT258" s="195"/>
      <c r="AU258" s="195"/>
      <c r="AV258" s="195"/>
      <c r="AW258" s="195"/>
      <c r="AX258" s="195"/>
      <c r="AY258" s="195"/>
      <c r="AZ258" s="195"/>
      <c r="BA258" s="195"/>
      <c r="BB258" s="195"/>
      <c r="BC258" s="195"/>
      <c r="BD258" s="195"/>
      <c r="BE258" s="195"/>
      <c r="BF258" s="195"/>
      <c r="BG258" s="195"/>
      <c r="BH258" s="195"/>
    </row>
    <row r="259" customFormat="false" ht="13.2" hidden="false" customHeight="false" outlineLevel="1" collapsed="false">
      <c r="A259" s="196"/>
      <c r="B259" s="197"/>
      <c r="C259" s="209" t="s">
        <v>236</v>
      </c>
      <c r="D259" s="210"/>
      <c r="E259" s="211"/>
      <c r="F259" s="194"/>
      <c r="G259" s="194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5"/>
      <c r="Y259" s="195"/>
      <c r="Z259" s="195"/>
      <c r="AA259" s="195"/>
      <c r="AB259" s="195"/>
      <c r="AC259" s="195"/>
      <c r="AD259" s="195"/>
      <c r="AE259" s="195"/>
      <c r="AF259" s="195"/>
      <c r="AG259" s="195" t="s">
        <v>154</v>
      </c>
      <c r="AH259" s="195" t="n">
        <v>0</v>
      </c>
      <c r="AI259" s="195"/>
      <c r="AJ259" s="195"/>
      <c r="AK259" s="195"/>
      <c r="AL259" s="195"/>
      <c r="AM259" s="195"/>
      <c r="AN259" s="195"/>
      <c r="AO259" s="195"/>
      <c r="AP259" s="195"/>
      <c r="AQ259" s="195"/>
      <c r="AR259" s="195"/>
      <c r="AS259" s="195"/>
      <c r="AT259" s="195"/>
      <c r="AU259" s="195"/>
      <c r="AV259" s="195"/>
      <c r="AW259" s="195"/>
      <c r="AX259" s="195"/>
      <c r="AY259" s="195"/>
      <c r="AZ259" s="195"/>
      <c r="BA259" s="195"/>
      <c r="BB259" s="195"/>
      <c r="BC259" s="195"/>
      <c r="BD259" s="195"/>
      <c r="BE259" s="195"/>
      <c r="BF259" s="195"/>
      <c r="BG259" s="195"/>
      <c r="BH259" s="195"/>
    </row>
    <row r="260" customFormat="false" ht="13.2" hidden="false" customHeight="false" outlineLevel="1" collapsed="false">
      <c r="A260" s="196"/>
      <c r="B260" s="197"/>
      <c r="C260" s="209" t="s">
        <v>582</v>
      </c>
      <c r="D260" s="210"/>
      <c r="E260" s="211" t="n">
        <v>2.5</v>
      </c>
      <c r="F260" s="194"/>
      <c r="G260" s="194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5"/>
      <c r="Y260" s="195"/>
      <c r="Z260" s="195"/>
      <c r="AA260" s="195"/>
      <c r="AB260" s="195"/>
      <c r="AC260" s="195"/>
      <c r="AD260" s="195"/>
      <c r="AE260" s="195"/>
      <c r="AF260" s="195"/>
      <c r="AG260" s="195" t="s">
        <v>154</v>
      </c>
      <c r="AH260" s="195" t="n">
        <v>0</v>
      </c>
      <c r="AI260" s="195"/>
      <c r="AJ260" s="195"/>
      <c r="AK260" s="195"/>
      <c r="AL260" s="195"/>
      <c r="AM260" s="195"/>
      <c r="AN260" s="195"/>
      <c r="AO260" s="195"/>
      <c r="AP260" s="195"/>
      <c r="AQ260" s="195"/>
      <c r="AR260" s="195"/>
      <c r="AS260" s="195"/>
      <c r="AT260" s="195"/>
      <c r="AU260" s="195"/>
      <c r="AV260" s="195"/>
      <c r="AW260" s="195"/>
      <c r="AX260" s="195"/>
      <c r="AY260" s="195"/>
      <c r="AZ260" s="195"/>
      <c r="BA260" s="195"/>
      <c r="BB260" s="195"/>
      <c r="BC260" s="195"/>
      <c r="BD260" s="195"/>
      <c r="BE260" s="195"/>
      <c r="BF260" s="195"/>
      <c r="BG260" s="195"/>
      <c r="BH260" s="195"/>
    </row>
    <row r="261" customFormat="false" ht="20.4" hidden="false" customHeight="false" outlineLevel="1" collapsed="false">
      <c r="A261" s="186" t="n">
        <v>41</v>
      </c>
      <c r="B261" s="187" t="s">
        <v>338</v>
      </c>
      <c r="C261" s="188" t="s">
        <v>339</v>
      </c>
      <c r="D261" s="189" t="s">
        <v>148</v>
      </c>
      <c r="E261" s="190" t="n">
        <v>2.5</v>
      </c>
      <c r="F261" s="191"/>
      <c r="G261" s="192" t="n">
        <f aca="false">ROUND(E261*F261,2)</f>
        <v>0</v>
      </c>
      <c r="H261" s="191"/>
      <c r="I261" s="192" t="n">
        <f aca="false">ROUND(E261*H261,2)</f>
        <v>0</v>
      </c>
      <c r="J261" s="191"/>
      <c r="K261" s="192" t="n">
        <f aca="false">ROUND(E261*J261,2)</f>
        <v>0</v>
      </c>
      <c r="L261" s="192" t="n">
        <v>21</v>
      </c>
      <c r="M261" s="192" t="n">
        <f aca="false">G261*(1+L261/100)</f>
        <v>0</v>
      </c>
      <c r="N261" s="192" t="n">
        <v>0.10373</v>
      </c>
      <c r="O261" s="192" t="n">
        <f aca="false">ROUND(E261*N261,2)</f>
        <v>0.26</v>
      </c>
      <c r="P261" s="192" t="n">
        <v>0</v>
      </c>
      <c r="Q261" s="192" t="n">
        <f aca="false">ROUND(E261*P261,2)</f>
        <v>0</v>
      </c>
      <c r="R261" s="192" t="s">
        <v>149</v>
      </c>
      <c r="S261" s="192" t="s">
        <v>150</v>
      </c>
      <c r="T261" s="193" t="s">
        <v>120</v>
      </c>
      <c r="U261" s="194" t="n">
        <v>0.064</v>
      </c>
      <c r="V261" s="194" t="n">
        <f aca="false">ROUND(E261*U261,2)</f>
        <v>0.16</v>
      </c>
      <c r="W261" s="194"/>
      <c r="X261" s="195"/>
      <c r="Y261" s="195"/>
      <c r="Z261" s="195"/>
      <c r="AA261" s="195"/>
      <c r="AB261" s="195"/>
      <c r="AC261" s="195"/>
      <c r="AD261" s="195"/>
      <c r="AE261" s="195"/>
      <c r="AF261" s="195"/>
      <c r="AG261" s="195" t="s">
        <v>152</v>
      </c>
      <c r="AH261" s="195"/>
      <c r="AI261" s="195"/>
      <c r="AJ261" s="195"/>
      <c r="AK261" s="195"/>
      <c r="AL261" s="195"/>
      <c r="AM261" s="195"/>
      <c r="AN261" s="195"/>
      <c r="AO261" s="195"/>
      <c r="AP261" s="195"/>
      <c r="AQ261" s="195"/>
      <c r="AR261" s="195"/>
      <c r="AS261" s="195"/>
      <c r="AT261" s="195"/>
      <c r="AU261" s="195"/>
      <c r="AV261" s="195"/>
      <c r="AW261" s="195"/>
      <c r="AX261" s="195"/>
      <c r="AY261" s="195"/>
      <c r="AZ261" s="195"/>
      <c r="BA261" s="195"/>
      <c r="BB261" s="195"/>
      <c r="BC261" s="195"/>
      <c r="BD261" s="195"/>
      <c r="BE261" s="195"/>
      <c r="BF261" s="195"/>
      <c r="BG261" s="195"/>
      <c r="BH261" s="195"/>
    </row>
    <row r="262" customFormat="false" ht="13.2" hidden="false" customHeight="false" outlineLevel="1" collapsed="false">
      <c r="A262" s="196"/>
      <c r="B262" s="197"/>
      <c r="C262" s="209" t="s">
        <v>581</v>
      </c>
      <c r="D262" s="210"/>
      <c r="E262" s="211"/>
      <c r="F262" s="194"/>
      <c r="G262" s="194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5"/>
      <c r="Y262" s="195"/>
      <c r="Z262" s="195"/>
      <c r="AA262" s="195"/>
      <c r="AB262" s="195"/>
      <c r="AC262" s="195"/>
      <c r="AD262" s="195"/>
      <c r="AE262" s="195"/>
      <c r="AF262" s="195"/>
      <c r="AG262" s="195" t="s">
        <v>154</v>
      </c>
      <c r="AH262" s="195" t="n">
        <v>0</v>
      </c>
      <c r="AI262" s="195"/>
      <c r="AJ262" s="195"/>
      <c r="AK262" s="195"/>
      <c r="AL262" s="195"/>
      <c r="AM262" s="195"/>
      <c r="AN262" s="195"/>
      <c r="AO262" s="195"/>
      <c r="AP262" s="195"/>
      <c r="AQ262" s="195"/>
      <c r="AR262" s="195"/>
      <c r="AS262" s="195"/>
      <c r="AT262" s="195"/>
      <c r="AU262" s="195"/>
      <c r="AV262" s="195"/>
      <c r="AW262" s="195"/>
      <c r="AX262" s="195"/>
      <c r="AY262" s="195"/>
      <c r="AZ262" s="195"/>
      <c r="BA262" s="195"/>
      <c r="BB262" s="195"/>
      <c r="BC262" s="195"/>
      <c r="BD262" s="195"/>
      <c r="BE262" s="195"/>
      <c r="BF262" s="195"/>
      <c r="BG262" s="195"/>
      <c r="BH262" s="195"/>
    </row>
    <row r="263" customFormat="false" ht="13.2" hidden="false" customHeight="false" outlineLevel="1" collapsed="false">
      <c r="A263" s="196"/>
      <c r="B263" s="197"/>
      <c r="C263" s="209" t="s">
        <v>236</v>
      </c>
      <c r="D263" s="210"/>
      <c r="E263" s="211"/>
      <c r="F263" s="194"/>
      <c r="G263" s="194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5"/>
      <c r="Y263" s="195"/>
      <c r="Z263" s="195"/>
      <c r="AA263" s="195"/>
      <c r="AB263" s="195"/>
      <c r="AC263" s="195"/>
      <c r="AD263" s="195"/>
      <c r="AE263" s="195"/>
      <c r="AF263" s="195"/>
      <c r="AG263" s="195" t="s">
        <v>154</v>
      </c>
      <c r="AH263" s="195" t="n">
        <v>0</v>
      </c>
      <c r="AI263" s="195"/>
      <c r="AJ263" s="195"/>
      <c r="AK263" s="195"/>
      <c r="AL263" s="195"/>
      <c r="AM263" s="195"/>
      <c r="AN263" s="195"/>
      <c r="AO263" s="195"/>
      <c r="AP263" s="195"/>
      <c r="AQ263" s="195"/>
      <c r="AR263" s="195"/>
      <c r="AS263" s="195"/>
      <c r="AT263" s="195"/>
      <c r="AU263" s="195"/>
      <c r="AV263" s="195"/>
      <c r="AW263" s="195"/>
      <c r="AX263" s="195"/>
      <c r="AY263" s="195"/>
      <c r="AZ263" s="195"/>
      <c r="BA263" s="195"/>
      <c r="BB263" s="195"/>
      <c r="BC263" s="195"/>
      <c r="BD263" s="195"/>
      <c r="BE263" s="195"/>
      <c r="BF263" s="195"/>
      <c r="BG263" s="195"/>
      <c r="BH263" s="195"/>
    </row>
    <row r="264" customFormat="false" ht="13.2" hidden="false" customHeight="false" outlineLevel="1" collapsed="false">
      <c r="A264" s="196"/>
      <c r="B264" s="197"/>
      <c r="C264" s="209" t="s">
        <v>582</v>
      </c>
      <c r="D264" s="210"/>
      <c r="E264" s="211" t="n">
        <v>2.5</v>
      </c>
      <c r="F264" s="194"/>
      <c r="G264" s="194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5"/>
      <c r="Y264" s="195"/>
      <c r="Z264" s="195"/>
      <c r="AA264" s="195"/>
      <c r="AB264" s="195"/>
      <c r="AC264" s="195"/>
      <c r="AD264" s="195"/>
      <c r="AE264" s="195"/>
      <c r="AF264" s="195"/>
      <c r="AG264" s="195" t="s">
        <v>154</v>
      </c>
      <c r="AH264" s="195" t="n">
        <v>0</v>
      </c>
      <c r="AI264" s="195"/>
      <c r="AJ264" s="195"/>
      <c r="AK264" s="195"/>
      <c r="AL264" s="195"/>
      <c r="AM264" s="195"/>
      <c r="AN264" s="195"/>
      <c r="AO264" s="195"/>
      <c r="AP264" s="195"/>
      <c r="AQ264" s="195"/>
      <c r="AR264" s="195"/>
      <c r="AS264" s="195"/>
      <c r="AT264" s="195"/>
      <c r="AU264" s="195"/>
      <c r="AV264" s="195"/>
      <c r="AW264" s="195"/>
      <c r="AX264" s="195"/>
      <c r="AY264" s="195"/>
      <c r="AZ264" s="195"/>
      <c r="BA264" s="195"/>
      <c r="BB264" s="195"/>
      <c r="BC264" s="195"/>
      <c r="BD264" s="195"/>
      <c r="BE264" s="195"/>
      <c r="BF264" s="195"/>
      <c r="BG264" s="195"/>
      <c r="BH264" s="195"/>
    </row>
    <row r="265" customFormat="false" ht="20.4" hidden="false" customHeight="false" outlineLevel="1" collapsed="false">
      <c r="A265" s="186" t="n">
        <v>42</v>
      </c>
      <c r="B265" s="187" t="s">
        <v>340</v>
      </c>
      <c r="C265" s="188" t="s">
        <v>341</v>
      </c>
      <c r="D265" s="189" t="s">
        <v>148</v>
      </c>
      <c r="E265" s="190" t="n">
        <v>2.5</v>
      </c>
      <c r="F265" s="191"/>
      <c r="G265" s="192" t="n">
        <f aca="false">ROUND(E265*F265,2)</f>
        <v>0</v>
      </c>
      <c r="H265" s="191"/>
      <c r="I265" s="192" t="n">
        <f aca="false">ROUND(E265*H265,2)</f>
        <v>0</v>
      </c>
      <c r="J265" s="191"/>
      <c r="K265" s="192" t="n">
        <f aca="false">ROUND(E265*J265,2)</f>
        <v>0</v>
      </c>
      <c r="L265" s="192" t="n">
        <v>21</v>
      </c>
      <c r="M265" s="192" t="n">
        <f aca="false">G265*(1+L265/100)</f>
        <v>0</v>
      </c>
      <c r="N265" s="192" t="n">
        <v>0.20746</v>
      </c>
      <c r="O265" s="192" t="n">
        <f aca="false">ROUND(E265*N265,2)</f>
        <v>0.52</v>
      </c>
      <c r="P265" s="192" t="n">
        <v>0</v>
      </c>
      <c r="Q265" s="192" t="n">
        <f aca="false">ROUND(E265*P265,2)</f>
        <v>0</v>
      </c>
      <c r="R265" s="192" t="s">
        <v>149</v>
      </c>
      <c r="S265" s="192" t="s">
        <v>150</v>
      </c>
      <c r="T265" s="193" t="s">
        <v>120</v>
      </c>
      <c r="U265" s="194" t="n">
        <v>0.1</v>
      </c>
      <c r="V265" s="194" t="n">
        <f aca="false">ROUND(E265*U265,2)</f>
        <v>0.25</v>
      </c>
      <c r="W265" s="194"/>
      <c r="X265" s="195"/>
      <c r="Y265" s="195"/>
      <c r="Z265" s="195"/>
      <c r="AA265" s="195"/>
      <c r="AB265" s="195"/>
      <c r="AC265" s="195"/>
      <c r="AD265" s="195"/>
      <c r="AE265" s="195"/>
      <c r="AF265" s="195"/>
      <c r="AG265" s="195" t="s">
        <v>152</v>
      </c>
      <c r="AH265" s="195"/>
      <c r="AI265" s="195"/>
      <c r="AJ265" s="195"/>
      <c r="AK265" s="195"/>
      <c r="AL265" s="195"/>
      <c r="AM265" s="195"/>
      <c r="AN265" s="195"/>
      <c r="AO265" s="195"/>
      <c r="AP265" s="195"/>
      <c r="AQ265" s="195"/>
      <c r="AR265" s="195"/>
      <c r="AS265" s="195"/>
      <c r="AT265" s="195"/>
      <c r="AU265" s="195"/>
      <c r="AV265" s="195"/>
      <c r="AW265" s="195"/>
      <c r="AX265" s="195"/>
      <c r="AY265" s="195"/>
      <c r="AZ265" s="195"/>
      <c r="BA265" s="195"/>
      <c r="BB265" s="195"/>
      <c r="BC265" s="195"/>
      <c r="BD265" s="195"/>
      <c r="BE265" s="195"/>
      <c r="BF265" s="195"/>
      <c r="BG265" s="195"/>
      <c r="BH265" s="195"/>
    </row>
    <row r="266" customFormat="false" ht="13.2" hidden="false" customHeight="false" outlineLevel="1" collapsed="false">
      <c r="A266" s="196"/>
      <c r="B266" s="197"/>
      <c r="C266" s="209" t="s">
        <v>581</v>
      </c>
      <c r="D266" s="210"/>
      <c r="E266" s="211"/>
      <c r="F266" s="194"/>
      <c r="G266" s="194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5"/>
      <c r="Y266" s="195"/>
      <c r="Z266" s="195"/>
      <c r="AA266" s="195"/>
      <c r="AB266" s="195"/>
      <c r="AC266" s="195"/>
      <c r="AD266" s="195"/>
      <c r="AE266" s="195"/>
      <c r="AF266" s="195"/>
      <c r="AG266" s="195" t="s">
        <v>154</v>
      </c>
      <c r="AH266" s="195" t="n">
        <v>0</v>
      </c>
      <c r="AI266" s="195"/>
      <c r="AJ266" s="195"/>
      <c r="AK266" s="195"/>
      <c r="AL266" s="195"/>
      <c r="AM266" s="195"/>
      <c r="AN266" s="195"/>
      <c r="AO266" s="195"/>
      <c r="AP266" s="195"/>
      <c r="AQ266" s="195"/>
      <c r="AR266" s="195"/>
      <c r="AS266" s="195"/>
      <c r="AT266" s="195"/>
      <c r="AU266" s="195"/>
      <c r="AV266" s="195"/>
      <c r="AW266" s="195"/>
      <c r="AX266" s="195"/>
      <c r="AY266" s="195"/>
      <c r="AZ266" s="195"/>
      <c r="BA266" s="195"/>
      <c r="BB266" s="195"/>
      <c r="BC266" s="195"/>
      <c r="BD266" s="195"/>
      <c r="BE266" s="195"/>
      <c r="BF266" s="195"/>
      <c r="BG266" s="195"/>
      <c r="BH266" s="195"/>
    </row>
    <row r="267" customFormat="false" ht="13.2" hidden="false" customHeight="false" outlineLevel="1" collapsed="false">
      <c r="A267" s="196"/>
      <c r="B267" s="197"/>
      <c r="C267" s="209" t="s">
        <v>236</v>
      </c>
      <c r="D267" s="210"/>
      <c r="E267" s="211"/>
      <c r="F267" s="194"/>
      <c r="G267" s="194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5"/>
      <c r="Y267" s="195"/>
      <c r="Z267" s="195"/>
      <c r="AA267" s="195"/>
      <c r="AB267" s="195"/>
      <c r="AC267" s="195"/>
      <c r="AD267" s="195"/>
      <c r="AE267" s="195"/>
      <c r="AF267" s="195"/>
      <c r="AG267" s="195" t="s">
        <v>154</v>
      </c>
      <c r="AH267" s="195" t="n">
        <v>0</v>
      </c>
      <c r="AI267" s="195"/>
      <c r="AJ267" s="195"/>
      <c r="AK267" s="195"/>
      <c r="AL267" s="195"/>
      <c r="AM267" s="195"/>
      <c r="AN267" s="195"/>
      <c r="AO267" s="195"/>
      <c r="AP267" s="195"/>
      <c r="AQ267" s="195"/>
      <c r="AR267" s="195"/>
      <c r="AS267" s="195"/>
      <c r="AT267" s="195"/>
      <c r="AU267" s="195"/>
      <c r="AV267" s="195"/>
      <c r="AW267" s="195"/>
      <c r="AX267" s="195"/>
      <c r="AY267" s="195"/>
      <c r="AZ267" s="195"/>
      <c r="BA267" s="195"/>
      <c r="BB267" s="195"/>
      <c r="BC267" s="195"/>
      <c r="BD267" s="195"/>
      <c r="BE267" s="195"/>
      <c r="BF267" s="195"/>
      <c r="BG267" s="195"/>
      <c r="BH267" s="195"/>
    </row>
    <row r="268" customFormat="false" ht="13.2" hidden="false" customHeight="false" outlineLevel="1" collapsed="false">
      <c r="A268" s="196"/>
      <c r="B268" s="197"/>
      <c r="C268" s="209" t="s">
        <v>582</v>
      </c>
      <c r="D268" s="210"/>
      <c r="E268" s="211" t="n">
        <v>2.5</v>
      </c>
      <c r="F268" s="194"/>
      <c r="G268" s="194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5"/>
      <c r="Y268" s="195"/>
      <c r="Z268" s="195"/>
      <c r="AA268" s="195"/>
      <c r="AB268" s="195"/>
      <c r="AC268" s="195"/>
      <c r="AD268" s="195"/>
      <c r="AE268" s="195"/>
      <c r="AF268" s="195"/>
      <c r="AG268" s="195" t="s">
        <v>154</v>
      </c>
      <c r="AH268" s="195" t="n">
        <v>0</v>
      </c>
      <c r="AI268" s="195"/>
      <c r="AJ268" s="195"/>
      <c r="AK268" s="195"/>
      <c r="AL268" s="195"/>
      <c r="AM268" s="195"/>
      <c r="AN268" s="195"/>
      <c r="AO268" s="195"/>
      <c r="AP268" s="195"/>
      <c r="AQ268" s="195"/>
      <c r="AR268" s="195"/>
      <c r="AS268" s="195"/>
      <c r="AT268" s="195"/>
      <c r="AU268" s="195"/>
      <c r="AV268" s="195"/>
      <c r="AW268" s="195"/>
      <c r="AX268" s="195"/>
      <c r="AY268" s="195"/>
      <c r="AZ268" s="195"/>
      <c r="BA268" s="195"/>
      <c r="BB268" s="195"/>
      <c r="BC268" s="195"/>
      <c r="BD268" s="195"/>
      <c r="BE268" s="195"/>
      <c r="BF268" s="195"/>
      <c r="BG268" s="195"/>
      <c r="BH268" s="195"/>
    </row>
    <row r="269" customFormat="false" ht="13.2" hidden="false" customHeight="false" outlineLevel="0" collapsed="false">
      <c r="A269" s="178" t="s">
        <v>114</v>
      </c>
      <c r="B269" s="179" t="s">
        <v>69</v>
      </c>
      <c r="C269" s="180" t="s">
        <v>70</v>
      </c>
      <c r="D269" s="181"/>
      <c r="E269" s="182"/>
      <c r="F269" s="183"/>
      <c r="G269" s="183" t="n">
        <f aca="false">SUMIF(AG270:AG336,"&lt;&gt;NOR",G270:G336)</f>
        <v>0</v>
      </c>
      <c r="H269" s="183"/>
      <c r="I269" s="183" t="n">
        <f aca="false">SUM(I270:I336)</f>
        <v>0</v>
      </c>
      <c r="J269" s="183"/>
      <c r="K269" s="183" t="n">
        <f aca="false">SUM(K270:K336)</f>
        <v>0</v>
      </c>
      <c r="L269" s="183"/>
      <c r="M269" s="183" t="n">
        <f aca="false">SUM(M270:M336)</f>
        <v>0</v>
      </c>
      <c r="N269" s="183"/>
      <c r="O269" s="183" t="n">
        <f aca="false">SUM(O270:O336)</f>
        <v>64.09</v>
      </c>
      <c r="P269" s="183"/>
      <c r="Q269" s="183" t="n">
        <f aca="false">SUM(Q270:Q336)</f>
        <v>0</v>
      </c>
      <c r="R269" s="183"/>
      <c r="S269" s="183"/>
      <c r="T269" s="184"/>
      <c r="U269" s="185"/>
      <c r="V269" s="185" t="n">
        <f aca="false">SUM(V270:V336)</f>
        <v>564.46</v>
      </c>
      <c r="W269" s="185"/>
      <c r="AG269" s="0" t="s">
        <v>115</v>
      </c>
    </row>
    <row r="270" customFormat="false" ht="20.4" hidden="false" customHeight="false" outlineLevel="1" collapsed="false">
      <c r="A270" s="186" t="n">
        <v>43</v>
      </c>
      <c r="B270" s="187" t="s">
        <v>342</v>
      </c>
      <c r="C270" s="188" t="s">
        <v>343</v>
      </c>
      <c r="D270" s="189" t="s">
        <v>168</v>
      </c>
      <c r="E270" s="190" t="n">
        <v>33</v>
      </c>
      <c r="F270" s="191"/>
      <c r="G270" s="192" t="n">
        <f aca="false">ROUND(E270*F270,2)</f>
        <v>0</v>
      </c>
      <c r="H270" s="191"/>
      <c r="I270" s="192" t="n">
        <f aca="false">ROUND(E270*H270,2)</f>
        <v>0</v>
      </c>
      <c r="J270" s="191"/>
      <c r="K270" s="192" t="n">
        <f aca="false">ROUND(E270*J270,2)</f>
        <v>0</v>
      </c>
      <c r="L270" s="192" t="n">
        <v>21</v>
      </c>
      <c r="M270" s="192" t="n">
        <f aca="false">G270*(1+L270/100)</f>
        <v>0</v>
      </c>
      <c r="N270" s="192" t="n">
        <v>0</v>
      </c>
      <c r="O270" s="192" t="n">
        <f aca="false">ROUND(E270*N270,2)</f>
        <v>0</v>
      </c>
      <c r="P270" s="192" t="n">
        <v>0</v>
      </c>
      <c r="Q270" s="192" t="n">
        <f aca="false">ROUND(E270*P270,2)</f>
        <v>0</v>
      </c>
      <c r="R270" s="192" t="s">
        <v>314</v>
      </c>
      <c r="S270" s="192" t="s">
        <v>150</v>
      </c>
      <c r="T270" s="193" t="s">
        <v>120</v>
      </c>
      <c r="U270" s="194" t="n">
        <v>0.126</v>
      </c>
      <c r="V270" s="194" t="n">
        <f aca="false">ROUND(E270*U270,2)</f>
        <v>4.16</v>
      </c>
      <c r="W270" s="194"/>
      <c r="X270" s="195"/>
      <c r="Y270" s="195"/>
      <c r="Z270" s="195"/>
      <c r="AA270" s="195"/>
      <c r="AB270" s="195"/>
      <c r="AC270" s="195"/>
      <c r="AD270" s="195"/>
      <c r="AE270" s="195"/>
      <c r="AF270" s="195"/>
      <c r="AG270" s="195" t="s">
        <v>152</v>
      </c>
      <c r="AH270" s="195"/>
      <c r="AI270" s="195"/>
      <c r="AJ270" s="195"/>
      <c r="AK270" s="195"/>
      <c r="AL270" s="195"/>
      <c r="AM270" s="195"/>
      <c r="AN270" s="195"/>
      <c r="AO270" s="195"/>
      <c r="AP270" s="195"/>
      <c r="AQ270" s="195"/>
      <c r="AR270" s="195"/>
      <c r="AS270" s="195"/>
      <c r="AT270" s="195"/>
      <c r="AU270" s="195"/>
      <c r="AV270" s="195"/>
      <c r="AW270" s="195"/>
      <c r="AX270" s="195"/>
      <c r="AY270" s="195"/>
      <c r="AZ270" s="195"/>
      <c r="BA270" s="195"/>
      <c r="BB270" s="195"/>
      <c r="BC270" s="195"/>
      <c r="BD270" s="195"/>
      <c r="BE270" s="195"/>
      <c r="BF270" s="195"/>
      <c r="BG270" s="195"/>
      <c r="BH270" s="195"/>
    </row>
    <row r="271" customFormat="false" ht="13.2" hidden="false" customHeight="true" outlineLevel="1" collapsed="false">
      <c r="A271" s="196"/>
      <c r="B271" s="197"/>
      <c r="C271" s="212" t="s">
        <v>315</v>
      </c>
      <c r="D271" s="212"/>
      <c r="E271" s="212"/>
      <c r="F271" s="212"/>
      <c r="G271" s="212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5"/>
      <c r="Y271" s="195"/>
      <c r="Z271" s="195"/>
      <c r="AA271" s="195"/>
      <c r="AB271" s="195"/>
      <c r="AC271" s="195"/>
      <c r="AD271" s="195"/>
      <c r="AE271" s="195"/>
      <c r="AF271" s="195"/>
      <c r="AG271" s="195" t="s">
        <v>171</v>
      </c>
      <c r="AH271" s="195"/>
      <c r="AI271" s="195"/>
      <c r="AJ271" s="195"/>
      <c r="AK271" s="195"/>
      <c r="AL271" s="195"/>
      <c r="AM271" s="195"/>
      <c r="AN271" s="195"/>
      <c r="AO271" s="195"/>
      <c r="AP271" s="195"/>
      <c r="AQ271" s="195"/>
      <c r="AR271" s="195"/>
      <c r="AS271" s="195"/>
      <c r="AT271" s="195"/>
      <c r="AU271" s="195"/>
      <c r="AV271" s="195"/>
      <c r="AW271" s="195"/>
      <c r="AX271" s="195"/>
      <c r="AY271" s="195"/>
      <c r="AZ271" s="195"/>
      <c r="BA271" s="195"/>
      <c r="BB271" s="195"/>
      <c r="BC271" s="195"/>
      <c r="BD271" s="195"/>
      <c r="BE271" s="195"/>
      <c r="BF271" s="195"/>
      <c r="BG271" s="195"/>
      <c r="BH271" s="195"/>
    </row>
    <row r="272" customFormat="false" ht="13.2" hidden="false" customHeight="false" outlineLevel="1" collapsed="false">
      <c r="A272" s="186" t="n">
        <v>44</v>
      </c>
      <c r="B272" s="187" t="s">
        <v>344</v>
      </c>
      <c r="C272" s="188" t="s">
        <v>345</v>
      </c>
      <c r="D272" s="189" t="s">
        <v>168</v>
      </c>
      <c r="E272" s="190" t="n">
        <v>72.5</v>
      </c>
      <c r="F272" s="191"/>
      <c r="G272" s="192" t="n">
        <f aca="false">ROUND(E272*F272,2)</f>
        <v>0</v>
      </c>
      <c r="H272" s="191"/>
      <c r="I272" s="192" t="n">
        <f aca="false">ROUND(E272*H272,2)</f>
        <v>0</v>
      </c>
      <c r="J272" s="191"/>
      <c r="K272" s="192" t="n">
        <f aca="false">ROUND(E272*J272,2)</f>
        <v>0</v>
      </c>
      <c r="L272" s="192" t="n">
        <v>21</v>
      </c>
      <c r="M272" s="192" t="n">
        <f aca="false">G272*(1+L272/100)</f>
        <v>0</v>
      </c>
      <c r="N272" s="192" t="n">
        <v>1E-005</v>
      </c>
      <c r="O272" s="192" t="n">
        <f aca="false">ROUND(E272*N272,2)</f>
        <v>0</v>
      </c>
      <c r="P272" s="192" t="n">
        <v>0</v>
      </c>
      <c r="Q272" s="192" t="n">
        <f aca="false">ROUND(E272*P272,2)</f>
        <v>0</v>
      </c>
      <c r="R272" s="192" t="s">
        <v>314</v>
      </c>
      <c r="S272" s="192" t="s">
        <v>150</v>
      </c>
      <c r="T272" s="193" t="s">
        <v>120</v>
      </c>
      <c r="U272" s="194" t="n">
        <v>0.08</v>
      </c>
      <c r="V272" s="194" t="n">
        <f aca="false">ROUND(E272*U272,2)</f>
        <v>5.8</v>
      </c>
      <c r="W272" s="194"/>
      <c r="X272" s="195"/>
      <c r="Y272" s="195"/>
      <c r="Z272" s="195"/>
      <c r="AA272" s="195"/>
      <c r="AB272" s="195"/>
      <c r="AC272" s="195"/>
      <c r="AD272" s="195"/>
      <c r="AE272" s="195"/>
      <c r="AF272" s="195"/>
      <c r="AG272" s="195" t="s">
        <v>152</v>
      </c>
      <c r="AH272" s="195"/>
      <c r="AI272" s="195"/>
      <c r="AJ272" s="195"/>
      <c r="AK272" s="195"/>
      <c r="AL272" s="195"/>
      <c r="AM272" s="195"/>
      <c r="AN272" s="195"/>
      <c r="AO272" s="195"/>
      <c r="AP272" s="195"/>
      <c r="AQ272" s="195"/>
      <c r="AR272" s="195"/>
      <c r="AS272" s="195"/>
      <c r="AT272" s="195"/>
      <c r="AU272" s="195"/>
      <c r="AV272" s="195"/>
      <c r="AW272" s="195"/>
      <c r="AX272" s="195"/>
      <c r="AY272" s="195"/>
      <c r="AZ272" s="195"/>
      <c r="BA272" s="195"/>
      <c r="BB272" s="195"/>
      <c r="BC272" s="195"/>
      <c r="BD272" s="195"/>
      <c r="BE272" s="195"/>
      <c r="BF272" s="195"/>
      <c r="BG272" s="195"/>
      <c r="BH272" s="195"/>
    </row>
    <row r="273" customFormat="false" ht="13.2" hidden="false" customHeight="true" outlineLevel="1" collapsed="false">
      <c r="A273" s="196"/>
      <c r="B273" s="197"/>
      <c r="C273" s="212" t="s">
        <v>346</v>
      </c>
      <c r="D273" s="212"/>
      <c r="E273" s="212"/>
      <c r="F273" s="212"/>
      <c r="G273" s="212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5"/>
      <c r="Y273" s="195"/>
      <c r="Z273" s="195"/>
      <c r="AA273" s="195"/>
      <c r="AB273" s="195"/>
      <c r="AC273" s="195"/>
      <c r="AD273" s="195"/>
      <c r="AE273" s="195"/>
      <c r="AF273" s="195"/>
      <c r="AG273" s="195" t="s">
        <v>171</v>
      </c>
      <c r="AH273" s="195"/>
      <c r="AI273" s="195"/>
      <c r="AJ273" s="195"/>
      <c r="AK273" s="195"/>
      <c r="AL273" s="195"/>
      <c r="AM273" s="195"/>
      <c r="AN273" s="195"/>
      <c r="AO273" s="195"/>
      <c r="AP273" s="195"/>
      <c r="AQ273" s="195"/>
      <c r="AR273" s="195"/>
      <c r="AS273" s="195"/>
      <c r="AT273" s="195"/>
      <c r="AU273" s="195"/>
      <c r="AV273" s="195"/>
      <c r="AW273" s="195"/>
      <c r="AX273" s="195"/>
      <c r="AY273" s="195"/>
      <c r="AZ273" s="195"/>
      <c r="BA273" s="195"/>
      <c r="BB273" s="195"/>
      <c r="BC273" s="195"/>
      <c r="BD273" s="195"/>
      <c r="BE273" s="195"/>
      <c r="BF273" s="195"/>
      <c r="BG273" s="195"/>
      <c r="BH273" s="195"/>
    </row>
    <row r="274" customFormat="false" ht="13.2" hidden="false" customHeight="false" outlineLevel="1" collapsed="false">
      <c r="A274" s="196"/>
      <c r="B274" s="197"/>
      <c r="C274" s="209" t="s">
        <v>713</v>
      </c>
      <c r="D274" s="210"/>
      <c r="E274" s="211" t="n">
        <v>72.5</v>
      </c>
      <c r="F274" s="194"/>
      <c r="G274" s="194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5"/>
      <c r="Y274" s="195"/>
      <c r="Z274" s="195"/>
      <c r="AA274" s="195"/>
      <c r="AB274" s="195"/>
      <c r="AC274" s="195"/>
      <c r="AD274" s="195"/>
      <c r="AE274" s="195"/>
      <c r="AF274" s="195"/>
      <c r="AG274" s="195" t="s">
        <v>154</v>
      </c>
      <c r="AH274" s="195" t="n">
        <v>0</v>
      </c>
      <c r="AI274" s="195"/>
      <c r="AJ274" s="195"/>
      <c r="AK274" s="195"/>
      <c r="AL274" s="195"/>
      <c r="AM274" s="195"/>
      <c r="AN274" s="195"/>
      <c r="AO274" s="195"/>
      <c r="AP274" s="195"/>
      <c r="AQ274" s="195"/>
      <c r="AR274" s="195"/>
      <c r="AS274" s="195"/>
      <c r="AT274" s="195"/>
      <c r="AU274" s="195"/>
      <c r="AV274" s="195"/>
      <c r="AW274" s="195"/>
      <c r="AX274" s="195"/>
      <c r="AY274" s="195"/>
      <c r="AZ274" s="195"/>
      <c r="BA274" s="195"/>
      <c r="BB274" s="195"/>
      <c r="BC274" s="195"/>
      <c r="BD274" s="195"/>
      <c r="BE274" s="195"/>
      <c r="BF274" s="195"/>
      <c r="BG274" s="195"/>
      <c r="BH274" s="195"/>
    </row>
    <row r="275" customFormat="false" ht="13.2" hidden="false" customHeight="false" outlineLevel="1" collapsed="false">
      <c r="A275" s="186" t="n">
        <v>45</v>
      </c>
      <c r="B275" s="187" t="s">
        <v>349</v>
      </c>
      <c r="C275" s="188" t="s">
        <v>350</v>
      </c>
      <c r="D275" s="189" t="s">
        <v>168</v>
      </c>
      <c r="E275" s="190" t="n">
        <v>223.5</v>
      </c>
      <c r="F275" s="191"/>
      <c r="G275" s="192" t="n">
        <f aca="false">ROUND(E275*F275,2)</f>
        <v>0</v>
      </c>
      <c r="H275" s="191"/>
      <c r="I275" s="192" t="n">
        <f aca="false">ROUND(E275*H275,2)</f>
        <v>0</v>
      </c>
      <c r="J275" s="191"/>
      <c r="K275" s="192" t="n">
        <f aca="false">ROUND(E275*J275,2)</f>
        <v>0</v>
      </c>
      <c r="L275" s="192" t="n">
        <v>21</v>
      </c>
      <c r="M275" s="192" t="n">
        <f aca="false">G275*(1+L275/100)</f>
        <v>0</v>
      </c>
      <c r="N275" s="192" t="n">
        <v>1E-005</v>
      </c>
      <c r="O275" s="192" t="n">
        <f aca="false">ROUND(E275*N275,2)</f>
        <v>0</v>
      </c>
      <c r="P275" s="192" t="n">
        <v>0</v>
      </c>
      <c r="Q275" s="192" t="n">
        <f aca="false">ROUND(E275*P275,2)</f>
        <v>0</v>
      </c>
      <c r="R275" s="192" t="s">
        <v>314</v>
      </c>
      <c r="S275" s="192" t="s">
        <v>150</v>
      </c>
      <c r="T275" s="193" t="s">
        <v>120</v>
      </c>
      <c r="U275" s="194" t="n">
        <v>0.097</v>
      </c>
      <c r="V275" s="194" t="n">
        <f aca="false">ROUND(E275*U275,2)</f>
        <v>21.68</v>
      </c>
      <c r="W275" s="194"/>
      <c r="X275" s="195"/>
      <c r="Y275" s="195"/>
      <c r="Z275" s="195"/>
      <c r="AA275" s="195"/>
      <c r="AB275" s="195"/>
      <c r="AC275" s="195"/>
      <c r="AD275" s="195"/>
      <c r="AE275" s="195"/>
      <c r="AF275" s="195"/>
      <c r="AG275" s="195" t="s">
        <v>152</v>
      </c>
      <c r="AH275" s="195"/>
      <c r="AI275" s="195"/>
      <c r="AJ275" s="195"/>
      <c r="AK275" s="195"/>
      <c r="AL275" s="195"/>
      <c r="AM275" s="195"/>
      <c r="AN275" s="195"/>
      <c r="AO275" s="195"/>
      <c r="AP275" s="195"/>
      <c r="AQ275" s="195"/>
      <c r="AR275" s="195"/>
      <c r="AS275" s="195"/>
      <c r="AT275" s="195"/>
      <c r="AU275" s="195"/>
      <c r="AV275" s="195"/>
      <c r="AW275" s="195"/>
      <c r="AX275" s="195"/>
      <c r="AY275" s="195"/>
      <c r="AZ275" s="195"/>
      <c r="BA275" s="195"/>
      <c r="BB275" s="195"/>
      <c r="BC275" s="195"/>
      <c r="BD275" s="195"/>
      <c r="BE275" s="195"/>
      <c r="BF275" s="195"/>
      <c r="BG275" s="195"/>
      <c r="BH275" s="195"/>
    </row>
    <row r="276" customFormat="false" ht="13.2" hidden="false" customHeight="true" outlineLevel="1" collapsed="false">
      <c r="A276" s="196"/>
      <c r="B276" s="197"/>
      <c r="C276" s="212" t="s">
        <v>346</v>
      </c>
      <c r="D276" s="212"/>
      <c r="E276" s="212"/>
      <c r="F276" s="212"/>
      <c r="G276" s="212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5"/>
      <c r="Y276" s="195"/>
      <c r="Z276" s="195"/>
      <c r="AA276" s="195"/>
      <c r="AB276" s="195"/>
      <c r="AC276" s="195"/>
      <c r="AD276" s="195"/>
      <c r="AE276" s="195"/>
      <c r="AF276" s="195"/>
      <c r="AG276" s="195" t="s">
        <v>171</v>
      </c>
      <c r="AH276" s="195"/>
      <c r="AI276" s="195"/>
      <c r="AJ276" s="195"/>
      <c r="AK276" s="195"/>
      <c r="AL276" s="195"/>
      <c r="AM276" s="195"/>
      <c r="AN276" s="195"/>
      <c r="AO276" s="195"/>
      <c r="AP276" s="195"/>
      <c r="AQ276" s="195"/>
      <c r="AR276" s="195"/>
      <c r="AS276" s="195"/>
      <c r="AT276" s="195"/>
      <c r="AU276" s="195"/>
      <c r="AV276" s="195"/>
      <c r="AW276" s="195"/>
      <c r="AX276" s="195"/>
      <c r="AY276" s="195"/>
      <c r="AZ276" s="195"/>
      <c r="BA276" s="195"/>
      <c r="BB276" s="195"/>
      <c r="BC276" s="195"/>
      <c r="BD276" s="195"/>
      <c r="BE276" s="195"/>
      <c r="BF276" s="195"/>
      <c r="BG276" s="195"/>
      <c r="BH276" s="195"/>
    </row>
    <row r="277" customFormat="false" ht="13.2" hidden="false" customHeight="false" outlineLevel="1" collapsed="false">
      <c r="A277" s="196"/>
      <c r="B277" s="197"/>
      <c r="C277" s="209" t="s">
        <v>714</v>
      </c>
      <c r="D277" s="210"/>
      <c r="E277" s="211" t="n">
        <v>223.5</v>
      </c>
      <c r="F277" s="194"/>
      <c r="G277" s="194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5"/>
      <c r="Y277" s="195"/>
      <c r="Z277" s="195"/>
      <c r="AA277" s="195"/>
      <c r="AB277" s="195"/>
      <c r="AC277" s="195"/>
      <c r="AD277" s="195"/>
      <c r="AE277" s="195"/>
      <c r="AF277" s="195"/>
      <c r="AG277" s="195" t="s">
        <v>154</v>
      </c>
      <c r="AH277" s="195" t="n">
        <v>0</v>
      </c>
      <c r="AI277" s="195"/>
      <c r="AJ277" s="195"/>
      <c r="AK277" s="195"/>
      <c r="AL277" s="195"/>
      <c r="AM277" s="195"/>
      <c r="AN277" s="195"/>
      <c r="AO277" s="195"/>
      <c r="AP277" s="195"/>
      <c r="AQ277" s="195"/>
      <c r="AR277" s="195"/>
      <c r="AS277" s="195"/>
      <c r="AT277" s="195"/>
      <c r="AU277" s="195"/>
      <c r="AV277" s="195"/>
      <c r="AW277" s="195"/>
      <c r="AX277" s="195"/>
      <c r="AY277" s="195"/>
      <c r="AZ277" s="195"/>
      <c r="BA277" s="195"/>
      <c r="BB277" s="195"/>
      <c r="BC277" s="195"/>
      <c r="BD277" s="195"/>
      <c r="BE277" s="195"/>
      <c r="BF277" s="195"/>
      <c r="BG277" s="195"/>
      <c r="BH277" s="195"/>
    </row>
    <row r="278" customFormat="false" ht="13.2" hidden="false" customHeight="false" outlineLevel="1" collapsed="false">
      <c r="A278" s="186" t="n">
        <v>46</v>
      </c>
      <c r="B278" s="187" t="s">
        <v>352</v>
      </c>
      <c r="C278" s="188" t="s">
        <v>353</v>
      </c>
      <c r="D278" s="189" t="s">
        <v>354</v>
      </c>
      <c r="E278" s="190" t="n">
        <v>8</v>
      </c>
      <c r="F278" s="191"/>
      <c r="G278" s="192" t="n">
        <f aca="false">ROUND(E278*F278,2)</f>
        <v>0</v>
      </c>
      <c r="H278" s="191"/>
      <c r="I278" s="192" t="n">
        <f aca="false">ROUND(E278*H278,2)</f>
        <v>0</v>
      </c>
      <c r="J278" s="191"/>
      <c r="K278" s="192" t="n">
        <f aca="false">ROUND(E278*J278,2)</f>
        <v>0</v>
      </c>
      <c r="L278" s="192" t="n">
        <v>21</v>
      </c>
      <c r="M278" s="192" t="n">
        <f aca="false">G278*(1+L278/100)</f>
        <v>0</v>
      </c>
      <c r="N278" s="192" t="n">
        <v>0</v>
      </c>
      <c r="O278" s="192" t="n">
        <f aca="false">ROUND(E278*N278,2)</f>
        <v>0</v>
      </c>
      <c r="P278" s="192" t="n">
        <v>0</v>
      </c>
      <c r="Q278" s="192" t="n">
        <f aca="false">ROUND(E278*P278,2)</f>
        <v>0</v>
      </c>
      <c r="R278" s="192" t="s">
        <v>314</v>
      </c>
      <c r="S278" s="192" t="s">
        <v>150</v>
      </c>
      <c r="T278" s="193" t="s">
        <v>120</v>
      </c>
      <c r="U278" s="194" t="n">
        <v>0.2832</v>
      </c>
      <c r="V278" s="194" t="n">
        <f aca="false">ROUND(E278*U278,2)</f>
        <v>2.27</v>
      </c>
      <c r="W278" s="194"/>
      <c r="X278" s="195"/>
      <c r="Y278" s="195"/>
      <c r="Z278" s="195"/>
      <c r="AA278" s="195"/>
      <c r="AB278" s="195"/>
      <c r="AC278" s="195"/>
      <c r="AD278" s="195"/>
      <c r="AE278" s="195"/>
      <c r="AF278" s="195"/>
      <c r="AG278" s="195" t="s">
        <v>152</v>
      </c>
      <c r="AH278" s="195"/>
      <c r="AI278" s="195"/>
      <c r="AJ278" s="195"/>
      <c r="AK278" s="195"/>
      <c r="AL278" s="195"/>
      <c r="AM278" s="195"/>
      <c r="AN278" s="195"/>
      <c r="AO278" s="195"/>
      <c r="AP278" s="195"/>
      <c r="AQ278" s="195"/>
      <c r="AR278" s="195"/>
      <c r="AS278" s="195"/>
      <c r="AT278" s="195"/>
      <c r="AU278" s="195"/>
      <c r="AV278" s="195"/>
      <c r="AW278" s="195"/>
      <c r="AX278" s="195"/>
      <c r="AY278" s="195"/>
      <c r="AZ278" s="195"/>
      <c r="BA278" s="195"/>
      <c r="BB278" s="195"/>
      <c r="BC278" s="195"/>
      <c r="BD278" s="195"/>
      <c r="BE278" s="195"/>
      <c r="BF278" s="195"/>
      <c r="BG278" s="195"/>
      <c r="BH278" s="195"/>
    </row>
    <row r="279" customFormat="false" ht="13.2" hidden="false" customHeight="true" outlineLevel="1" collapsed="false">
      <c r="A279" s="196"/>
      <c r="B279" s="197"/>
      <c r="C279" s="212" t="s">
        <v>315</v>
      </c>
      <c r="D279" s="212"/>
      <c r="E279" s="212"/>
      <c r="F279" s="212"/>
      <c r="G279" s="212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5"/>
      <c r="Y279" s="195"/>
      <c r="Z279" s="195"/>
      <c r="AA279" s="195"/>
      <c r="AB279" s="195"/>
      <c r="AC279" s="195"/>
      <c r="AD279" s="195"/>
      <c r="AE279" s="195"/>
      <c r="AF279" s="195"/>
      <c r="AG279" s="195" t="s">
        <v>171</v>
      </c>
      <c r="AH279" s="195"/>
      <c r="AI279" s="195"/>
      <c r="AJ279" s="195"/>
      <c r="AK279" s="195"/>
      <c r="AL279" s="195"/>
      <c r="AM279" s="195"/>
      <c r="AN279" s="195"/>
      <c r="AO279" s="195"/>
      <c r="AP279" s="195"/>
      <c r="AQ279" s="195"/>
      <c r="AR279" s="195"/>
      <c r="AS279" s="195"/>
      <c r="AT279" s="195"/>
      <c r="AU279" s="195"/>
      <c r="AV279" s="195"/>
      <c r="AW279" s="195"/>
      <c r="AX279" s="195"/>
      <c r="AY279" s="195"/>
      <c r="AZ279" s="195"/>
      <c r="BA279" s="195"/>
      <c r="BB279" s="195"/>
      <c r="BC279" s="195"/>
      <c r="BD279" s="195"/>
      <c r="BE279" s="195"/>
      <c r="BF279" s="195"/>
      <c r="BG279" s="195"/>
      <c r="BH279" s="195"/>
    </row>
    <row r="280" customFormat="false" ht="13.2" hidden="false" customHeight="false" outlineLevel="1" collapsed="false">
      <c r="A280" s="196"/>
      <c r="B280" s="197"/>
      <c r="C280" s="209" t="s">
        <v>715</v>
      </c>
      <c r="D280" s="210"/>
      <c r="E280" s="211" t="n">
        <v>2</v>
      </c>
      <c r="F280" s="194"/>
      <c r="G280" s="194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5"/>
      <c r="Y280" s="195"/>
      <c r="Z280" s="195"/>
      <c r="AA280" s="195"/>
      <c r="AB280" s="195"/>
      <c r="AC280" s="195"/>
      <c r="AD280" s="195"/>
      <c r="AE280" s="195"/>
      <c r="AF280" s="195"/>
      <c r="AG280" s="195" t="s">
        <v>154</v>
      </c>
      <c r="AH280" s="195" t="n">
        <v>0</v>
      </c>
      <c r="AI280" s="195"/>
      <c r="AJ280" s="195"/>
      <c r="AK280" s="195"/>
      <c r="AL280" s="195"/>
      <c r="AM280" s="195"/>
      <c r="AN280" s="195"/>
      <c r="AO280" s="195"/>
      <c r="AP280" s="195"/>
      <c r="AQ280" s="195"/>
      <c r="AR280" s="195"/>
      <c r="AS280" s="195"/>
      <c r="AT280" s="195"/>
      <c r="AU280" s="195"/>
      <c r="AV280" s="195"/>
      <c r="AW280" s="195"/>
      <c r="AX280" s="195"/>
      <c r="AY280" s="195"/>
      <c r="AZ280" s="195"/>
      <c r="BA280" s="195"/>
      <c r="BB280" s="195"/>
      <c r="BC280" s="195"/>
      <c r="BD280" s="195"/>
      <c r="BE280" s="195"/>
      <c r="BF280" s="195"/>
      <c r="BG280" s="195"/>
      <c r="BH280" s="195"/>
    </row>
    <row r="281" customFormat="false" ht="13.2" hidden="false" customHeight="false" outlineLevel="1" collapsed="false">
      <c r="A281" s="196"/>
      <c r="B281" s="197"/>
      <c r="C281" s="209" t="s">
        <v>716</v>
      </c>
      <c r="D281" s="210"/>
      <c r="E281" s="211" t="n">
        <v>6</v>
      </c>
      <c r="F281" s="194"/>
      <c r="G281" s="194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5"/>
      <c r="Y281" s="195"/>
      <c r="Z281" s="195"/>
      <c r="AA281" s="195"/>
      <c r="AB281" s="195"/>
      <c r="AC281" s="195"/>
      <c r="AD281" s="195"/>
      <c r="AE281" s="195"/>
      <c r="AF281" s="195"/>
      <c r="AG281" s="195" t="s">
        <v>154</v>
      </c>
      <c r="AH281" s="195" t="n">
        <v>0</v>
      </c>
      <c r="AI281" s="195"/>
      <c r="AJ281" s="195"/>
      <c r="AK281" s="195"/>
      <c r="AL281" s="195"/>
      <c r="AM281" s="195"/>
      <c r="AN281" s="195"/>
      <c r="AO281" s="195"/>
      <c r="AP281" s="195"/>
      <c r="AQ281" s="195"/>
      <c r="AR281" s="195"/>
      <c r="AS281" s="195"/>
      <c r="AT281" s="195"/>
      <c r="AU281" s="195"/>
      <c r="AV281" s="195"/>
      <c r="AW281" s="195"/>
      <c r="AX281" s="195"/>
      <c r="AY281" s="195"/>
      <c r="AZ281" s="195"/>
      <c r="BA281" s="195"/>
      <c r="BB281" s="195"/>
      <c r="BC281" s="195"/>
      <c r="BD281" s="195"/>
      <c r="BE281" s="195"/>
      <c r="BF281" s="195"/>
      <c r="BG281" s="195"/>
      <c r="BH281" s="195"/>
    </row>
    <row r="282" customFormat="false" ht="20.4" hidden="false" customHeight="false" outlineLevel="1" collapsed="false">
      <c r="A282" s="186" t="n">
        <v>47</v>
      </c>
      <c r="B282" s="187" t="s">
        <v>356</v>
      </c>
      <c r="C282" s="188" t="s">
        <v>357</v>
      </c>
      <c r="D282" s="189" t="s">
        <v>354</v>
      </c>
      <c r="E282" s="190" t="n">
        <v>34</v>
      </c>
      <c r="F282" s="191"/>
      <c r="G282" s="192" t="n">
        <f aca="false">ROUND(E282*F282,2)</f>
        <v>0</v>
      </c>
      <c r="H282" s="191"/>
      <c r="I282" s="192" t="n">
        <f aca="false">ROUND(E282*H282,2)</f>
        <v>0</v>
      </c>
      <c r="J282" s="191"/>
      <c r="K282" s="192" t="n">
        <f aca="false">ROUND(E282*J282,2)</f>
        <v>0</v>
      </c>
      <c r="L282" s="192" t="n">
        <v>21</v>
      </c>
      <c r="M282" s="192" t="n">
        <f aca="false">G282*(1+L282/100)</f>
        <v>0</v>
      </c>
      <c r="N282" s="192" t="n">
        <v>4E-005</v>
      </c>
      <c r="O282" s="192" t="n">
        <f aca="false">ROUND(E282*N282,2)</f>
        <v>0</v>
      </c>
      <c r="P282" s="192" t="n">
        <v>0</v>
      </c>
      <c r="Q282" s="192" t="n">
        <f aca="false">ROUND(E282*P282,2)</f>
        <v>0</v>
      </c>
      <c r="R282" s="192" t="s">
        <v>314</v>
      </c>
      <c r="S282" s="192" t="s">
        <v>150</v>
      </c>
      <c r="T282" s="193" t="s">
        <v>120</v>
      </c>
      <c r="U282" s="194" t="n">
        <v>0.38</v>
      </c>
      <c r="V282" s="194" t="n">
        <f aca="false">ROUND(E282*U282,2)</f>
        <v>12.92</v>
      </c>
      <c r="W282" s="194"/>
      <c r="X282" s="195"/>
      <c r="Y282" s="195"/>
      <c r="Z282" s="195"/>
      <c r="AA282" s="195"/>
      <c r="AB282" s="195"/>
      <c r="AC282" s="195"/>
      <c r="AD282" s="195"/>
      <c r="AE282" s="195"/>
      <c r="AF282" s="195"/>
      <c r="AG282" s="195" t="s">
        <v>152</v>
      </c>
      <c r="AH282" s="195"/>
      <c r="AI282" s="195"/>
      <c r="AJ282" s="195"/>
      <c r="AK282" s="195"/>
      <c r="AL282" s="195"/>
      <c r="AM282" s="195"/>
      <c r="AN282" s="195"/>
      <c r="AO282" s="195"/>
      <c r="AP282" s="195"/>
      <c r="AQ282" s="195"/>
      <c r="AR282" s="195"/>
      <c r="AS282" s="195"/>
      <c r="AT282" s="195"/>
      <c r="AU282" s="195"/>
      <c r="AV282" s="195"/>
      <c r="AW282" s="195"/>
      <c r="AX282" s="195"/>
      <c r="AY282" s="195"/>
      <c r="AZ282" s="195"/>
      <c r="BA282" s="195"/>
      <c r="BB282" s="195"/>
      <c r="BC282" s="195"/>
      <c r="BD282" s="195"/>
      <c r="BE282" s="195"/>
      <c r="BF282" s="195"/>
      <c r="BG282" s="195"/>
      <c r="BH282" s="195"/>
    </row>
    <row r="283" customFormat="false" ht="13.2" hidden="false" customHeight="true" outlineLevel="1" collapsed="false">
      <c r="A283" s="196"/>
      <c r="B283" s="197"/>
      <c r="C283" s="212" t="s">
        <v>315</v>
      </c>
      <c r="D283" s="212"/>
      <c r="E283" s="212"/>
      <c r="F283" s="212"/>
      <c r="G283" s="212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5"/>
      <c r="Y283" s="195"/>
      <c r="Z283" s="195"/>
      <c r="AA283" s="195"/>
      <c r="AB283" s="195"/>
      <c r="AC283" s="195"/>
      <c r="AD283" s="195"/>
      <c r="AE283" s="195"/>
      <c r="AF283" s="195"/>
      <c r="AG283" s="195" t="s">
        <v>171</v>
      </c>
      <c r="AH283" s="195"/>
      <c r="AI283" s="195"/>
      <c r="AJ283" s="195"/>
      <c r="AK283" s="195"/>
      <c r="AL283" s="195"/>
      <c r="AM283" s="195"/>
      <c r="AN283" s="195"/>
      <c r="AO283" s="195"/>
      <c r="AP283" s="195"/>
      <c r="AQ283" s="195"/>
      <c r="AR283" s="195"/>
      <c r="AS283" s="195"/>
      <c r="AT283" s="195"/>
      <c r="AU283" s="195"/>
      <c r="AV283" s="195"/>
      <c r="AW283" s="195"/>
      <c r="AX283" s="195"/>
      <c r="AY283" s="195"/>
      <c r="AZ283" s="195"/>
      <c r="BA283" s="195"/>
      <c r="BB283" s="195"/>
      <c r="BC283" s="195"/>
      <c r="BD283" s="195"/>
      <c r="BE283" s="195"/>
      <c r="BF283" s="195"/>
      <c r="BG283" s="195"/>
      <c r="BH283" s="195"/>
    </row>
    <row r="284" customFormat="false" ht="13.2" hidden="false" customHeight="false" outlineLevel="1" collapsed="false">
      <c r="A284" s="196"/>
      <c r="B284" s="197"/>
      <c r="C284" s="209" t="s">
        <v>717</v>
      </c>
      <c r="D284" s="210"/>
      <c r="E284" s="211" t="n">
        <v>34</v>
      </c>
      <c r="F284" s="194"/>
      <c r="G284" s="194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5"/>
      <c r="Y284" s="195"/>
      <c r="Z284" s="195"/>
      <c r="AA284" s="195"/>
      <c r="AB284" s="195"/>
      <c r="AC284" s="195"/>
      <c r="AD284" s="195"/>
      <c r="AE284" s="195"/>
      <c r="AF284" s="195"/>
      <c r="AG284" s="195" t="s">
        <v>154</v>
      </c>
      <c r="AH284" s="195" t="n">
        <v>0</v>
      </c>
      <c r="AI284" s="195"/>
      <c r="AJ284" s="195"/>
      <c r="AK284" s="195"/>
      <c r="AL284" s="195"/>
      <c r="AM284" s="195"/>
      <c r="AN284" s="195"/>
      <c r="AO284" s="195"/>
      <c r="AP284" s="195"/>
      <c r="AQ284" s="195"/>
      <c r="AR284" s="195"/>
      <c r="AS284" s="195"/>
      <c r="AT284" s="195"/>
      <c r="AU284" s="195"/>
      <c r="AV284" s="195"/>
      <c r="AW284" s="195"/>
      <c r="AX284" s="195"/>
      <c r="AY284" s="195"/>
      <c r="AZ284" s="195"/>
      <c r="BA284" s="195"/>
      <c r="BB284" s="195"/>
      <c r="BC284" s="195"/>
      <c r="BD284" s="195"/>
      <c r="BE284" s="195"/>
      <c r="BF284" s="195"/>
      <c r="BG284" s="195"/>
      <c r="BH284" s="195"/>
    </row>
    <row r="285" customFormat="false" ht="13.2" hidden="false" customHeight="false" outlineLevel="1" collapsed="false">
      <c r="A285" s="186" t="n">
        <v>48</v>
      </c>
      <c r="B285" s="187" t="s">
        <v>359</v>
      </c>
      <c r="C285" s="188" t="s">
        <v>360</v>
      </c>
      <c r="D285" s="189" t="s">
        <v>354</v>
      </c>
      <c r="E285" s="190" t="n">
        <v>34</v>
      </c>
      <c r="F285" s="191"/>
      <c r="G285" s="192" t="n">
        <f aca="false">ROUND(E285*F285,2)</f>
        <v>0</v>
      </c>
      <c r="H285" s="191"/>
      <c r="I285" s="192" t="n">
        <f aca="false">ROUND(E285*H285,2)</f>
        <v>0</v>
      </c>
      <c r="J285" s="191"/>
      <c r="K285" s="192" t="n">
        <f aca="false">ROUND(E285*J285,2)</f>
        <v>0</v>
      </c>
      <c r="L285" s="192" t="n">
        <v>21</v>
      </c>
      <c r="M285" s="192" t="n">
        <f aca="false">G285*(1+L285/100)</f>
        <v>0</v>
      </c>
      <c r="N285" s="192" t="n">
        <v>1E-005</v>
      </c>
      <c r="O285" s="192" t="n">
        <f aca="false">ROUND(E285*N285,2)</f>
        <v>0</v>
      </c>
      <c r="P285" s="192" t="n">
        <v>0</v>
      </c>
      <c r="Q285" s="192" t="n">
        <f aca="false">ROUND(E285*P285,2)</f>
        <v>0</v>
      </c>
      <c r="R285" s="192" t="s">
        <v>314</v>
      </c>
      <c r="S285" s="192" t="s">
        <v>150</v>
      </c>
      <c r="T285" s="193" t="s">
        <v>120</v>
      </c>
      <c r="U285" s="194" t="n">
        <v>0.1584</v>
      </c>
      <c r="V285" s="194" t="n">
        <f aca="false">ROUND(E285*U285,2)</f>
        <v>5.39</v>
      </c>
      <c r="W285" s="194"/>
      <c r="X285" s="195"/>
      <c r="Y285" s="195"/>
      <c r="Z285" s="195"/>
      <c r="AA285" s="195"/>
      <c r="AB285" s="195"/>
      <c r="AC285" s="195"/>
      <c r="AD285" s="195"/>
      <c r="AE285" s="195"/>
      <c r="AF285" s="195"/>
      <c r="AG285" s="195" t="s">
        <v>152</v>
      </c>
      <c r="AH285" s="195"/>
      <c r="AI285" s="195"/>
      <c r="AJ285" s="195"/>
      <c r="AK285" s="195"/>
      <c r="AL285" s="195"/>
      <c r="AM285" s="195"/>
      <c r="AN285" s="195"/>
      <c r="AO285" s="195"/>
      <c r="AP285" s="195"/>
      <c r="AQ285" s="195"/>
      <c r="AR285" s="195"/>
      <c r="AS285" s="195"/>
      <c r="AT285" s="195"/>
      <c r="AU285" s="195"/>
      <c r="AV285" s="195"/>
      <c r="AW285" s="195"/>
      <c r="AX285" s="195"/>
      <c r="AY285" s="195"/>
      <c r="AZ285" s="195"/>
      <c r="BA285" s="195"/>
      <c r="BB285" s="195"/>
      <c r="BC285" s="195"/>
      <c r="BD285" s="195"/>
      <c r="BE285" s="195"/>
      <c r="BF285" s="195"/>
      <c r="BG285" s="195"/>
      <c r="BH285" s="195"/>
    </row>
    <row r="286" customFormat="false" ht="13.2" hidden="false" customHeight="true" outlineLevel="1" collapsed="false">
      <c r="A286" s="196"/>
      <c r="B286" s="197"/>
      <c r="C286" s="212" t="s">
        <v>315</v>
      </c>
      <c r="D286" s="212"/>
      <c r="E286" s="212"/>
      <c r="F286" s="212"/>
      <c r="G286" s="212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5"/>
      <c r="Y286" s="195"/>
      <c r="Z286" s="195"/>
      <c r="AA286" s="195"/>
      <c r="AB286" s="195"/>
      <c r="AC286" s="195"/>
      <c r="AD286" s="195"/>
      <c r="AE286" s="195"/>
      <c r="AF286" s="195"/>
      <c r="AG286" s="195" t="s">
        <v>171</v>
      </c>
      <c r="AH286" s="195"/>
      <c r="AI286" s="195"/>
      <c r="AJ286" s="195"/>
      <c r="AK286" s="195"/>
      <c r="AL286" s="195"/>
      <c r="AM286" s="195"/>
      <c r="AN286" s="195"/>
      <c r="AO286" s="195"/>
      <c r="AP286" s="195"/>
      <c r="AQ286" s="195"/>
      <c r="AR286" s="195"/>
      <c r="AS286" s="195"/>
      <c r="AT286" s="195"/>
      <c r="AU286" s="195"/>
      <c r="AV286" s="195"/>
      <c r="AW286" s="195"/>
      <c r="AX286" s="195"/>
      <c r="AY286" s="195"/>
      <c r="AZ286" s="195"/>
      <c r="BA286" s="195"/>
      <c r="BB286" s="195"/>
      <c r="BC286" s="195"/>
      <c r="BD286" s="195"/>
      <c r="BE286" s="195"/>
      <c r="BF286" s="195"/>
      <c r="BG286" s="195"/>
      <c r="BH286" s="195"/>
    </row>
    <row r="287" customFormat="false" ht="13.2" hidden="false" customHeight="false" outlineLevel="1" collapsed="false">
      <c r="A287" s="196"/>
      <c r="B287" s="197"/>
      <c r="C287" s="209" t="s">
        <v>718</v>
      </c>
      <c r="D287" s="210"/>
      <c r="E287" s="211" t="n">
        <v>34</v>
      </c>
      <c r="F287" s="194"/>
      <c r="G287" s="194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5"/>
      <c r="Y287" s="195"/>
      <c r="Z287" s="195"/>
      <c r="AA287" s="195"/>
      <c r="AB287" s="195"/>
      <c r="AC287" s="195"/>
      <c r="AD287" s="195"/>
      <c r="AE287" s="195"/>
      <c r="AF287" s="195"/>
      <c r="AG287" s="195" t="s">
        <v>154</v>
      </c>
      <c r="AH287" s="195" t="n">
        <v>0</v>
      </c>
      <c r="AI287" s="195"/>
      <c r="AJ287" s="195"/>
      <c r="AK287" s="195"/>
      <c r="AL287" s="195"/>
      <c r="AM287" s="195"/>
      <c r="AN287" s="195"/>
      <c r="AO287" s="195"/>
      <c r="AP287" s="195"/>
      <c r="AQ287" s="195"/>
      <c r="AR287" s="195"/>
      <c r="AS287" s="195"/>
      <c r="AT287" s="195"/>
      <c r="AU287" s="195"/>
      <c r="AV287" s="195"/>
      <c r="AW287" s="195"/>
      <c r="AX287" s="195"/>
      <c r="AY287" s="195"/>
      <c r="AZ287" s="195"/>
      <c r="BA287" s="195"/>
      <c r="BB287" s="195"/>
      <c r="BC287" s="195"/>
      <c r="BD287" s="195"/>
      <c r="BE287" s="195"/>
      <c r="BF287" s="195"/>
      <c r="BG287" s="195"/>
      <c r="BH287" s="195"/>
    </row>
    <row r="288" customFormat="false" ht="13.2" hidden="false" customHeight="false" outlineLevel="1" collapsed="false">
      <c r="A288" s="186" t="n">
        <v>49</v>
      </c>
      <c r="B288" s="187" t="s">
        <v>361</v>
      </c>
      <c r="C288" s="188" t="s">
        <v>362</v>
      </c>
      <c r="D288" s="189" t="s">
        <v>168</v>
      </c>
      <c r="E288" s="190" t="n">
        <v>33</v>
      </c>
      <c r="F288" s="191"/>
      <c r="G288" s="192" t="n">
        <f aca="false">ROUND(E288*F288,2)</f>
        <v>0</v>
      </c>
      <c r="H288" s="191"/>
      <c r="I288" s="192" t="n">
        <f aca="false">ROUND(E288*H288,2)</f>
        <v>0</v>
      </c>
      <c r="J288" s="191"/>
      <c r="K288" s="192" t="n">
        <f aca="false">ROUND(E288*J288,2)</f>
        <v>0</v>
      </c>
      <c r="L288" s="192" t="n">
        <v>21</v>
      </c>
      <c r="M288" s="192" t="n">
        <f aca="false">G288*(1+L288/100)</f>
        <v>0</v>
      </c>
      <c r="N288" s="192" t="n">
        <v>0</v>
      </c>
      <c r="O288" s="192" t="n">
        <f aca="false">ROUND(E288*N288,2)</f>
        <v>0</v>
      </c>
      <c r="P288" s="192" t="n">
        <v>0</v>
      </c>
      <c r="Q288" s="192" t="n">
        <f aca="false">ROUND(E288*P288,2)</f>
        <v>0</v>
      </c>
      <c r="R288" s="192" t="s">
        <v>314</v>
      </c>
      <c r="S288" s="192" t="s">
        <v>150</v>
      </c>
      <c r="T288" s="193" t="s">
        <v>120</v>
      </c>
      <c r="U288" s="194" t="n">
        <v>0.044</v>
      </c>
      <c r="V288" s="194" t="n">
        <f aca="false">ROUND(E288*U288,2)</f>
        <v>1.45</v>
      </c>
      <c r="W288" s="194"/>
      <c r="X288" s="195"/>
      <c r="Y288" s="195"/>
      <c r="Z288" s="195"/>
      <c r="AA288" s="195"/>
      <c r="AB288" s="195"/>
      <c r="AC288" s="195"/>
      <c r="AD288" s="195"/>
      <c r="AE288" s="195"/>
      <c r="AF288" s="195"/>
      <c r="AG288" s="195" t="s">
        <v>152</v>
      </c>
      <c r="AH288" s="195"/>
      <c r="AI288" s="195"/>
      <c r="AJ288" s="195"/>
      <c r="AK288" s="195"/>
      <c r="AL288" s="195"/>
      <c r="AM288" s="195"/>
      <c r="AN288" s="195"/>
      <c r="AO288" s="195"/>
      <c r="AP288" s="195"/>
      <c r="AQ288" s="195"/>
      <c r="AR288" s="195"/>
      <c r="AS288" s="195"/>
      <c r="AT288" s="195"/>
      <c r="AU288" s="195"/>
      <c r="AV288" s="195"/>
      <c r="AW288" s="195"/>
      <c r="AX288" s="195"/>
      <c r="AY288" s="195"/>
      <c r="AZ288" s="195"/>
      <c r="BA288" s="195"/>
      <c r="BB288" s="195"/>
      <c r="BC288" s="195"/>
      <c r="BD288" s="195"/>
      <c r="BE288" s="195"/>
      <c r="BF288" s="195"/>
      <c r="BG288" s="195"/>
      <c r="BH288" s="195"/>
    </row>
    <row r="289" customFormat="false" ht="13.2" hidden="false" customHeight="true" outlineLevel="1" collapsed="false">
      <c r="A289" s="196"/>
      <c r="B289" s="197"/>
      <c r="C289" s="212" t="s">
        <v>363</v>
      </c>
      <c r="D289" s="212"/>
      <c r="E289" s="212"/>
      <c r="F289" s="212"/>
      <c r="G289" s="212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5"/>
      <c r="Y289" s="195"/>
      <c r="Z289" s="195"/>
      <c r="AA289" s="195"/>
      <c r="AB289" s="195"/>
      <c r="AC289" s="195"/>
      <c r="AD289" s="195"/>
      <c r="AE289" s="195"/>
      <c r="AF289" s="195"/>
      <c r="AG289" s="195" t="s">
        <v>171</v>
      </c>
      <c r="AH289" s="195"/>
      <c r="AI289" s="195"/>
      <c r="AJ289" s="195"/>
      <c r="AK289" s="195"/>
      <c r="AL289" s="195"/>
      <c r="AM289" s="195"/>
      <c r="AN289" s="195"/>
      <c r="AO289" s="195"/>
      <c r="AP289" s="195"/>
      <c r="AQ289" s="195"/>
      <c r="AR289" s="195"/>
      <c r="AS289" s="195"/>
      <c r="AT289" s="195"/>
      <c r="AU289" s="195"/>
      <c r="AV289" s="195"/>
      <c r="AW289" s="195"/>
      <c r="AX289" s="195"/>
      <c r="AY289" s="195"/>
      <c r="AZ289" s="195"/>
      <c r="BA289" s="195"/>
      <c r="BB289" s="195"/>
      <c r="BC289" s="195"/>
      <c r="BD289" s="195"/>
      <c r="BE289" s="195"/>
      <c r="BF289" s="195"/>
      <c r="BG289" s="195"/>
      <c r="BH289" s="195"/>
    </row>
    <row r="290" customFormat="false" ht="13.2" hidden="false" customHeight="false" outlineLevel="1" collapsed="false">
      <c r="A290" s="186" t="n">
        <v>50</v>
      </c>
      <c r="B290" s="187" t="s">
        <v>364</v>
      </c>
      <c r="C290" s="188" t="s">
        <v>365</v>
      </c>
      <c r="D290" s="189" t="s">
        <v>168</v>
      </c>
      <c r="E290" s="190" t="n">
        <v>33</v>
      </c>
      <c r="F290" s="191"/>
      <c r="G290" s="192" t="n">
        <f aca="false">ROUND(E290*F290,2)</f>
        <v>0</v>
      </c>
      <c r="H290" s="191"/>
      <c r="I290" s="192" t="n">
        <f aca="false">ROUND(E290*H290,2)</f>
        <v>0</v>
      </c>
      <c r="J290" s="191"/>
      <c r="K290" s="192" t="n">
        <f aca="false">ROUND(E290*J290,2)</f>
        <v>0</v>
      </c>
      <c r="L290" s="192" t="n">
        <v>21</v>
      </c>
      <c r="M290" s="192" t="n">
        <f aca="false">G290*(1+L290/100)</f>
        <v>0</v>
      </c>
      <c r="N290" s="192" t="n">
        <v>0</v>
      </c>
      <c r="O290" s="192" t="n">
        <f aca="false">ROUND(E290*N290,2)</f>
        <v>0</v>
      </c>
      <c r="P290" s="192" t="n">
        <v>0</v>
      </c>
      <c r="Q290" s="192" t="n">
        <f aca="false">ROUND(E290*P290,2)</f>
        <v>0</v>
      </c>
      <c r="R290" s="192" t="s">
        <v>314</v>
      </c>
      <c r="S290" s="192" t="s">
        <v>150</v>
      </c>
      <c r="T290" s="193" t="s">
        <v>120</v>
      </c>
      <c r="U290" s="194" t="n">
        <v>0.21</v>
      </c>
      <c r="V290" s="194" t="n">
        <f aca="false">ROUND(E290*U290,2)</f>
        <v>6.93</v>
      </c>
      <c r="W290" s="194"/>
      <c r="X290" s="195"/>
      <c r="Y290" s="195"/>
      <c r="Z290" s="195"/>
      <c r="AA290" s="195"/>
      <c r="AB290" s="195"/>
      <c r="AC290" s="195"/>
      <c r="AD290" s="195"/>
      <c r="AE290" s="195"/>
      <c r="AF290" s="195"/>
      <c r="AG290" s="195" t="s">
        <v>152</v>
      </c>
      <c r="AH290" s="195"/>
      <c r="AI290" s="195"/>
      <c r="AJ290" s="195"/>
      <c r="AK290" s="195"/>
      <c r="AL290" s="195"/>
      <c r="AM290" s="195"/>
      <c r="AN290" s="195"/>
      <c r="AO290" s="195"/>
      <c r="AP290" s="195"/>
      <c r="AQ290" s="195"/>
      <c r="AR290" s="195"/>
      <c r="AS290" s="195"/>
      <c r="AT290" s="195"/>
      <c r="AU290" s="195"/>
      <c r="AV290" s="195"/>
      <c r="AW290" s="195"/>
      <c r="AX290" s="195"/>
      <c r="AY290" s="195"/>
      <c r="AZ290" s="195"/>
      <c r="BA290" s="195"/>
      <c r="BB290" s="195"/>
      <c r="BC290" s="195"/>
      <c r="BD290" s="195"/>
      <c r="BE290" s="195"/>
      <c r="BF290" s="195"/>
      <c r="BG290" s="195"/>
      <c r="BH290" s="195"/>
    </row>
    <row r="291" customFormat="false" ht="13.2" hidden="false" customHeight="true" outlineLevel="1" collapsed="false">
      <c r="A291" s="196"/>
      <c r="B291" s="197"/>
      <c r="C291" s="212" t="s">
        <v>366</v>
      </c>
      <c r="D291" s="212"/>
      <c r="E291" s="212"/>
      <c r="F291" s="212"/>
      <c r="G291" s="212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5"/>
      <c r="Y291" s="195"/>
      <c r="Z291" s="195"/>
      <c r="AA291" s="195"/>
      <c r="AB291" s="195"/>
      <c r="AC291" s="195"/>
      <c r="AD291" s="195"/>
      <c r="AE291" s="195"/>
      <c r="AF291" s="195"/>
      <c r="AG291" s="195" t="s">
        <v>171</v>
      </c>
      <c r="AH291" s="195"/>
      <c r="AI291" s="195"/>
      <c r="AJ291" s="195"/>
      <c r="AK291" s="195"/>
      <c r="AL291" s="195"/>
      <c r="AM291" s="195"/>
      <c r="AN291" s="195"/>
      <c r="AO291" s="195"/>
      <c r="AP291" s="195"/>
      <c r="AQ291" s="195"/>
      <c r="AR291" s="195"/>
      <c r="AS291" s="195"/>
      <c r="AT291" s="195"/>
      <c r="AU291" s="195"/>
      <c r="AV291" s="195"/>
      <c r="AW291" s="195"/>
      <c r="AX291" s="195"/>
      <c r="AY291" s="195"/>
      <c r="AZ291" s="195"/>
      <c r="BA291" s="195"/>
      <c r="BB291" s="195"/>
      <c r="BC291" s="195"/>
      <c r="BD291" s="195"/>
      <c r="BE291" s="195"/>
      <c r="BF291" s="195"/>
      <c r="BG291" s="195"/>
      <c r="BH291" s="195"/>
    </row>
    <row r="292" customFormat="false" ht="20.4" hidden="false" customHeight="false" outlineLevel="1" collapsed="false">
      <c r="A292" s="186" t="n">
        <v>51</v>
      </c>
      <c r="B292" s="187" t="s">
        <v>367</v>
      </c>
      <c r="C292" s="188" t="s">
        <v>368</v>
      </c>
      <c r="D292" s="189" t="s">
        <v>168</v>
      </c>
      <c r="E292" s="190" t="n">
        <v>72.5</v>
      </c>
      <c r="F292" s="191"/>
      <c r="G292" s="192" t="n">
        <f aca="false">ROUND(E292*F292,2)</f>
        <v>0</v>
      </c>
      <c r="H292" s="191"/>
      <c r="I292" s="192" t="n">
        <f aca="false">ROUND(E292*H292,2)</f>
        <v>0</v>
      </c>
      <c r="J292" s="191"/>
      <c r="K292" s="192" t="n">
        <f aca="false">ROUND(E292*J292,2)</f>
        <v>0</v>
      </c>
      <c r="L292" s="192" t="n">
        <v>21</v>
      </c>
      <c r="M292" s="192" t="n">
        <f aca="false">G292*(1+L292/100)</f>
        <v>0</v>
      </c>
      <c r="N292" s="192" t="n">
        <v>0</v>
      </c>
      <c r="O292" s="192" t="n">
        <f aca="false">ROUND(E292*N292,2)</f>
        <v>0</v>
      </c>
      <c r="P292" s="192" t="n">
        <v>0</v>
      </c>
      <c r="Q292" s="192" t="n">
        <f aca="false">ROUND(E292*P292,2)</f>
        <v>0</v>
      </c>
      <c r="R292" s="192" t="s">
        <v>314</v>
      </c>
      <c r="S292" s="192" t="s">
        <v>150</v>
      </c>
      <c r="T292" s="193" t="s">
        <v>120</v>
      </c>
      <c r="U292" s="194" t="n">
        <v>0.059</v>
      </c>
      <c r="V292" s="194" t="n">
        <f aca="false">ROUND(E292*U292,2)</f>
        <v>4.28</v>
      </c>
      <c r="W292" s="194"/>
      <c r="X292" s="195"/>
      <c r="Y292" s="195"/>
      <c r="Z292" s="195"/>
      <c r="AA292" s="195"/>
      <c r="AB292" s="195"/>
      <c r="AC292" s="195"/>
      <c r="AD292" s="195"/>
      <c r="AE292" s="195"/>
      <c r="AF292" s="195"/>
      <c r="AG292" s="195" t="s">
        <v>152</v>
      </c>
      <c r="AH292" s="195"/>
      <c r="AI292" s="195"/>
      <c r="AJ292" s="195"/>
      <c r="AK292" s="195"/>
      <c r="AL292" s="195"/>
      <c r="AM292" s="195"/>
      <c r="AN292" s="195"/>
      <c r="AO292" s="195"/>
      <c r="AP292" s="195"/>
      <c r="AQ292" s="195"/>
      <c r="AR292" s="195"/>
      <c r="AS292" s="195"/>
      <c r="AT292" s="195"/>
      <c r="AU292" s="195"/>
      <c r="AV292" s="195"/>
      <c r="AW292" s="195"/>
      <c r="AX292" s="195"/>
      <c r="AY292" s="195"/>
      <c r="AZ292" s="195"/>
      <c r="BA292" s="195"/>
      <c r="BB292" s="195"/>
      <c r="BC292" s="195"/>
      <c r="BD292" s="195"/>
      <c r="BE292" s="195"/>
      <c r="BF292" s="195"/>
      <c r="BG292" s="195"/>
      <c r="BH292" s="195"/>
    </row>
    <row r="293" customFormat="false" ht="13.2" hidden="false" customHeight="true" outlineLevel="1" collapsed="false">
      <c r="A293" s="196"/>
      <c r="B293" s="197"/>
      <c r="C293" s="212" t="s">
        <v>369</v>
      </c>
      <c r="D293" s="212"/>
      <c r="E293" s="212"/>
      <c r="F293" s="212"/>
      <c r="G293" s="212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5"/>
      <c r="Y293" s="195"/>
      <c r="Z293" s="195"/>
      <c r="AA293" s="195"/>
      <c r="AB293" s="195"/>
      <c r="AC293" s="195"/>
      <c r="AD293" s="195"/>
      <c r="AE293" s="195"/>
      <c r="AF293" s="195"/>
      <c r="AG293" s="195" t="s">
        <v>171</v>
      </c>
      <c r="AH293" s="195"/>
      <c r="AI293" s="195"/>
      <c r="AJ293" s="195"/>
      <c r="AK293" s="195"/>
      <c r="AL293" s="195"/>
      <c r="AM293" s="195"/>
      <c r="AN293" s="195"/>
      <c r="AO293" s="195"/>
      <c r="AP293" s="195"/>
      <c r="AQ293" s="195"/>
      <c r="AR293" s="195"/>
      <c r="AS293" s="195"/>
      <c r="AT293" s="195"/>
      <c r="AU293" s="195"/>
      <c r="AV293" s="195"/>
      <c r="AW293" s="195"/>
      <c r="AX293" s="195"/>
      <c r="AY293" s="195"/>
      <c r="AZ293" s="195"/>
      <c r="BA293" s="195"/>
      <c r="BB293" s="195"/>
      <c r="BC293" s="195"/>
      <c r="BD293" s="195"/>
      <c r="BE293" s="195"/>
      <c r="BF293" s="195"/>
      <c r="BG293" s="195"/>
      <c r="BH293" s="195"/>
    </row>
    <row r="294" customFormat="false" ht="20.4" hidden="false" customHeight="false" outlineLevel="1" collapsed="false">
      <c r="A294" s="186" t="n">
        <v>52</v>
      </c>
      <c r="B294" s="187" t="s">
        <v>371</v>
      </c>
      <c r="C294" s="188" t="s">
        <v>372</v>
      </c>
      <c r="D294" s="189" t="s">
        <v>168</v>
      </c>
      <c r="E294" s="190" t="n">
        <v>223.5</v>
      </c>
      <c r="F294" s="191"/>
      <c r="G294" s="192" t="n">
        <f aca="false">ROUND(E294*F294,2)</f>
        <v>0</v>
      </c>
      <c r="H294" s="191"/>
      <c r="I294" s="192" t="n">
        <f aca="false">ROUND(E294*H294,2)</f>
        <v>0</v>
      </c>
      <c r="J294" s="191"/>
      <c r="K294" s="192" t="n">
        <f aca="false">ROUND(E294*J294,2)</f>
        <v>0</v>
      </c>
      <c r="L294" s="192" t="n">
        <v>21</v>
      </c>
      <c r="M294" s="192" t="n">
        <f aca="false">G294*(1+L294/100)</f>
        <v>0</v>
      </c>
      <c r="N294" s="192" t="n">
        <v>0</v>
      </c>
      <c r="O294" s="192" t="n">
        <f aca="false">ROUND(E294*N294,2)</f>
        <v>0</v>
      </c>
      <c r="P294" s="192" t="n">
        <v>0</v>
      </c>
      <c r="Q294" s="192" t="n">
        <f aca="false">ROUND(E294*P294,2)</f>
        <v>0</v>
      </c>
      <c r="R294" s="192" t="s">
        <v>314</v>
      </c>
      <c r="S294" s="192" t="s">
        <v>150</v>
      </c>
      <c r="T294" s="193" t="s">
        <v>120</v>
      </c>
      <c r="U294" s="194" t="n">
        <v>0.079</v>
      </c>
      <c r="V294" s="194" t="n">
        <f aca="false">ROUND(E294*U294,2)</f>
        <v>17.66</v>
      </c>
      <c r="W294" s="194"/>
      <c r="X294" s="195"/>
      <c r="Y294" s="195"/>
      <c r="Z294" s="195"/>
      <c r="AA294" s="195"/>
      <c r="AB294" s="195"/>
      <c r="AC294" s="195"/>
      <c r="AD294" s="195"/>
      <c r="AE294" s="195"/>
      <c r="AF294" s="195"/>
      <c r="AG294" s="195" t="s">
        <v>152</v>
      </c>
      <c r="AH294" s="195"/>
      <c r="AI294" s="195"/>
      <c r="AJ294" s="195"/>
      <c r="AK294" s="195"/>
      <c r="AL294" s="195"/>
      <c r="AM294" s="195"/>
      <c r="AN294" s="195"/>
      <c r="AO294" s="195"/>
      <c r="AP294" s="195"/>
      <c r="AQ294" s="195"/>
      <c r="AR294" s="195"/>
      <c r="AS294" s="195"/>
      <c r="AT294" s="195"/>
      <c r="AU294" s="195"/>
      <c r="AV294" s="195"/>
      <c r="AW294" s="195"/>
      <c r="AX294" s="195"/>
      <c r="AY294" s="195"/>
      <c r="AZ294" s="195"/>
      <c r="BA294" s="195"/>
      <c r="BB294" s="195"/>
      <c r="BC294" s="195"/>
      <c r="BD294" s="195"/>
      <c r="BE294" s="195"/>
      <c r="BF294" s="195"/>
      <c r="BG294" s="195"/>
      <c r="BH294" s="195"/>
    </row>
    <row r="295" customFormat="false" ht="13.2" hidden="false" customHeight="true" outlineLevel="1" collapsed="false">
      <c r="A295" s="196"/>
      <c r="B295" s="197"/>
      <c r="C295" s="212" t="s">
        <v>369</v>
      </c>
      <c r="D295" s="212"/>
      <c r="E295" s="212"/>
      <c r="F295" s="212"/>
      <c r="G295" s="212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5"/>
      <c r="Y295" s="195"/>
      <c r="Z295" s="195"/>
      <c r="AA295" s="195"/>
      <c r="AB295" s="195"/>
      <c r="AC295" s="195"/>
      <c r="AD295" s="195"/>
      <c r="AE295" s="195"/>
      <c r="AF295" s="195"/>
      <c r="AG295" s="195" t="s">
        <v>171</v>
      </c>
      <c r="AH295" s="195"/>
      <c r="AI295" s="195"/>
      <c r="AJ295" s="195"/>
      <c r="AK295" s="195"/>
      <c r="AL295" s="195"/>
      <c r="AM295" s="195"/>
      <c r="AN295" s="195"/>
      <c r="AO295" s="195"/>
      <c r="AP295" s="195"/>
      <c r="AQ295" s="195"/>
      <c r="AR295" s="195"/>
      <c r="AS295" s="195"/>
      <c r="AT295" s="195"/>
      <c r="AU295" s="195"/>
      <c r="AV295" s="195"/>
      <c r="AW295" s="195"/>
      <c r="AX295" s="195"/>
      <c r="AY295" s="195"/>
      <c r="AZ295" s="195"/>
      <c r="BA295" s="195"/>
      <c r="BB295" s="195"/>
      <c r="BC295" s="195"/>
      <c r="BD295" s="195"/>
      <c r="BE295" s="195"/>
      <c r="BF295" s="195"/>
      <c r="BG295" s="195"/>
      <c r="BH295" s="195"/>
    </row>
    <row r="296" customFormat="false" ht="30.6" hidden="false" customHeight="false" outlineLevel="1" collapsed="false">
      <c r="A296" s="186" t="n">
        <v>53</v>
      </c>
      <c r="B296" s="187" t="s">
        <v>373</v>
      </c>
      <c r="C296" s="188" t="s">
        <v>374</v>
      </c>
      <c r="D296" s="189" t="s">
        <v>375</v>
      </c>
      <c r="E296" s="190" t="n">
        <v>34</v>
      </c>
      <c r="F296" s="191"/>
      <c r="G296" s="192" t="n">
        <f aca="false">ROUND(E296*F296,2)</f>
        <v>0</v>
      </c>
      <c r="H296" s="191"/>
      <c r="I296" s="192" t="n">
        <f aca="false">ROUND(E296*H296,2)</f>
        <v>0</v>
      </c>
      <c r="J296" s="191"/>
      <c r="K296" s="192" t="n">
        <f aca="false">ROUND(E296*J296,2)</f>
        <v>0</v>
      </c>
      <c r="L296" s="192" t="n">
        <v>21</v>
      </c>
      <c r="M296" s="192" t="n">
        <f aca="false">G296*(1+L296/100)</f>
        <v>0</v>
      </c>
      <c r="N296" s="192" t="n">
        <v>0.00013</v>
      </c>
      <c r="O296" s="192" t="n">
        <f aca="false">ROUND(E296*N296,2)</f>
        <v>0</v>
      </c>
      <c r="P296" s="192" t="n">
        <v>0</v>
      </c>
      <c r="Q296" s="192" t="n">
        <f aca="false">ROUND(E296*P296,2)</f>
        <v>0</v>
      </c>
      <c r="R296" s="192" t="s">
        <v>314</v>
      </c>
      <c r="S296" s="192" t="s">
        <v>150</v>
      </c>
      <c r="T296" s="193" t="s">
        <v>120</v>
      </c>
      <c r="U296" s="194" t="n">
        <v>6.2</v>
      </c>
      <c r="V296" s="194" t="n">
        <f aca="false">ROUND(E296*U296,2)</f>
        <v>210.8</v>
      </c>
      <c r="W296" s="194"/>
      <c r="X296" s="195"/>
      <c r="Y296" s="195"/>
      <c r="Z296" s="195"/>
      <c r="AA296" s="195"/>
      <c r="AB296" s="195"/>
      <c r="AC296" s="195"/>
      <c r="AD296" s="195"/>
      <c r="AE296" s="195"/>
      <c r="AF296" s="195"/>
      <c r="AG296" s="195" t="s">
        <v>152</v>
      </c>
      <c r="AH296" s="195"/>
      <c r="AI296" s="195"/>
      <c r="AJ296" s="195"/>
      <c r="AK296" s="195"/>
      <c r="AL296" s="195"/>
      <c r="AM296" s="195"/>
      <c r="AN296" s="195"/>
      <c r="AO296" s="195"/>
      <c r="AP296" s="195"/>
      <c r="AQ296" s="195"/>
      <c r="AR296" s="195"/>
      <c r="AS296" s="195"/>
      <c r="AT296" s="195"/>
      <c r="AU296" s="195"/>
      <c r="AV296" s="195"/>
      <c r="AW296" s="195"/>
      <c r="AX296" s="195"/>
      <c r="AY296" s="195"/>
      <c r="AZ296" s="195"/>
      <c r="BA296" s="195"/>
      <c r="BB296" s="195"/>
      <c r="BC296" s="195"/>
      <c r="BD296" s="195"/>
      <c r="BE296" s="195"/>
      <c r="BF296" s="195"/>
      <c r="BG296" s="195"/>
      <c r="BH296" s="195"/>
    </row>
    <row r="297" customFormat="false" ht="13.2" hidden="false" customHeight="true" outlineLevel="1" collapsed="false">
      <c r="A297" s="196"/>
      <c r="B297" s="197"/>
      <c r="C297" s="212" t="s">
        <v>369</v>
      </c>
      <c r="D297" s="212"/>
      <c r="E297" s="212"/>
      <c r="F297" s="212"/>
      <c r="G297" s="212"/>
      <c r="H297" s="194"/>
      <c r="I297" s="194"/>
      <c r="J297" s="194"/>
      <c r="K297" s="194"/>
      <c r="L297" s="194"/>
      <c r="M297" s="194"/>
      <c r="N297" s="194"/>
      <c r="O297" s="194"/>
      <c r="P297" s="194"/>
      <c r="Q297" s="194"/>
      <c r="R297" s="194"/>
      <c r="S297" s="194"/>
      <c r="T297" s="194"/>
      <c r="U297" s="194"/>
      <c r="V297" s="194"/>
      <c r="W297" s="194"/>
      <c r="X297" s="195"/>
      <c r="Y297" s="195"/>
      <c r="Z297" s="195"/>
      <c r="AA297" s="195"/>
      <c r="AB297" s="195"/>
      <c r="AC297" s="195"/>
      <c r="AD297" s="195"/>
      <c r="AE297" s="195"/>
      <c r="AF297" s="195"/>
      <c r="AG297" s="195" t="s">
        <v>171</v>
      </c>
      <c r="AH297" s="195"/>
      <c r="AI297" s="195"/>
      <c r="AJ297" s="195"/>
      <c r="AK297" s="195"/>
      <c r="AL297" s="195"/>
      <c r="AM297" s="195"/>
      <c r="AN297" s="195"/>
      <c r="AO297" s="195"/>
      <c r="AP297" s="195"/>
      <c r="AQ297" s="195"/>
      <c r="AR297" s="195"/>
      <c r="AS297" s="195"/>
      <c r="AT297" s="195"/>
      <c r="AU297" s="195"/>
      <c r="AV297" s="195"/>
      <c r="AW297" s="195"/>
      <c r="AX297" s="195"/>
      <c r="AY297" s="195"/>
      <c r="AZ297" s="195"/>
      <c r="BA297" s="195"/>
      <c r="BB297" s="195"/>
      <c r="BC297" s="195"/>
      <c r="BD297" s="195"/>
      <c r="BE297" s="195"/>
      <c r="BF297" s="195"/>
      <c r="BG297" s="195"/>
      <c r="BH297" s="195"/>
    </row>
    <row r="298" customFormat="false" ht="30.6" hidden="false" customHeight="false" outlineLevel="1" collapsed="false">
      <c r="A298" s="186" t="n">
        <v>54</v>
      </c>
      <c r="B298" s="187" t="s">
        <v>376</v>
      </c>
      <c r="C298" s="188" t="s">
        <v>377</v>
      </c>
      <c r="D298" s="189" t="s">
        <v>375</v>
      </c>
      <c r="E298" s="190" t="n">
        <v>2</v>
      </c>
      <c r="F298" s="191"/>
      <c r="G298" s="192" t="n">
        <f aca="false">ROUND(E298*F298,2)</f>
        <v>0</v>
      </c>
      <c r="H298" s="191"/>
      <c r="I298" s="192" t="n">
        <f aca="false">ROUND(E298*H298,2)</f>
        <v>0</v>
      </c>
      <c r="J298" s="191"/>
      <c r="K298" s="192" t="n">
        <f aca="false">ROUND(E298*J298,2)</f>
        <v>0</v>
      </c>
      <c r="L298" s="192" t="n">
        <v>21</v>
      </c>
      <c r="M298" s="192" t="n">
        <f aca="false">G298*(1+L298/100)</f>
        <v>0</v>
      </c>
      <c r="N298" s="192" t="n">
        <v>0.00017</v>
      </c>
      <c r="O298" s="192" t="n">
        <f aca="false">ROUND(E298*N298,2)</f>
        <v>0</v>
      </c>
      <c r="P298" s="192" t="n">
        <v>0</v>
      </c>
      <c r="Q298" s="192" t="n">
        <f aca="false">ROUND(E298*P298,2)</f>
        <v>0</v>
      </c>
      <c r="R298" s="192" t="s">
        <v>314</v>
      </c>
      <c r="S298" s="192" t="s">
        <v>150</v>
      </c>
      <c r="T298" s="193" t="s">
        <v>151</v>
      </c>
      <c r="U298" s="194" t="n">
        <v>7.1</v>
      </c>
      <c r="V298" s="194" t="n">
        <f aca="false">ROUND(E298*U298,2)</f>
        <v>14.2</v>
      </c>
      <c r="W298" s="194"/>
      <c r="X298" s="195"/>
      <c r="Y298" s="195"/>
      <c r="Z298" s="195"/>
      <c r="AA298" s="195"/>
      <c r="AB298" s="195"/>
      <c r="AC298" s="195"/>
      <c r="AD298" s="195"/>
      <c r="AE298" s="195"/>
      <c r="AF298" s="195"/>
      <c r="AG298" s="195" t="s">
        <v>152</v>
      </c>
      <c r="AH298" s="195"/>
      <c r="AI298" s="195"/>
      <c r="AJ298" s="195"/>
      <c r="AK298" s="195"/>
      <c r="AL298" s="195"/>
      <c r="AM298" s="195"/>
      <c r="AN298" s="195"/>
      <c r="AO298" s="195"/>
      <c r="AP298" s="195"/>
      <c r="AQ298" s="195"/>
      <c r="AR298" s="195"/>
      <c r="AS298" s="195"/>
      <c r="AT298" s="195"/>
      <c r="AU298" s="195"/>
      <c r="AV298" s="195"/>
      <c r="AW298" s="195"/>
      <c r="AX298" s="195"/>
      <c r="AY298" s="195"/>
      <c r="AZ298" s="195"/>
      <c r="BA298" s="195"/>
      <c r="BB298" s="195"/>
      <c r="BC298" s="195"/>
      <c r="BD298" s="195"/>
      <c r="BE298" s="195"/>
      <c r="BF298" s="195"/>
      <c r="BG298" s="195"/>
      <c r="BH298" s="195"/>
    </row>
    <row r="299" customFormat="false" ht="13.2" hidden="false" customHeight="true" outlineLevel="1" collapsed="false">
      <c r="A299" s="196"/>
      <c r="B299" s="197"/>
      <c r="C299" s="212" t="s">
        <v>369</v>
      </c>
      <c r="D299" s="212"/>
      <c r="E299" s="212"/>
      <c r="F299" s="212"/>
      <c r="G299" s="212"/>
      <c r="H299" s="194"/>
      <c r="I299" s="194"/>
      <c r="J299" s="194"/>
      <c r="K299" s="194"/>
      <c r="L299" s="194"/>
      <c r="M299" s="194"/>
      <c r="N299" s="194"/>
      <c r="O299" s="194"/>
      <c r="P299" s="194"/>
      <c r="Q299" s="194"/>
      <c r="R299" s="194"/>
      <c r="S299" s="194"/>
      <c r="T299" s="194"/>
      <c r="U299" s="194"/>
      <c r="V299" s="194"/>
      <c r="W299" s="194"/>
      <c r="X299" s="195"/>
      <c r="Y299" s="195"/>
      <c r="Z299" s="195"/>
      <c r="AA299" s="195"/>
      <c r="AB299" s="195"/>
      <c r="AC299" s="195"/>
      <c r="AD299" s="195"/>
      <c r="AE299" s="195"/>
      <c r="AF299" s="195"/>
      <c r="AG299" s="195" t="s">
        <v>171</v>
      </c>
      <c r="AH299" s="195"/>
      <c r="AI299" s="195"/>
      <c r="AJ299" s="195"/>
      <c r="AK299" s="195"/>
      <c r="AL299" s="195"/>
      <c r="AM299" s="195"/>
      <c r="AN299" s="195"/>
      <c r="AO299" s="195"/>
      <c r="AP299" s="195"/>
      <c r="AQ299" s="195"/>
      <c r="AR299" s="195"/>
      <c r="AS299" s="195"/>
      <c r="AT299" s="195"/>
      <c r="AU299" s="195"/>
      <c r="AV299" s="195"/>
      <c r="AW299" s="195"/>
      <c r="AX299" s="195"/>
      <c r="AY299" s="195"/>
      <c r="AZ299" s="195"/>
      <c r="BA299" s="195"/>
      <c r="BB299" s="195"/>
      <c r="BC299" s="195"/>
      <c r="BD299" s="195"/>
      <c r="BE299" s="195"/>
      <c r="BF299" s="195"/>
      <c r="BG299" s="195"/>
      <c r="BH299" s="195"/>
    </row>
    <row r="300" customFormat="false" ht="13.2" hidden="false" customHeight="false" outlineLevel="1" collapsed="false">
      <c r="A300" s="216" t="n">
        <v>55</v>
      </c>
      <c r="B300" s="217" t="s">
        <v>378</v>
      </c>
      <c r="C300" s="218" t="s">
        <v>379</v>
      </c>
      <c r="D300" s="219" t="s">
        <v>168</v>
      </c>
      <c r="E300" s="220" t="n">
        <v>223.5</v>
      </c>
      <c r="F300" s="221"/>
      <c r="G300" s="222" t="n">
        <f aca="false">ROUND(E300*F300,2)</f>
        <v>0</v>
      </c>
      <c r="H300" s="221"/>
      <c r="I300" s="222" t="n">
        <f aca="false">ROUND(E300*H300,2)</f>
        <v>0</v>
      </c>
      <c r="J300" s="221"/>
      <c r="K300" s="222" t="n">
        <f aca="false">ROUND(E300*J300,2)</f>
        <v>0</v>
      </c>
      <c r="L300" s="222" t="n">
        <v>21</v>
      </c>
      <c r="M300" s="222" t="n">
        <f aca="false">G300*(1+L300/100)</f>
        <v>0</v>
      </c>
      <c r="N300" s="222" t="n">
        <v>0</v>
      </c>
      <c r="O300" s="222" t="n">
        <f aca="false">ROUND(E300*N300,2)</f>
        <v>0</v>
      </c>
      <c r="P300" s="222" t="n">
        <v>0</v>
      </c>
      <c r="Q300" s="222" t="n">
        <f aca="false">ROUND(E300*P300,2)</f>
        <v>0</v>
      </c>
      <c r="R300" s="222" t="s">
        <v>314</v>
      </c>
      <c r="S300" s="222" t="s">
        <v>150</v>
      </c>
      <c r="T300" s="223" t="s">
        <v>120</v>
      </c>
      <c r="U300" s="194" t="n">
        <v>0.046</v>
      </c>
      <c r="V300" s="194" t="n">
        <f aca="false">ROUND(E300*U300,2)</f>
        <v>10.28</v>
      </c>
      <c r="W300" s="194"/>
      <c r="X300" s="195"/>
      <c r="Y300" s="195"/>
      <c r="Z300" s="195"/>
      <c r="AA300" s="195"/>
      <c r="AB300" s="195"/>
      <c r="AC300" s="195"/>
      <c r="AD300" s="195"/>
      <c r="AE300" s="195"/>
      <c r="AF300" s="195"/>
      <c r="AG300" s="195" t="s">
        <v>152</v>
      </c>
      <c r="AH300" s="195"/>
      <c r="AI300" s="195"/>
      <c r="AJ300" s="195"/>
      <c r="AK300" s="195"/>
      <c r="AL300" s="195"/>
      <c r="AM300" s="195"/>
      <c r="AN300" s="195"/>
      <c r="AO300" s="195"/>
      <c r="AP300" s="195"/>
      <c r="AQ300" s="195"/>
      <c r="AR300" s="195"/>
      <c r="AS300" s="195"/>
      <c r="AT300" s="195"/>
      <c r="AU300" s="195"/>
      <c r="AV300" s="195"/>
      <c r="AW300" s="195"/>
      <c r="AX300" s="195"/>
      <c r="AY300" s="195"/>
      <c r="AZ300" s="195"/>
      <c r="BA300" s="195"/>
      <c r="BB300" s="195"/>
      <c r="BC300" s="195"/>
      <c r="BD300" s="195"/>
      <c r="BE300" s="195"/>
      <c r="BF300" s="195"/>
      <c r="BG300" s="195"/>
      <c r="BH300" s="195"/>
    </row>
    <row r="301" customFormat="false" ht="20.4" hidden="false" customHeight="false" outlineLevel="1" collapsed="false">
      <c r="A301" s="186" t="n">
        <v>56</v>
      </c>
      <c r="B301" s="187" t="s">
        <v>380</v>
      </c>
      <c r="C301" s="188" t="s">
        <v>381</v>
      </c>
      <c r="D301" s="189" t="s">
        <v>354</v>
      </c>
      <c r="E301" s="190" t="n">
        <v>9</v>
      </c>
      <c r="F301" s="191"/>
      <c r="G301" s="192" t="n">
        <f aca="false">ROUND(E301*F301,2)</f>
        <v>0</v>
      </c>
      <c r="H301" s="191"/>
      <c r="I301" s="192" t="n">
        <f aca="false">ROUND(E301*H301,2)</f>
        <v>0</v>
      </c>
      <c r="J301" s="191"/>
      <c r="K301" s="192" t="n">
        <f aca="false">ROUND(E301*J301,2)</f>
        <v>0</v>
      </c>
      <c r="L301" s="192" t="n">
        <v>21</v>
      </c>
      <c r="M301" s="192" t="n">
        <f aca="false">G301*(1+L301/100)</f>
        <v>0</v>
      </c>
      <c r="N301" s="192" t="n">
        <v>2.20898</v>
      </c>
      <c r="O301" s="192" t="n">
        <f aca="false">ROUND(E301*N301,2)</f>
        <v>19.88</v>
      </c>
      <c r="P301" s="192" t="n">
        <v>0</v>
      </c>
      <c r="Q301" s="192" t="n">
        <f aca="false">ROUND(E301*P301,2)</f>
        <v>0</v>
      </c>
      <c r="R301" s="192" t="s">
        <v>314</v>
      </c>
      <c r="S301" s="192" t="s">
        <v>150</v>
      </c>
      <c r="T301" s="193" t="s">
        <v>120</v>
      </c>
      <c r="U301" s="194" t="n">
        <v>21.292</v>
      </c>
      <c r="V301" s="194" t="n">
        <f aca="false">ROUND(E301*U301,2)</f>
        <v>191.63</v>
      </c>
      <c r="W301" s="194"/>
      <c r="X301" s="195"/>
      <c r="Y301" s="195"/>
      <c r="Z301" s="195"/>
      <c r="AA301" s="195"/>
      <c r="AB301" s="195"/>
      <c r="AC301" s="195"/>
      <c r="AD301" s="195"/>
      <c r="AE301" s="195"/>
      <c r="AF301" s="195"/>
      <c r="AG301" s="195" t="s">
        <v>152</v>
      </c>
      <c r="AH301" s="195"/>
      <c r="AI301" s="195"/>
      <c r="AJ301" s="195"/>
      <c r="AK301" s="195"/>
      <c r="AL301" s="195"/>
      <c r="AM301" s="195"/>
      <c r="AN301" s="195"/>
      <c r="AO301" s="195"/>
      <c r="AP301" s="195"/>
      <c r="AQ301" s="195"/>
      <c r="AR301" s="195"/>
      <c r="AS301" s="195"/>
      <c r="AT301" s="195"/>
      <c r="AU301" s="195"/>
      <c r="AV301" s="195"/>
      <c r="AW301" s="195"/>
      <c r="AX301" s="195"/>
      <c r="AY301" s="195"/>
      <c r="AZ301" s="195"/>
      <c r="BA301" s="195"/>
      <c r="BB301" s="195"/>
      <c r="BC301" s="195"/>
      <c r="BD301" s="195"/>
      <c r="BE301" s="195"/>
      <c r="BF301" s="195"/>
      <c r="BG301" s="195"/>
      <c r="BH301" s="195"/>
    </row>
    <row r="302" customFormat="false" ht="13.2" hidden="false" customHeight="true" outlineLevel="1" collapsed="false">
      <c r="A302" s="196"/>
      <c r="B302" s="197"/>
      <c r="C302" s="212" t="s">
        <v>382</v>
      </c>
      <c r="D302" s="212"/>
      <c r="E302" s="212"/>
      <c r="F302" s="212"/>
      <c r="G302" s="212"/>
      <c r="H302" s="194"/>
      <c r="I302" s="194"/>
      <c r="J302" s="194"/>
      <c r="K302" s="194"/>
      <c r="L302" s="194"/>
      <c r="M302" s="194"/>
      <c r="N302" s="194"/>
      <c r="O302" s="194"/>
      <c r="P302" s="194"/>
      <c r="Q302" s="194"/>
      <c r="R302" s="194"/>
      <c r="S302" s="194"/>
      <c r="T302" s="194"/>
      <c r="U302" s="194"/>
      <c r="V302" s="194"/>
      <c r="W302" s="194"/>
      <c r="X302" s="195"/>
      <c r="Y302" s="195"/>
      <c r="Z302" s="195"/>
      <c r="AA302" s="195"/>
      <c r="AB302" s="195"/>
      <c r="AC302" s="195"/>
      <c r="AD302" s="195"/>
      <c r="AE302" s="195"/>
      <c r="AF302" s="195"/>
      <c r="AG302" s="195" t="s">
        <v>171</v>
      </c>
      <c r="AH302" s="195"/>
      <c r="AI302" s="195"/>
      <c r="AJ302" s="195"/>
      <c r="AK302" s="195"/>
      <c r="AL302" s="195"/>
      <c r="AM302" s="195"/>
      <c r="AN302" s="195"/>
      <c r="AO302" s="195"/>
      <c r="AP302" s="195"/>
      <c r="AQ302" s="195"/>
      <c r="AR302" s="195"/>
      <c r="AS302" s="195"/>
      <c r="AT302" s="195"/>
      <c r="AU302" s="195"/>
      <c r="AV302" s="195"/>
      <c r="AW302" s="195"/>
      <c r="AX302" s="195"/>
      <c r="AY302" s="195"/>
      <c r="AZ302" s="195"/>
      <c r="BA302" s="195"/>
      <c r="BB302" s="195"/>
      <c r="BC302" s="195"/>
      <c r="BD302" s="195"/>
      <c r="BE302" s="195"/>
      <c r="BF302" s="195"/>
      <c r="BG302" s="195"/>
      <c r="BH302" s="195"/>
    </row>
    <row r="303" customFormat="false" ht="20.4" hidden="false" customHeight="false" outlineLevel="1" collapsed="false">
      <c r="A303" s="186" t="n">
        <v>57</v>
      </c>
      <c r="B303" s="187" t="s">
        <v>719</v>
      </c>
      <c r="C303" s="188" t="s">
        <v>720</v>
      </c>
      <c r="D303" s="189" t="s">
        <v>354</v>
      </c>
      <c r="E303" s="190" t="n">
        <v>1</v>
      </c>
      <c r="F303" s="191"/>
      <c r="G303" s="192" t="n">
        <f aca="false">ROUND(E303*F303,2)</f>
        <v>0</v>
      </c>
      <c r="H303" s="191"/>
      <c r="I303" s="192" t="n">
        <f aca="false">ROUND(E303*H303,2)</f>
        <v>0</v>
      </c>
      <c r="J303" s="191"/>
      <c r="K303" s="192" t="n">
        <f aca="false">ROUND(E303*J303,2)</f>
        <v>0</v>
      </c>
      <c r="L303" s="192" t="n">
        <v>21</v>
      </c>
      <c r="M303" s="192" t="n">
        <f aca="false">G303*(1+L303/100)</f>
        <v>0</v>
      </c>
      <c r="N303" s="192" t="n">
        <v>4.98899</v>
      </c>
      <c r="O303" s="192" t="n">
        <f aca="false">ROUND(E303*N303,2)</f>
        <v>4.99</v>
      </c>
      <c r="P303" s="192" t="n">
        <v>0</v>
      </c>
      <c r="Q303" s="192" t="n">
        <f aca="false">ROUND(E303*P303,2)</f>
        <v>0</v>
      </c>
      <c r="R303" s="192" t="s">
        <v>314</v>
      </c>
      <c r="S303" s="192" t="s">
        <v>150</v>
      </c>
      <c r="T303" s="193" t="s">
        <v>151</v>
      </c>
      <c r="U303" s="194" t="n">
        <v>39.893</v>
      </c>
      <c r="V303" s="194" t="n">
        <f aca="false">ROUND(E303*U303,2)</f>
        <v>39.89</v>
      </c>
      <c r="W303" s="194"/>
      <c r="X303" s="195"/>
      <c r="Y303" s="195"/>
      <c r="Z303" s="195"/>
      <c r="AA303" s="195"/>
      <c r="AB303" s="195"/>
      <c r="AC303" s="195"/>
      <c r="AD303" s="195"/>
      <c r="AE303" s="195"/>
      <c r="AF303" s="195"/>
      <c r="AG303" s="195" t="s">
        <v>152</v>
      </c>
      <c r="AH303" s="195"/>
      <c r="AI303" s="195"/>
      <c r="AJ303" s="195"/>
      <c r="AK303" s="195"/>
      <c r="AL303" s="195"/>
      <c r="AM303" s="195"/>
      <c r="AN303" s="195"/>
      <c r="AO303" s="195"/>
      <c r="AP303" s="195"/>
      <c r="AQ303" s="195"/>
      <c r="AR303" s="195"/>
      <c r="AS303" s="195"/>
      <c r="AT303" s="195"/>
      <c r="AU303" s="195"/>
      <c r="AV303" s="195"/>
      <c r="AW303" s="195"/>
      <c r="AX303" s="195"/>
      <c r="AY303" s="195"/>
      <c r="AZ303" s="195"/>
      <c r="BA303" s="195"/>
      <c r="BB303" s="195"/>
      <c r="BC303" s="195"/>
      <c r="BD303" s="195"/>
      <c r="BE303" s="195"/>
      <c r="BF303" s="195"/>
      <c r="BG303" s="195"/>
      <c r="BH303" s="195"/>
    </row>
    <row r="304" customFormat="false" ht="13.2" hidden="false" customHeight="true" outlineLevel="1" collapsed="false">
      <c r="A304" s="196"/>
      <c r="B304" s="197"/>
      <c r="C304" s="212" t="s">
        <v>721</v>
      </c>
      <c r="D304" s="212"/>
      <c r="E304" s="212"/>
      <c r="F304" s="212"/>
      <c r="G304" s="212"/>
      <c r="H304" s="194"/>
      <c r="I304" s="194"/>
      <c r="J304" s="194"/>
      <c r="K304" s="194"/>
      <c r="L304" s="194"/>
      <c r="M304" s="194"/>
      <c r="N304" s="194"/>
      <c r="O304" s="194"/>
      <c r="P304" s="194"/>
      <c r="Q304" s="194"/>
      <c r="R304" s="194"/>
      <c r="S304" s="194"/>
      <c r="T304" s="194"/>
      <c r="U304" s="194"/>
      <c r="V304" s="194"/>
      <c r="W304" s="194"/>
      <c r="X304" s="195"/>
      <c r="Y304" s="195"/>
      <c r="Z304" s="195"/>
      <c r="AA304" s="195"/>
      <c r="AB304" s="195"/>
      <c r="AC304" s="195"/>
      <c r="AD304" s="195"/>
      <c r="AE304" s="195"/>
      <c r="AF304" s="195"/>
      <c r="AG304" s="195" t="s">
        <v>171</v>
      </c>
      <c r="AH304" s="195"/>
      <c r="AI304" s="195"/>
      <c r="AJ304" s="195"/>
      <c r="AK304" s="195"/>
      <c r="AL304" s="195"/>
      <c r="AM304" s="195"/>
      <c r="AN304" s="195"/>
      <c r="AO304" s="195"/>
      <c r="AP304" s="195"/>
      <c r="AQ304" s="195"/>
      <c r="AR304" s="195"/>
      <c r="AS304" s="195"/>
      <c r="AT304" s="195"/>
      <c r="AU304" s="195"/>
      <c r="AV304" s="195"/>
      <c r="AW304" s="195"/>
      <c r="AX304" s="195"/>
      <c r="AY304" s="195"/>
      <c r="AZ304" s="195"/>
      <c r="BA304" s="195"/>
      <c r="BB304" s="195"/>
      <c r="BC304" s="195"/>
      <c r="BD304" s="195"/>
      <c r="BE304" s="195"/>
      <c r="BF304" s="195"/>
      <c r="BG304" s="195"/>
      <c r="BH304" s="195"/>
    </row>
    <row r="305" customFormat="false" ht="13.2" hidden="false" customHeight="false" outlineLevel="1" collapsed="false">
      <c r="A305" s="216" t="n">
        <v>58</v>
      </c>
      <c r="B305" s="217" t="s">
        <v>383</v>
      </c>
      <c r="C305" s="218" t="s">
        <v>384</v>
      </c>
      <c r="D305" s="219" t="s">
        <v>168</v>
      </c>
      <c r="E305" s="220" t="n">
        <v>33</v>
      </c>
      <c r="F305" s="221"/>
      <c r="G305" s="222" t="n">
        <f aca="false">ROUND(E305*F305,2)</f>
        <v>0</v>
      </c>
      <c r="H305" s="221"/>
      <c r="I305" s="222" t="n">
        <f aca="false">ROUND(E305*H305,2)</f>
        <v>0</v>
      </c>
      <c r="J305" s="221"/>
      <c r="K305" s="222" t="n">
        <f aca="false">ROUND(E305*J305,2)</f>
        <v>0</v>
      </c>
      <c r="L305" s="222" t="n">
        <v>21</v>
      </c>
      <c r="M305" s="222" t="n">
        <f aca="false">G305*(1+L305/100)</f>
        <v>0</v>
      </c>
      <c r="N305" s="222" t="n">
        <v>0</v>
      </c>
      <c r="O305" s="222" t="n">
        <f aca="false">ROUND(E305*N305,2)</f>
        <v>0</v>
      </c>
      <c r="P305" s="222" t="n">
        <v>0</v>
      </c>
      <c r="Q305" s="222" t="n">
        <f aca="false">ROUND(E305*P305,2)</f>
        <v>0</v>
      </c>
      <c r="R305" s="222" t="s">
        <v>314</v>
      </c>
      <c r="S305" s="222" t="s">
        <v>150</v>
      </c>
      <c r="T305" s="223" t="s">
        <v>151</v>
      </c>
      <c r="U305" s="194" t="n">
        <v>0.026</v>
      </c>
      <c r="V305" s="194" t="n">
        <f aca="false">ROUND(E305*U305,2)</f>
        <v>0.86</v>
      </c>
      <c r="W305" s="194"/>
      <c r="X305" s="195"/>
      <c r="Y305" s="195"/>
      <c r="Z305" s="195"/>
      <c r="AA305" s="195"/>
      <c r="AB305" s="195"/>
      <c r="AC305" s="195"/>
      <c r="AD305" s="195"/>
      <c r="AE305" s="195"/>
      <c r="AF305" s="195"/>
      <c r="AG305" s="195" t="s">
        <v>152</v>
      </c>
      <c r="AH305" s="195"/>
      <c r="AI305" s="195"/>
      <c r="AJ305" s="195"/>
      <c r="AK305" s="195"/>
      <c r="AL305" s="195"/>
      <c r="AM305" s="195"/>
      <c r="AN305" s="195"/>
      <c r="AO305" s="195"/>
      <c r="AP305" s="195"/>
      <c r="AQ305" s="195"/>
      <c r="AR305" s="195"/>
      <c r="AS305" s="195"/>
      <c r="AT305" s="195"/>
      <c r="AU305" s="195"/>
      <c r="AV305" s="195"/>
      <c r="AW305" s="195"/>
      <c r="AX305" s="195"/>
      <c r="AY305" s="195"/>
      <c r="AZ305" s="195"/>
      <c r="BA305" s="195"/>
      <c r="BB305" s="195"/>
      <c r="BC305" s="195"/>
      <c r="BD305" s="195"/>
      <c r="BE305" s="195"/>
      <c r="BF305" s="195"/>
      <c r="BG305" s="195"/>
      <c r="BH305" s="195"/>
    </row>
    <row r="306" customFormat="false" ht="13.2" hidden="false" customHeight="false" outlineLevel="1" collapsed="false">
      <c r="A306" s="216" t="n">
        <v>59</v>
      </c>
      <c r="B306" s="217" t="s">
        <v>385</v>
      </c>
      <c r="C306" s="218" t="s">
        <v>386</v>
      </c>
      <c r="D306" s="219" t="s">
        <v>168</v>
      </c>
      <c r="E306" s="220" t="n">
        <v>33</v>
      </c>
      <c r="F306" s="221"/>
      <c r="G306" s="222" t="n">
        <f aca="false">ROUND(E306*F306,2)</f>
        <v>0</v>
      </c>
      <c r="H306" s="221"/>
      <c r="I306" s="222" t="n">
        <f aca="false">ROUND(E306*H306,2)</f>
        <v>0</v>
      </c>
      <c r="J306" s="221"/>
      <c r="K306" s="222" t="n">
        <f aca="false">ROUND(E306*J306,2)</f>
        <v>0</v>
      </c>
      <c r="L306" s="222" t="n">
        <v>21</v>
      </c>
      <c r="M306" s="222" t="n">
        <f aca="false">G306*(1+L306/100)</f>
        <v>0</v>
      </c>
      <c r="N306" s="222" t="n">
        <v>5E-005</v>
      </c>
      <c r="O306" s="222" t="n">
        <f aca="false">ROUND(E306*N306,2)</f>
        <v>0</v>
      </c>
      <c r="P306" s="222" t="n">
        <v>0</v>
      </c>
      <c r="Q306" s="222" t="n">
        <f aca="false">ROUND(E306*P306,2)</f>
        <v>0</v>
      </c>
      <c r="R306" s="222" t="s">
        <v>314</v>
      </c>
      <c r="S306" s="222" t="s">
        <v>150</v>
      </c>
      <c r="T306" s="223" t="s">
        <v>151</v>
      </c>
      <c r="U306" s="194" t="n">
        <v>0.034</v>
      </c>
      <c r="V306" s="194" t="n">
        <f aca="false">ROUND(E306*U306,2)</f>
        <v>1.12</v>
      </c>
      <c r="W306" s="194"/>
      <c r="X306" s="195"/>
      <c r="Y306" s="195"/>
      <c r="Z306" s="195"/>
      <c r="AA306" s="195"/>
      <c r="AB306" s="195"/>
      <c r="AC306" s="195"/>
      <c r="AD306" s="195"/>
      <c r="AE306" s="195"/>
      <c r="AF306" s="195"/>
      <c r="AG306" s="195" t="s">
        <v>152</v>
      </c>
      <c r="AH306" s="195"/>
      <c r="AI306" s="195"/>
      <c r="AJ306" s="195"/>
      <c r="AK306" s="195"/>
      <c r="AL306" s="195"/>
      <c r="AM306" s="195"/>
      <c r="AN306" s="195"/>
      <c r="AO306" s="195"/>
      <c r="AP306" s="195"/>
      <c r="AQ306" s="195"/>
      <c r="AR306" s="195"/>
      <c r="AS306" s="195"/>
      <c r="AT306" s="195"/>
      <c r="AU306" s="195"/>
      <c r="AV306" s="195"/>
      <c r="AW306" s="195"/>
      <c r="AX306" s="195"/>
      <c r="AY306" s="195"/>
      <c r="AZ306" s="195"/>
      <c r="BA306" s="195"/>
      <c r="BB306" s="195"/>
      <c r="BC306" s="195"/>
      <c r="BD306" s="195"/>
      <c r="BE306" s="195"/>
      <c r="BF306" s="195"/>
      <c r="BG306" s="195"/>
      <c r="BH306" s="195"/>
    </row>
    <row r="307" customFormat="false" ht="13.2" hidden="false" customHeight="false" outlineLevel="1" collapsed="false">
      <c r="A307" s="216" t="n">
        <v>60</v>
      </c>
      <c r="B307" s="217" t="s">
        <v>387</v>
      </c>
      <c r="C307" s="218" t="s">
        <v>722</v>
      </c>
      <c r="D307" s="219" t="s">
        <v>301</v>
      </c>
      <c r="E307" s="220" t="n">
        <v>1</v>
      </c>
      <c r="F307" s="221"/>
      <c r="G307" s="222" t="n">
        <f aca="false">ROUND(E307*F307,2)</f>
        <v>0</v>
      </c>
      <c r="H307" s="221"/>
      <c r="I307" s="222" t="n">
        <f aca="false">ROUND(E307*H307,2)</f>
        <v>0</v>
      </c>
      <c r="J307" s="221"/>
      <c r="K307" s="222" t="n">
        <f aca="false">ROUND(E307*J307,2)</f>
        <v>0</v>
      </c>
      <c r="L307" s="222" t="n">
        <v>21</v>
      </c>
      <c r="M307" s="222" t="n">
        <f aca="false">G307*(1+L307/100)</f>
        <v>0</v>
      </c>
      <c r="N307" s="222" t="n">
        <v>0</v>
      </c>
      <c r="O307" s="222" t="n">
        <f aca="false">ROUND(E307*N307,2)</f>
        <v>0</v>
      </c>
      <c r="P307" s="222" t="n">
        <v>0</v>
      </c>
      <c r="Q307" s="222" t="n">
        <f aca="false">ROUND(E307*P307,2)</f>
        <v>0</v>
      </c>
      <c r="R307" s="222"/>
      <c r="S307" s="222" t="s">
        <v>119</v>
      </c>
      <c r="T307" s="223" t="s">
        <v>120</v>
      </c>
      <c r="U307" s="194" t="n">
        <v>0</v>
      </c>
      <c r="V307" s="194" t="n">
        <f aca="false">ROUND(E307*U307,2)</f>
        <v>0</v>
      </c>
      <c r="W307" s="194"/>
      <c r="X307" s="195"/>
      <c r="Y307" s="195"/>
      <c r="Z307" s="195"/>
      <c r="AA307" s="195"/>
      <c r="AB307" s="195"/>
      <c r="AC307" s="195"/>
      <c r="AD307" s="195"/>
      <c r="AE307" s="195"/>
      <c r="AF307" s="195"/>
      <c r="AG307" s="195" t="s">
        <v>152</v>
      </c>
      <c r="AH307" s="195"/>
      <c r="AI307" s="195"/>
      <c r="AJ307" s="195"/>
      <c r="AK307" s="195"/>
      <c r="AL307" s="195"/>
      <c r="AM307" s="195"/>
      <c r="AN307" s="195"/>
      <c r="AO307" s="195"/>
      <c r="AP307" s="195"/>
      <c r="AQ307" s="195"/>
      <c r="AR307" s="195"/>
      <c r="AS307" s="195"/>
      <c r="AT307" s="195"/>
      <c r="AU307" s="195"/>
      <c r="AV307" s="195"/>
      <c r="AW307" s="195"/>
      <c r="AX307" s="195"/>
      <c r="AY307" s="195"/>
      <c r="AZ307" s="195"/>
      <c r="BA307" s="195"/>
      <c r="BB307" s="195"/>
      <c r="BC307" s="195"/>
      <c r="BD307" s="195"/>
      <c r="BE307" s="195"/>
      <c r="BF307" s="195"/>
      <c r="BG307" s="195"/>
      <c r="BH307" s="195"/>
    </row>
    <row r="308" customFormat="false" ht="13.2" hidden="false" customHeight="false" outlineLevel="1" collapsed="false">
      <c r="A308" s="216" t="n">
        <v>61</v>
      </c>
      <c r="B308" s="217" t="s">
        <v>389</v>
      </c>
      <c r="C308" s="218" t="s">
        <v>390</v>
      </c>
      <c r="D308" s="219" t="s">
        <v>391</v>
      </c>
      <c r="E308" s="220" t="n">
        <v>20</v>
      </c>
      <c r="F308" s="221"/>
      <c r="G308" s="222" t="n">
        <f aca="false">ROUND(E308*F308,2)</f>
        <v>0</v>
      </c>
      <c r="H308" s="221"/>
      <c r="I308" s="222" t="n">
        <f aca="false">ROUND(E308*H308,2)</f>
        <v>0</v>
      </c>
      <c r="J308" s="221"/>
      <c r="K308" s="222" t="n">
        <f aca="false">ROUND(E308*J308,2)</f>
        <v>0</v>
      </c>
      <c r="L308" s="222" t="n">
        <v>21</v>
      </c>
      <c r="M308" s="222" t="n">
        <f aca="false">G308*(1+L308/100)</f>
        <v>0</v>
      </c>
      <c r="N308" s="222" t="n">
        <v>0</v>
      </c>
      <c r="O308" s="222" t="n">
        <f aca="false">ROUND(E308*N308,2)</f>
        <v>0</v>
      </c>
      <c r="P308" s="222" t="n">
        <v>0</v>
      </c>
      <c r="Q308" s="222" t="n">
        <f aca="false">ROUND(E308*P308,2)</f>
        <v>0</v>
      </c>
      <c r="R308" s="222"/>
      <c r="S308" s="222" t="s">
        <v>119</v>
      </c>
      <c r="T308" s="223" t="s">
        <v>120</v>
      </c>
      <c r="U308" s="194" t="n">
        <v>0</v>
      </c>
      <c r="V308" s="194" t="n">
        <f aca="false">ROUND(E308*U308,2)</f>
        <v>0</v>
      </c>
      <c r="W308" s="194"/>
      <c r="X308" s="195"/>
      <c r="Y308" s="195"/>
      <c r="Z308" s="195"/>
      <c r="AA308" s="195"/>
      <c r="AB308" s="195"/>
      <c r="AC308" s="195"/>
      <c r="AD308" s="195"/>
      <c r="AE308" s="195"/>
      <c r="AF308" s="195"/>
      <c r="AG308" s="195" t="s">
        <v>152</v>
      </c>
      <c r="AH308" s="195"/>
      <c r="AI308" s="195"/>
      <c r="AJ308" s="195"/>
      <c r="AK308" s="195"/>
      <c r="AL308" s="195"/>
      <c r="AM308" s="195"/>
      <c r="AN308" s="195"/>
      <c r="AO308" s="195"/>
      <c r="AP308" s="195"/>
      <c r="AQ308" s="195"/>
      <c r="AR308" s="195"/>
      <c r="AS308" s="195"/>
      <c r="AT308" s="195"/>
      <c r="AU308" s="195"/>
      <c r="AV308" s="195"/>
      <c r="AW308" s="195"/>
      <c r="AX308" s="195"/>
      <c r="AY308" s="195"/>
      <c r="AZ308" s="195"/>
      <c r="BA308" s="195"/>
      <c r="BB308" s="195"/>
      <c r="BC308" s="195"/>
      <c r="BD308" s="195"/>
      <c r="BE308" s="195"/>
      <c r="BF308" s="195"/>
      <c r="BG308" s="195"/>
      <c r="BH308" s="195"/>
    </row>
    <row r="309" customFormat="false" ht="20.4" hidden="false" customHeight="false" outlineLevel="1" collapsed="false">
      <c r="A309" s="216" t="n">
        <v>62</v>
      </c>
      <c r="B309" s="217" t="s">
        <v>392</v>
      </c>
      <c r="C309" s="218" t="s">
        <v>393</v>
      </c>
      <c r="D309" s="219" t="s">
        <v>354</v>
      </c>
      <c r="E309" s="220" t="n">
        <v>10</v>
      </c>
      <c r="F309" s="221"/>
      <c r="G309" s="222" t="n">
        <f aca="false">ROUND(E309*F309,2)</f>
        <v>0</v>
      </c>
      <c r="H309" s="221"/>
      <c r="I309" s="222" t="n">
        <f aca="false">ROUND(E309*H309,2)</f>
        <v>0</v>
      </c>
      <c r="J309" s="221"/>
      <c r="K309" s="222" t="n">
        <f aca="false">ROUND(E309*J309,2)</f>
        <v>0</v>
      </c>
      <c r="L309" s="222" t="n">
        <v>21</v>
      </c>
      <c r="M309" s="222" t="n">
        <f aca="false">G309*(1+L309/100)</f>
        <v>0</v>
      </c>
      <c r="N309" s="222" t="n">
        <v>0.16502</v>
      </c>
      <c r="O309" s="222" t="n">
        <f aca="false">ROUND(E309*N309,2)</f>
        <v>1.65</v>
      </c>
      <c r="P309" s="222" t="n">
        <v>0</v>
      </c>
      <c r="Q309" s="222" t="n">
        <f aca="false">ROUND(E309*P309,2)</f>
        <v>0</v>
      </c>
      <c r="R309" s="222"/>
      <c r="S309" s="222" t="s">
        <v>119</v>
      </c>
      <c r="T309" s="223" t="s">
        <v>120</v>
      </c>
      <c r="U309" s="194" t="n">
        <v>1.314</v>
      </c>
      <c r="V309" s="194" t="n">
        <f aca="false">ROUND(E309*U309,2)</f>
        <v>13.14</v>
      </c>
      <c r="W309" s="194"/>
      <c r="X309" s="195"/>
      <c r="Y309" s="195"/>
      <c r="Z309" s="195"/>
      <c r="AA309" s="195"/>
      <c r="AB309" s="195"/>
      <c r="AC309" s="195"/>
      <c r="AD309" s="195"/>
      <c r="AE309" s="195"/>
      <c r="AF309" s="195"/>
      <c r="AG309" s="195" t="s">
        <v>152</v>
      </c>
      <c r="AH309" s="195"/>
      <c r="AI309" s="195"/>
      <c r="AJ309" s="195"/>
      <c r="AK309" s="195"/>
      <c r="AL309" s="195"/>
      <c r="AM309" s="195"/>
      <c r="AN309" s="195"/>
      <c r="AO309" s="195"/>
      <c r="AP309" s="195"/>
      <c r="AQ309" s="195"/>
      <c r="AR309" s="195"/>
      <c r="AS309" s="195"/>
      <c r="AT309" s="195"/>
      <c r="AU309" s="195"/>
      <c r="AV309" s="195"/>
      <c r="AW309" s="195"/>
      <c r="AX309" s="195"/>
      <c r="AY309" s="195"/>
      <c r="AZ309" s="195"/>
      <c r="BA309" s="195"/>
      <c r="BB309" s="195"/>
      <c r="BC309" s="195"/>
      <c r="BD309" s="195"/>
      <c r="BE309" s="195"/>
      <c r="BF309" s="195"/>
      <c r="BG309" s="195"/>
      <c r="BH309" s="195"/>
    </row>
    <row r="310" customFormat="false" ht="20.4" hidden="false" customHeight="false" outlineLevel="1" collapsed="false">
      <c r="A310" s="186" t="n">
        <v>63</v>
      </c>
      <c r="B310" s="187" t="s">
        <v>394</v>
      </c>
      <c r="C310" s="188" t="s">
        <v>395</v>
      </c>
      <c r="D310" s="189" t="s">
        <v>168</v>
      </c>
      <c r="E310" s="190" t="n">
        <v>33.495</v>
      </c>
      <c r="F310" s="191"/>
      <c r="G310" s="192" t="n">
        <f aca="false">ROUND(E310*F310,2)</f>
        <v>0</v>
      </c>
      <c r="H310" s="191"/>
      <c r="I310" s="192" t="n">
        <f aca="false">ROUND(E310*H310,2)</f>
        <v>0</v>
      </c>
      <c r="J310" s="191"/>
      <c r="K310" s="192" t="n">
        <f aca="false">ROUND(E310*J310,2)</f>
        <v>0</v>
      </c>
      <c r="L310" s="192" t="n">
        <v>21</v>
      </c>
      <c r="M310" s="192" t="n">
        <f aca="false">G310*(1+L310/100)</f>
        <v>0</v>
      </c>
      <c r="N310" s="192" t="n">
        <v>0.00146</v>
      </c>
      <c r="O310" s="192" t="n">
        <f aca="false">ROUND(E310*N310,2)</f>
        <v>0.05</v>
      </c>
      <c r="P310" s="192" t="n">
        <v>0</v>
      </c>
      <c r="Q310" s="192" t="n">
        <f aca="false">ROUND(E310*P310,2)</f>
        <v>0</v>
      </c>
      <c r="R310" s="192" t="s">
        <v>309</v>
      </c>
      <c r="S310" s="192" t="s">
        <v>150</v>
      </c>
      <c r="T310" s="193" t="s">
        <v>150</v>
      </c>
      <c r="U310" s="194" t="n">
        <v>0</v>
      </c>
      <c r="V310" s="194" t="n">
        <f aca="false">ROUND(E310*U310,2)</f>
        <v>0</v>
      </c>
      <c r="W310" s="194"/>
      <c r="X310" s="195"/>
      <c r="Y310" s="195"/>
      <c r="Z310" s="195"/>
      <c r="AA310" s="195"/>
      <c r="AB310" s="195"/>
      <c r="AC310" s="195"/>
      <c r="AD310" s="195"/>
      <c r="AE310" s="195"/>
      <c r="AF310" s="195"/>
      <c r="AG310" s="195" t="s">
        <v>310</v>
      </c>
      <c r="AH310" s="195"/>
      <c r="AI310" s="195"/>
      <c r="AJ310" s="195"/>
      <c r="AK310" s="195"/>
      <c r="AL310" s="195"/>
      <c r="AM310" s="195"/>
      <c r="AN310" s="195"/>
      <c r="AO310" s="195"/>
      <c r="AP310" s="195"/>
      <c r="AQ310" s="195"/>
      <c r="AR310" s="195"/>
      <c r="AS310" s="195"/>
      <c r="AT310" s="195"/>
      <c r="AU310" s="195"/>
      <c r="AV310" s="195"/>
      <c r="AW310" s="195"/>
      <c r="AX310" s="195"/>
      <c r="AY310" s="195"/>
      <c r="AZ310" s="195"/>
      <c r="BA310" s="195"/>
      <c r="BB310" s="195"/>
      <c r="BC310" s="195"/>
      <c r="BD310" s="195"/>
      <c r="BE310" s="195"/>
      <c r="BF310" s="195"/>
      <c r="BG310" s="195"/>
      <c r="BH310" s="195"/>
    </row>
    <row r="311" customFormat="false" ht="13.2" hidden="false" customHeight="false" outlineLevel="1" collapsed="false">
      <c r="A311" s="196"/>
      <c r="B311" s="197"/>
      <c r="C311" s="209" t="s">
        <v>723</v>
      </c>
      <c r="D311" s="210"/>
      <c r="E311" s="211" t="n">
        <v>33.495</v>
      </c>
      <c r="F311" s="194"/>
      <c r="G311" s="194"/>
      <c r="H311" s="194"/>
      <c r="I311" s="194"/>
      <c r="J311" s="194"/>
      <c r="K311" s="194"/>
      <c r="L311" s="194"/>
      <c r="M311" s="194"/>
      <c r="N311" s="194"/>
      <c r="O311" s="194"/>
      <c r="P311" s="194"/>
      <c r="Q311" s="194"/>
      <c r="R311" s="194"/>
      <c r="S311" s="194"/>
      <c r="T311" s="194"/>
      <c r="U311" s="194"/>
      <c r="V311" s="194"/>
      <c r="W311" s="194"/>
      <c r="X311" s="195"/>
      <c r="Y311" s="195"/>
      <c r="Z311" s="195"/>
      <c r="AA311" s="195"/>
      <c r="AB311" s="195"/>
      <c r="AC311" s="195"/>
      <c r="AD311" s="195"/>
      <c r="AE311" s="195"/>
      <c r="AF311" s="195"/>
      <c r="AG311" s="195" t="s">
        <v>154</v>
      </c>
      <c r="AH311" s="195" t="n">
        <v>0</v>
      </c>
      <c r="AI311" s="195"/>
      <c r="AJ311" s="195"/>
      <c r="AK311" s="195"/>
      <c r="AL311" s="195"/>
      <c r="AM311" s="195"/>
      <c r="AN311" s="195"/>
      <c r="AO311" s="195"/>
      <c r="AP311" s="195"/>
      <c r="AQ311" s="195"/>
      <c r="AR311" s="195"/>
      <c r="AS311" s="195"/>
      <c r="AT311" s="195"/>
      <c r="AU311" s="195"/>
      <c r="AV311" s="195"/>
      <c r="AW311" s="195"/>
      <c r="AX311" s="195"/>
      <c r="AY311" s="195"/>
      <c r="AZ311" s="195"/>
      <c r="BA311" s="195"/>
      <c r="BB311" s="195"/>
      <c r="BC311" s="195"/>
      <c r="BD311" s="195"/>
      <c r="BE311" s="195"/>
      <c r="BF311" s="195"/>
      <c r="BG311" s="195"/>
      <c r="BH311" s="195"/>
    </row>
    <row r="312" customFormat="false" ht="13.2" hidden="false" customHeight="false" outlineLevel="1" collapsed="false">
      <c r="A312" s="186" t="n">
        <v>64</v>
      </c>
      <c r="B312" s="187" t="s">
        <v>397</v>
      </c>
      <c r="C312" s="188" t="s">
        <v>398</v>
      </c>
      <c r="D312" s="189" t="s">
        <v>391</v>
      </c>
      <c r="E312" s="190" t="n">
        <v>73.5875</v>
      </c>
      <c r="F312" s="191"/>
      <c r="G312" s="192" t="n">
        <f aca="false">ROUND(E312*F312,2)</f>
        <v>0</v>
      </c>
      <c r="H312" s="191"/>
      <c r="I312" s="192" t="n">
        <f aca="false">ROUND(E312*H312,2)</f>
        <v>0</v>
      </c>
      <c r="J312" s="191"/>
      <c r="K312" s="192" t="n">
        <f aca="false">ROUND(E312*J312,2)</f>
        <v>0</v>
      </c>
      <c r="L312" s="192" t="n">
        <v>21</v>
      </c>
      <c r="M312" s="192" t="n">
        <f aca="false">G312*(1+L312/100)</f>
        <v>0</v>
      </c>
      <c r="N312" s="192" t="n">
        <v>0.0036</v>
      </c>
      <c r="O312" s="192" t="n">
        <f aca="false">ROUND(E312*N312,2)</f>
        <v>0.26</v>
      </c>
      <c r="P312" s="192" t="n">
        <v>0</v>
      </c>
      <c r="Q312" s="192" t="n">
        <f aca="false">ROUND(E312*P312,2)</f>
        <v>0</v>
      </c>
      <c r="R312" s="192"/>
      <c r="S312" s="192" t="s">
        <v>119</v>
      </c>
      <c r="T312" s="193" t="s">
        <v>150</v>
      </c>
      <c r="U312" s="194" t="n">
        <v>0</v>
      </c>
      <c r="V312" s="194" t="n">
        <f aca="false">ROUND(E312*U312,2)</f>
        <v>0</v>
      </c>
      <c r="W312" s="194"/>
      <c r="X312" s="195"/>
      <c r="Y312" s="195"/>
      <c r="Z312" s="195"/>
      <c r="AA312" s="195"/>
      <c r="AB312" s="195"/>
      <c r="AC312" s="195"/>
      <c r="AD312" s="195"/>
      <c r="AE312" s="195"/>
      <c r="AF312" s="195"/>
      <c r="AG312" s="195" t="s">
        <v>310</v>
      </c>
      <c r="AH312" s="195"/>
      <c r="AI312" s="195"/>
      <c r="AJ312" s="195"/>
      <c r="AK312" s="195"/>
      <c r="AL312" s="195"/>
      <c r="AM312" s="195"/>
      <c r="AN312" s="195"/>
      <c r="AO312" s="195"/>
      <c r="AP312" s="195"/>
      <c r="AQ312" s="195"/>
      <c r="AR312" s="195"/>
      <c r="AS312" s="195"/>
      <c r="AT312" s="195"/>
      <c r="AU312" s="195"/>
      <c r="AV312" s="195"/>
      <c r="AW312" s="195"/>
      <c r="AX312" s="195"/>
      <c r="AY312" s="195"/>
      <c r="AZ312" s="195"/>
      <c r="BA312" s="195"/>
      <c r="BB312" s="195"/>
      <c r="BC312" s="195"/>
      <c r="BD312" s="195"/>
      <c r="BE312" s="195"/>
      <c r="BF312" s="195"/>
      <c r="BG312" s="195"/>
      <c r="BH312" s="195"/>
    </row>
    <row r="313" customFormat="false" ht="13.2" hidden="false" customHeight="false" outlineLevel="1" collapsed="false">
      <c r="A313" s="196"/>
      <c r="B313" s="197"/>
      <c r="C313" s="209" t="s">
        <v>724</v>
      </c>
      <c r="D313" s="210"/>
      <c r="E313" s="211" t="n">
        <v>73.5875</v>
      </c>
      <c r="F313" s="194"/>
      <c r="G313" s="194"/>
      <c r="H313" s="194"/>
      <c r="I313" s="194"/>
      <c r="J313" s="194"/>
      <c r="K313" s="194"/>
      <c r="L313" s="194"/>
      <c r="M313" s="194"/>
      <c r="N313" s="194"/>
      <c r="O313" s="194"/>
      <c r="P313" s="194"/>
      <c r="Q313" s="194"/>
      <c r="R313" s="194"/>
      <c r="S313" s="194"/>
      <c r="T313" s="194"/>
      <c r="U313" s="194"/>
      <c r="V313" s="194"/>
      <c r="W313" s="194"/>
      <c r="X313" s="195"/>
      <c r="Y313" s="195"/>
      <c r="Z313" s="195"/>
      <c r="AA313" s="195"/>
      <c r="AB313" s="195"/>
      <c r="AC313" s="195"/>
      <c r="AD313" s="195"/>
      <c r="AE313" s="195"/>
      <c r="AF313" s="195"/>
      <c r="AG313" s="195" t="s">
        <v>154</v>
      </c>
      <c r="AH313" s="195" t="n">
        <v>0</v>
      </c>
      <c r="AI313" s="195"/>
      <c r="AJ313" s="195"/>
      <c r="AK313" s="195"/>
      <c r="AL313" s="195"/>
      <c r="AM313" s="195"/>
      <c r="AN313" s="195"/>
      <c r="AO313" s="195"/>
      <c r="AP313" s="195"/>
      <c r="AQ313" s="195"/>
      <c r="AR313" s="195"/>
      <c r="AS313" s="195"/>
      <c r="AT313" s="195"/>
      <c r="AU313" s="195"/>
      <c r="AV313" s="195"/>
      <c r="AW313" s="195"/>
      <c r="AX313" s="195"/>
      <c r="AY313" s="195"/>
      <c r="AZ313" s="195"/>
      <c r="BA313" s="195"/>
      <c r="BB313" s="195"/>
      <c r="BC313" s="195"/>
      <c r="BD313" s="195"/>
      <c r="BE313" s="195"/>
      <c r="BF313" s="195"/>
      <c r="BG313" s="195"/>
      <c r="BH313" s="195"/>
    </row>
    <row r="314" customFormat="false" ht="13.2" hidden="false" customHeight="false" outlineLevel="1" collapsed="false">
      <c r="A314" s="186" t="n">
        <v>65</v>
      </c>
      <c r="B314" s="187" t="s">
        <v>403</v>
      </c>
      <c r="C314" s="188" t="s">
        <v>404</v>
      </c>
      <c r="D314" s="189" t="s">
        <v>391</v>
      </c>
      <c r="E314" s="190" t="n">
        <v>226.8525</v>
      </c>
      <c r="F314" s="191"/>
      <c r="G314" s="192" t="n">
        <f aca="false">ROUND(E314*F314,2)</f>
        <v>0</v>
      </c>
      <c r="H314" s="191"/>
      <c r="I314" s="192" t="n">
        <f aca="false">ROUND(E314*H314,2)</f>
        <v>0</v>
      </c>
      <c r="J314" s="191"/>
      <c r="K314" s="192" t="n">
        <f aca="false">ROUND(E314*J314,2)</f>
        <v>0</v>
      </c>
      <c r="L314" s="192" t="n">
        <v>21</v>
      </c>
      <c r="M314" s="192" t="n">
        <f aca="false">G314*(1+L314/100)</f>
        <v>0</v>
      </c>
      <c r="N314" s="192" t="n">
        <v>0.008</v>
      </c>
      <c r="O314" s="192" t="n">
        <f aca="false">ROUND(E314*N314,2)</f>
        <v>1.81</v>
      </c>
      <c r="P314" s="192" t="n">
        <v>0</v>
      </c>
      <c r="Q314" s="192" t="n">
        <f aca="false">ROUND(E314*P314,2)</f>
        <v>0</v>
      </c>
      <c r="R314" s="192"/>
      <c r="S314" s="192" t="s">
        <v>119</v>
      </c>
      <c r="T314" s="193" t="s">
        <v>150</v>
      </c>
      <c r="U314" s="194" t="n">
        <v>0</v>
      </c>
      <c r="V314" s="194" t="n">
        <f aca="false">ROUND(E314*U314,2)</f>
        <v>0</v>
      </c>
      <c r="W314" s="194"/>
      <c r="X314" s="195"/>
      <c r="Y314" s="195"/>
      <c r="Z314" s="195"/>
      <c r="AA314" s="195"/>
      <c r="AB314" s="195"/>
      <c r="AC314" s="195"/>
      <c r="AD314" s="195"/>
      <c r="AE314" s="195"/>
      <c r="AF314" s="195"/>
      <c r="AG314" s="195" t="s">
        <v>310</v>
      </c>
      <c r="AH314" s="195"/>
      <c r="AI314" s="195"/>
      <c r="AJ314" s="195"/>
      <c r="AK314" s="195"/>
      <c r="AL314" s="195"/>
      <c r="AM314" s="195"/>
      <c r="AN314" s="195"/>
      <c r="AO314" s="195"/>
      <c r="AP314" s="195"/>
      <c r="AQ314" s="195"/>
      <c r="AR314" s="195"/>
      <c r="AS314" s="195"/>
      <c r="AT314" s="195"/>
      <c r="AU314" s="195"/>
      <c r="AV314" s="195"/>
      <c r="AW314" s="195"/>
      <c r="AX314" s="195"/>
      <c r="AY314" s="195"/>
      <c r="AZ314" s="195"/>
      <c r="BA314" s="195"/>
      <c r="BB314" s="195"/>
      <c r="BC314" s="195"/>
      <c r="BD314" s="195"/>
      <c r="BE314" s="195"/>
      <c r="BF314" s="195"/>
      <c r="BG314" s="195"/>
      <c r="BH314" s="195"/>
    </row>
    <row r="315" customFormat="false" ht="13.2" hidden="false" customHeight="false" outlineLevel="1" collapsed="false">
      <c r="A315" s="196"/>
      <c r="B315" s="197"/>
      <c r="C315" s="209" t="s">
        <v>725</v>
      </c>
      <c r="D315" s="210"/>
      <c r="E315" s="211" t="n">
        <v>226.8525</v>
      </c>
      <c r="F315" s="194"/>
      <c r="G315" s="194"/>
      <c r="H315" s="194"/>
      <c r="I315" s="194"/>
      <c r="J315" s="194"/>
      <c r="K315" s="194"/>
      <c r="L315" s="194"/>
      <c r="M315" s="194"/>
      <c r="N315" s="194"/>
      <c r="O315" s="194"/>
      <c r="P315" s="194"/>
      <c r="Q315" s="194"/>
      <c r="R315" s="194"/>
      <c r="S315" s="194"/>
      <c r="T315" s="194"/>
      <c r="U315" s="194"/>
      <c r="V315" s="194"/>
      <c r="W315" s="194"/>
      <c r="X315" s="195"/>
      <c r="Y315" s="195"/>
      <c r="Z315" s="195"/>
      <c r="AA315" s="195"/>
      <c r="AB315" s="195"/>
      <c r="AC315" s="195"/>
      <c r="AD315" s="195"/>
      <c r="AE315" s="195"/>
      <c r="AF315" s="195"/>
      <c r="AG315" s="195" t="s">
        <v>154</v>
      </c>
      <c r="AH315" s="195" t="n">
        <v>0</v>
      </c>
      <c r="AI315" s="195"/>
      <c r="AJ315" s="195"/>
      <c r="AK315" s="195"/>
      <c r="AL315" s="195"/>
      <c r="AM315" s="195"/>
      <c r="AN315" s="195"/>
      <c r="AO315" s="195"/>
      <c r="AP315" s="195"/>
      <c r="AQ315" s="195"/>
      <c r="AR315" s="195"/>
      <c r="AS315" s="195"/>
      <c r="AT315" s="195"/>
      <c r="AU315" s="195"/>
      <c r="AV315" s="195"/>
      <c r="AW315" s="195"/>
      <c r="AX315" s="195"/>
      <c r="AY315" s="195"/>
      <c r="AZ315" s="195"/>
      <c r="BA315" s="195"/>
      <c r="BB315" s="195"/>
      <c r="BC315" s="195"/>
      <c r="BD315" s="195"/>
      <c r="BE315" s="195"/>
      <c r="BF315" s="195"/>
      <c r="BG315" s="195"/>
      <c r="BH315" s="195"/>
    </row>
    <row r="316" customFormat="false" ht="13.2" hidden="false" customHeight="false" outlineLevel="1" collapsed="false">
      <c r="A316" s="216" t="n">
        <v>66</v>
      </c>
      <c r="B316" s="217" t="s">
        <v>406</v>
      </c>
      <c r="C316" s="218" t="s">
        <v>407</v>
      </c>
      <c r="D316" s="219" t="s">
        <v>354</v>
      </c>
      <c r="E316" s="220" t="n">
        <v>34</v>
      </c>
      <c r="F316" s="221"/>
      <c r="G316" s="222" t="n">
        <f aca="false">ROUND(E316*F316,2)</f>
        <v>0</v>
      </c>
      <c r="H316" s="221"/>
      <c r="I316" s="222" t="n">
        <f aca="false">ROUND(E316*H316,2)</f>
        <v>0</v>
      </c>
      <c r="J316" s="221"/>
      <c r="K316" s="222" t="n">
        <f aca="false">ROUND(E316*J316,2)</f>
        <v>0</v>
      </c>
      <c r="L316" s="222" t="n">
        <v>21</v>
      </c>
      <c r="M316" s="222" t="n">
        <f aca="false">G316*(1+L316/100)</f>
        <v>0</v>
      </c>
      <c r="N316" s="222" t="n">
        <v>0.00025</v>
      </c>
      <c r="O316" s="222" t="n">
        <f aca="false">ROUND(E316*N316,2)</f>
        <v>0.01</v>
      </c>
      <c r="P316" s="222" t="n">
        <v>0</v>
      </c>
      <c r="Q316" s="222" t="n">
        <f aca="false">ROUND(E316*P316,2)</f>
        <v>0</v>
      </c>
      <c r="R316" s="222" t="s">
        <v>309</v>
      </c>
      <c r="S316" s="222" t="s">
        <v>150</v>
      </c>
      <c r="T316" s="223" t="s">
        <v>150</v>
      </c>
      <c r="U316" s="194" t="n">
        <v>0</v>
      </c>
      <c r="V316" s="194" t="n">
        <f aca="false">ROUND(E316*U316,2)</f>
        <v>0</v>
      </c>
      <c r="W316" s="194"/>
      <c r="X316" s="195"/>
      <c r="Y316" s="195"/>
      <c r="Z316" s="195"/>
      <c r="AA316" s="195"/>
      <c r="AB316" s="195"/>
      <c r="AC316" s="195"/>
      <c r="AD316" s="195"/>
      <c r="AE316" s="195"/>
      <c r="AF316" s="195"/>
      <c r="AG316" s="195" t="s">
        <v>310</v>
      </c>
      <c r="AH316" s="195"/>
      <c r="AI316" s="195"/>
      <c r="AJ316" s="195"/>
      <c r="AK316" s="195"/>
      <c r="AL316" s="195"/>
      <c r="AM316" s="195"/>
      <c r="AN316" s="195"/>
      <c r="AO316" s="195"/>
      <c r="AP316" s="195"/>
      <c r="AQ316" s="195"/>
      <c r="AR316" s="195"/>
      <c r="AS316" s="195"/>
      <c r="AT316" s="195"/>
      <c r="AU316" s="195"/>
      <c r="AV316" s="195"/>
      <c r="AW316" s="195"/>
      <c r="AX316" s="195"/>
      <c r="AY316" s="195"/>
      <c r="AZ316" s="195"/>
      <c r="BA316" s="195"/>
      <c r="BB316" s="195"/>
      <c r="BC316" s="195"/>
      <c r="BD316" s="195"/>
      <c r="BE316" s="195"/>
      <c r="BF316" s="195"/>
      <c r="BG316" s="195"/>
      <c r="BH316" s="195"/>
    </row>
    <row r="317" customFormat="false" ht="13.2" hidden="false" customHeight="false" outlineLevel="1" collapsed="false">
      <c r="A317" s="216" t="n">
        <v>67</v>
      </c>
      <c r="B317" s="217" t="s">
        <v>726</v>
      </c>
      <c r="C317" s="218" t="s">
        <v>727</v>
      </c>
      <c r="D317" s="219" t="s">
        <v>354</v>
      </c>
      <c r="E317" s="220" t="n">
        <v>6</v>
      </c>
      <c r="F317" s="221"/>
      <c r="G317" s="222" t="n">
        <f aca="false">ROUND(E317*F317,2)</f>
        <v>0</v>
      </c>
      <c r="H317" s="221"/>
      <c r="I317" s="222" t="n">
        <f aca="false">ROUND(E317*H317,2)</f>
        <v>0</v>
      </c>
      <c r="J317" s="221"/>
      <c r="K317" s="222" t="n">
        <f aca="false">ROUND(E317*J317,2)</f>
        <v>0</v>
      </c>
      <c r="L317" s="222" t="n">
        <v>21</v>
      </c>
      <c r="M317" s="222" t="n">
        <f aca="false">G317*(1+L317/100)</f>
        <v>0</v>
      </c>
      <c r="N317" s="222" t="n">
        <v>0.00074</v>
      </c>
      <c r="O317" s="222" t="n">
        <f aca="false">ROUND(E317*N317,2)</f>
        <v>0</v>
      </c>
      <c r="P317" s="222" t="n">
        <v>0</v>
      </c>
      <c r="Q317" s="222" t="n">
        <f aca="false">ROUND(E317*P317,2)</f>
        <v>0</v>
      </c>
      <c r="R317" s="222"/>
      <c r="S317" s="222" t="s">
        <v>119</v>
      </c>
      <c r="T317" s="223" t="s">
        <v>150</v>
      </c>
      <c r="U317" s="194" t="n">
        <v>0</v>
      </c>
      <c r="V317" s="194" t="n">
        <f aca="false">ROUND(E317*U317,2)</f>
        <v>0</v>
      </c>
      <c r="W317" s="194"/>
      <c r="X317" s="195"/>
      <c r="Y317" s="195"/>
      <c r="Z317" s="195"/>
      <c r="AA317" s="195"/>
      <c r="AB317" s="195"/>
      <c r="AC317" s="195"/>
      <c r="AD317" s="195"/>
      <c r="AE317" s="195"/>
      <c r="AF317" s="195"/>
      <c r="AG317" s="195" t="s">
        <v>310</v>
      </c>
      <c r="AH317" s="195"/>
      <c r="AI317" s="195"/>
      <c r="AJ317" s="195"/>
      <c r="AK317" s="195"/>
      <c r="AL317" s="195"/>
      <c r="AM317" s="195"/>
      <c r="AN317" s="195"/>
      <c r="AO317" s="195"/>
      <c r="AP317" s="195"/>
      <c r="AQ317" s="195"/>
      <c r="AR317" s="195"/>
      <c r="AS317" s="195"/>
      <c r="AT317" s="195"/>
      <c r="AU317" s="195"/>
      <c r="AV317" s="195"/>
      <c r="AW317" s="195"/>
      <c r="AX317" s="195"/>
      <c r="AY317" s="195"/>
      <c r="AZ317" s="195"/>
      <c r="BA317" s="195"/>
      <c r="BB317" s="195"/>
      <c r="BC317" s="195"/>
      <c r="BD317" s="195"/>
      <c r="BE317" s="195"/>
      <c r="BF317" s="195"/>
      <c r="BG317" s="195"/>
      <c r="BH317" s="195"/>
    </row>
    <row r="318" customFormat="false" ht="13.2" hidden="false" customHeight="false" outlineLevel="1" collapsed="false">
      <c r="A318" s="216" t="n">
        <v>68</v>
      </c>
      <c r="B318" s="217" t="s">
        <v>408</v>
      </c>
      <c r="C318" s="218" t="s">
        <v>409</v>
      </c>
      <c r="D318" s="219" t="s">
        <v>354</v>
      </c>
      <c r="E318" s="220" t="n">
        <v>2</v>
      </c>
      <c r="F318" s="221"/>
      <c r="G318" s="222" t="n">
        <f aca="false">ROUND(E318*F318,2)</f>
        <v>0</v>
      </c>
      <c r="H318" s="221"/>
      <c r="I318" s="222" t="n">
        <f aca="false">ROUND(E318*H318,2)</f>
        <v>0</v>
      </c>
      <c r="J318" s="221"/>
      <c r="K318" s="222" t="n">
        <f aca="false">ROUND(E318*J318,2)</f>
        <v>0</v>
      </c>
      <c r="L318" s="222" t="n">
        <v>21</v>
      </c>
      <c r="M318" s="222" t="n">
        <f aca="false">G318*(1+L318/100)</f>
        <v>0</v>
      </c>
      <c r="N318" s="222" t="n">
        <v>0.00062</v>
      </c>
      <c r="O318" s="222" t="n">
        <f aca="false">ROUND(E318*N318,2)</f>
        <v>0</v>
      </c>
      <c r="P318" s="222" t="n">
        <v>0</v>
      </c>
      <c r="Q318" s="222" t="n">
        <f aca="false">ROUND(E318*P318,2)</f>
        <v>0</v>
      </c>
      <c r="R318" s="222" t="s">
        <v>309</v>
      </c>
      <c r="S318" s="222" t="s">
        <v>150</v>
      </c>
      <c r="T318" s="223" t="s">
        <v>150</v>
      </c>
      <c r="U318" s="194" t="n">
        <v>0</v>
      </c>
      <c r="V318" s="194" t="n">
        <f aca="false">ROUND(E318*U318,2)</f>
        <v>0</v>
      </c>
      <c r="W318" s="194"/>
      <c r="X318" s="195"/>
      <c r="Y318" s="195"/>
      <c r="Z318" s="195"/>
      <c r="AA318" s="195"/>
      <c r="AB318" s="195"/>
      <c r="AC318" s="195"/>
      <c r="AD318" s="195"/>
      <c r="AE318" s="195"/>
      <c r="AF318" s="195"/>
      <c r="AG318" s="195" t="s">
        <v>310</v>
      </c>
      <c r="AH318" s="195"/>
      <c r="AI318" s="195"/>
      <c r="AJ318" s="195"/>
      <c r="AK318" s="195"/>
      <c r="AL318" s="195"/>
      <c r="AM318" s="195"/>
      <c r="AN318" s="195"/>
      <c r="AO318" s="195"/>
      <c r="AP318" s="195"/>
      <c r="AQ318" s="195"/>
      <c r="AR318" s="195"/>
      <c r="AS318" s="195"/>
      <c r="AT318" s="195"/>
      <c r="AU318" s="195"/>
      <c r="AV318" s="195"/>
      <c r="AW318" s="195"/>
      <c r="AX318" s="195"/>
      <c r="AY318" s="195"/>
      <c r="AZ318" s="195"/>
      <c r="BA318" s="195"/>
      <c r="BB318" s="195"/>
      <c r="BC318" s="195"/>
      <c r="BD318" s="195"/>
      <c r="BE318" s="195"/>
      <c r="BF318" s="195"/>
      <c r="BG318" s="195"/>
      <c r="BH318" s="195"/>
    </row>
    <row r="319" customFormat="false" ht="20.4" hidden="false" customHeight="false" outlineLevel="1" collapsed="false">
      <c r="A319" s="216" t="n">
        <v>69</v>
      </c>
      <c r="B319" s="217" t="s">
        <v>410</v>
      </c>
      <c r="C319" s="218" t="s">
        <v>411</v>
      </c>
      <c r="D319" s="219" t="s">
        <v>354</v>
      </c>
      <c r="E319" s="220" t="n">
        <v>34</v>
      </c>
      <c r="F319" s="221"/>
      <c r="G319" s="222" t="n">
        <f aca="false">ROUND(E319*F319,2)</f>
        <v>0</v>
      </c>
      <c r="H319" s="221"/>
      <c r="I319" s="222" t="n">
        <f aca="false">ROUND(E319*H319,2)</f>
        <v>0</v>
      </c>
      <c r="J319" s="221"/>
      <c r="K319" s="222" t="n">
        <f aca="false">ROUND(E319*J319,2)</f>
        <v>0</v>
      </c>
      <c r="L319" s="222" t="n">
        <v>21</v>
      </c>
      <c r="M319" s="222" t="n">
        <f aca="false">G319*(1+L319/100)</f>
        <v>0</v>
      </c>
      <c r="N319" s="222" t="n">
        <v>0.005</v>
      </c>
      <c r="O319" s="222" t="n">
        <f aca="false">ROUND(E319*N319,2)</f>
        <v>0.17</v>
      </c>
      <c r="P319" s="222" t="n">
        <v>0</v>
      </c>
      <c r="Q319" s="222" t="n">
        <f aca="false">ROUND(E319*P319,2)</f>
        <v>0</v>
      </c>
      <c r="R319" s="222" t="s">
        <v>309</v>
      </c>
      <c r="S319" s="222" t="s">
        <v>150</v>
      </c>
      <c r="T319" s="223" t="s">
        <v>150</v>
      </c>
      <c r="U319" s="194" t="n">
        <v>0</v>
      </c>
      <c r="V319" s="194" t="n">
        <f aca="false">ROUND(E319*U319,2)</f>
        <v>0</v>
      </c>
      <c r="W319" s="194"/>
      <c r="X319" s="195"/>
      <c r="Y319" s="195"/>
      <c r="Z319" s="195"/>
      <c r="AA319" s="195"/>
      <c r="AB319" s="195"/>
      <c r="AC319" s="195"/>
      <c r="AD319" s="195"/>
      <c r="AE319" s="195"/>
      <c r="AF319" s="195"/>
      <c r="AG319" s="195" t="s">
        <v>310</v>
      </c>
      <c r="AH319" s="195"/>
      <c r="AI319" s="195"/>
      <c r="AJ319" s="195"/>
      <c r="AK319" s="195"/>
      <c r="AL319" s="195"/>
      <c r="AM319" s="195"/>
      <c r="AN319" s="195"/>
      <c r="AO319" s="195"/>
      <c r="AP319" s="195"/>
      <c r="AQ319" s="195"/>
      <c r="AR319" s="195"/>
      <c r="AS319" s="195"/>
      <c r="AT319" s="195"/>
      <c r="AU319" s="195"/>
      <c r="AV319" s="195"/>
      <c r="AW319" s="195"/>
      <c r="AX319" s="195"/>
      <c r="AY319" s="195"/>
      <c r="AZ319" s="195"/>
      <c r="BA319" s="195"/>
      <c r="BB319" s="195"/>
      <c r="BC319" s="195"/>
      <c r="BD319" s="195"/>
      <c r="BE319" s="195"/>
      <c r="BF319" s="195"/>
      <c r="BG319" s="195"/>
      <c r="BH319" s="195"/>
    </row>
    <row r="320" customFormat="false" ht="20.4" hidden="false" customHeight="false" outlineLevel="1" collapsed="false">
      <c r="A320" s="216" t="n">
        <v>70</v>
      </c>
      <c r="B320" s="217" t="s">
        <v>412</v>
      </c>
      <c r="C320" s="218" t="s">
        <v>413</v>
      </c>
      <c r="D320" s="219" t="s">
        <v>354</v>
      </c>
      <c r="E320" s="220" t="n">
        <v>5</v>
      </c>
      <c r="F320" s="221"/>
      <c r="G320" s="222" t="n">
        <f aca="false">ROUND(E320*F320,2)</f>
        <v>0</v>
      </c>
      <c r="H320" s="221"/>
      <c r="I320" s="222" t="n">
        <f aca="false">ROUND(E320*H320,2)</f>
        <v>0</v>
      </c>
      <c r="J320" s="221"/>
      <c r="K320" s="222" t="n">
        <f aca="false">ROUND(E320*J320,2)</f>
        <v>0</v>
      </c>
      <c r="L320" s="222" t="n">
        <v>21</v>
      </c>
      <c r="M320" s="222" t="n">
        <f aca="false">G320*(1+L320/100)</f>
        <v>0</v>
      </c>
      <c r="N320" s="222" t="n">
        <v>0.25</v>
      </c>
      <c r="O320" s="222" t="n">
        <f aca="false">ROUND(E320*N320,2)</f>
        <v>1.25</v>
      </c>
      <c r="P320" s="222" t="n">
        <v>0</v>
      </c>
      <c r="Q320" s="222" t="n">
        <f aca="false">ROUND(E320*P320,2)</f>
        <v>0</v>
      </c>
      <c r="R320" s="222" t="s">
        <v>309</v>
      </c>
      <c r="S320" s="222" t="s">
        <v>150</v>
      </c>
      <c r="T320" s="223" t="s">
        <v>150</v>
      </c>
      <c r="U320" s="194" t="n">
        <v>0</v>
      </c>
      <c r="V320" s="194" t="n">
        <f aca="false">ROUND(E320*U320,2)</f>
        <v>0</v>
      </c>
      <c r="W320" s="194"/>
      <c r="X320" s="195"/>
      <c r="Y320" s="195"/>
      <c r="Z320" s="195"/>
      <c r="AA320" s="195"/>
      <c r="AB320" s="195"/>
      <c r="AC320" s="195"/>
      <c r="AD320" s="195"/>
      <c r="AE320" s="195"/>
      <c r="AF320" s="195"/>
      <c r="AG320" s="195" t="s">
        <v>310</v>
      </c>
      <c r="AH320" s="195"/>
      <c r="AI320" s="195"/>
      <c r="AJ320" s="195"/>
      <c r="AK320" s="195"/>
      <c r="AL320" s="195"/>
      <c r="AM320" s="195"/>
      <c r="AN320" s="195"/>
      <c r="AO320" s="195"/>
      <c r="AP320" s="195"/>
      <c r="AQ320" s="195"/>
      <c r="AR320" s="195"/>
      <c r="AS320" s="195"/>
      <c r="AT320" s="195"/>
      <c r="AU320" s="195"/>
      <c r="AV320" s="195"/>
      <c r="AW320" s="195"/>
      <c r="AX320" s="195"/>
      <c r="AY320" s="195"/>
      <c r="AZ320" s="195"/>
      <c r="BA320" s="195"/>
      <c r="BB320" s="195"/>
      <c r="BC320" s="195"/>
      <c r="BD320" s="195"/>
      <c r="BE320" s="195"/>
      <c r="BF320" s="195"/>
      <c r="BG320" s="195"/>
      <c r="BH320" s="195"/>
    </row>
    <row r="321" customFormat="false" ht="20.4" hidden="false" customHeight="false" outlineLevel="1" collapsed="false">
      <c r="A321" s="216" t="n">
        <v>71</v>
      </c>
      <c r="B321" s="217" t="s">
        <v>414</v>
      </c>
      <c r="C321" s="218" t="s">
        <v>415</v>
      </c>
      <c r="D321" s="219" t="s">
        <v>354</v>
      </c>
      <c r="E321" s="220" t="n">
        <v>3</v>
      </c>
      <c r="F321" s="221"/>
      <c r="G321" s="222" t="n">
        <f aca="false">ROUND(E321*F321,2)</f>
        <v>0</v>
      </c>
      <c r="H321" s="221"/>
      <c r="I321" s="222" t="n">
        <f aca="false">ROUND(E321*H321,2)</f>
        <v>0</v>
      </c>
      <c r="J321" s="221"/>
      <c r="K321" s="222" t="n">
        <f aca="false">ROUND(E321*J321,2)</f>
        <v>0</v>
      </c>
      <c r="L321" s="222" t="n">
        <v>21</v>
      </c>
      <c r="M321" s="222" t="n">
        <f aca="false">G321*(1+L321/100)</f>
        <v>0</v>
      </c>
      <c r="N321" s="222" t="n">
        <v>0.52</v>
      </c>
      <c r="O321" s="222" t="n">
        <f aca="false">ROUND(E321*N321,2)</f>
        <v>1.56</v>
      </c>
      <c r="P321" s="222" t="n">
        <v>0</v>
      </c>
      <c r="Q321" s="222" t="n">
        <f aca="false">ROUND(E321*P321,2)</f>
        <v>0</v>
      </c>
      <c r="R321" s="222" t="s">
        <v>309</v>
      </c>
      <c r="S321" s="222" t="s">
        <v>150</v>
      </c>
      <c r="T321" s="223" t="s">
        <v>150</v>
      </c>
      <c r="U321" s="194" t="n">
        <v>0</v>
      </c>
      <c r="V321" s="194" t="n">
        <f aca="false">ROUND(E321*U321,2)</f>
        <v>0</v>
      </c>
      <c r="W321" s="194"/>
      <c r="X321" s="195"/>
      <c r="Y321" s="195"/>
      <c r="Z321" s="195"/>
      <c r="AA321" s="195"/>
      <c r="AB321" s="195"/>
      <c r="AC321" s="195"/>
      <c r="AD321" s="195"/>
      <c r="AE321" s="195"/>
      <c r="AF321" s="195"/>
      <c r="AG321" s="195" t="s">
        <v>310</v>
      </c>
      <c r="AH321" s="195"/>
      <c r="AI321" s="195"/>
      <c r="AJ321" s="195"/>
      <c r="AK321" s="195"/>
      <c r="AL321" s="195"/>
      <c r="AM321" s="195"/>
      <c r="AN321" s="195"/>
      <c r="AO321" s="195"/>
      <c r="AP321" s="195"/>
      <c r="AQ321" s="195"/>
      <c r="AR321" s="195"/>
      <c r="AS321" s="195"/>
      <c r="AT321" s="195"/>
      <c r="AU321" s="195"/>
      <c r="AV321" s="195"/>
      <c r="AW321" s="195"/>
      <c r="AX321" s="195"/>
      <c r="AY321" s="195"/>
      <c r="AZ321" s="195"/>
      <c r="BA321" s="195"/>
      <c r="BB321" s="195"/>
      <c r="BC321" s="195"/>
      <c r="BD321" s="195"/>
      <c r="BE321" s="195"/>
      <c r="BF321" s="195"/>
      <c r="BG321" s="195"/>
      <c r="BH321" s="195"/>
    </row>
    <row r="322" customFormat="false" ht="20.4" hidden="false" customHeight="false" outlineLevel="1" collapsed="false">
      <c r="A322" s="216" t="n">
        <v>72</v>
      </c>
      <c r="B322" s="217" t="s">
        <v>416</v>
      </c>
      <c r="C322" s="218" t="s">
        <v>417</v>
      </c>
      <c r="D322" s="219" t="s">
        <v>354</v>
      </c>
      <c r="E322" s="220" t="n">
        <v>7</v>
      </c>
      <c r="F322" s="221"/>
      <c r="G322" s="222" t="n">
        <f aca="false">ROUND(E322*F322,2)</f>
        <v>0</v>
      </c>
      <c r="H322" s="221"/>
      <c r="I322" s="222" t="n">
        <f aca="false">ROUND(E322*H322,2)</f>
        <v>0</v>
      </c>
      <c r="J322" s="221"/>
      <c r="K322" s="222" t="n">
        <f aca="false">ROUND(E322*J322,2)</f>
        <v>0</v>
      </c>
      <c r="L322" s="222" t="n">
        <v>21</v>
      </c>
      <c r="M322" s="222" t="n">
        <f aca="false">G322*(1+L322/100)</f>
        <v>0</v>
      </c>
      <c r="N322" s="222" t="n">
        <v>1.035</v>
      </c>
      <c r="O322" s="222" t="n">
        <f aca="false">ROUND(E322*N322,2)</f>
        <v>7.25</v>
      </c>
      <c r="P322" s="222" t="n">
        <v>0</v>
      </c>
      <c r="Q322" s="222" t="n">
        <f aca="false">ROUND(E322*P322,2)</f>
        <v>0</v>
      </c>
      <c r="R322" s="222" t="s">
        <v>309</v>
      </c>
      <c r="S322" s="222" t="s">
        <v>150</v>
      </c>
      <c r="T322" s="223" t="s">
        <v>150</v>
      </c>
      <c r="U322" s="194" t="n">
        <v>0</v>
      </c>
      <c r="V322" s="194" t="n">
        <f aca="false">ROUND(E322*U322,2)</f>
        <v>0</v>
      </c>
      <c r="W322" s="194"/>
      <c r="X322" s="195"/>
      <c r="Y322" s="195"/>
      <c r="Z322" s="195"/>
      <c r="AA322" s="195"/>
      <c r="AB322" s="195"/>
      <c r="AC322" s="195"/>
      <c r="AD322" s="195"/>
      <c r="AE322" s="195"/>
      <c r="AF322" s="195"/>
      <c r="AG322" s="195" t="s">
        <v>310</v>
      </c>
      <c r="AH322" s="195"/>
      <c r="AI322" s="195"/>
      <c r="AJ322" s="195"/>
      <c r="AK322" s="195"/>
      <c r="AL322" s="195"/>
      <c r="AM322" s="195"/>
      <c r="AN322" s="195"/>
      <c r="AO322" s="195"/>
      <c r="AP322" s="195"/>
      <c r="AQ322" s="195"/>
      <c r="AR322" s="195"/>
      <c r="AS322" s="195"/>
      <c r="AT322" s="195"/>
      <c r="AU322" s="195"/>
      <c r="AV322" s="195"/>
      <c r="AW322" s="195"/>
      <c r="AX322" s="195"/>
      <c r="AY322" s="195"/>
      <c r="AZ322" s="195"/>
      <c r="BA322" s="195"/>
      <c r="BB322" s="195"/>
      <c r="BC322" s="195"/>
      <c r="BD322" s="195"/>
      <c r="BE322" s="195"/>
      <c r="BF322" s="195"/>
      <c r="BG322" s="195"/>
      <c r="BH322" s="195"/>
    </row>
    <row r="323" customFormat="false" ht="13.2" hidden="false" customHeight="false" outlineLevel="1" collapsed="false">
      <c r="A323" s="216" t="n">
        <v>73</v>
      </c>
      <c r="B323" s="217" t="s">
        <v>728</v>
      </c>
      <c r="C323" s="218" t="s">
        <v>729</v>
      </c>
      <c r="D323" s="219" t="s">
        <v>354</v>
      </c>
      <c r="E323" s="220" t="n">
        <v>1</v>
      </c>
      <c r="F323" s="221"/>
      <c r="G323" s="222" t="n">
        <f aca="false">ROUND(E323*F323,2)</f>
        <v>0</v>
      </c>
      <c r="H323" s="221"/>
      <c r="I323" s="222" t="n">
        <f aca="false">ROUND(E323*H323,2)</f>
        <v>0</v>
      </c>
      <c r="J323" s="221"/>
      <c r="K323" s="222" t="n">
        <f aca="false">ROUND(E323*J323,2)</f>
        <v>0</v>
      </c>
      <c r="L323" s="222" t="n">
        <v>21</v>
      </c>
      <c r="M323" s="222" t="n">
        <f aca="false">G323*(1+L323/100)</f>
        <v>0</v>
      </c>
      <c r="N323" s="222" t="n">
        <v>0.024</v>
      </c>
      <c r="O323" s="222" t="n">
        <f aca="false">ROUND(E323*N323,2)</f>
        <v>0.02</v>
      </c>
      <c r="P323" s="222" t="n">
        <v>0</v>
      </c>
      <c r="Q323" s="222" t="n">
        <f aca="false">ROUND(E323*P323,2)</f>
        <v>0</v>
      </c>
      <c r="R323" s="222" t="s">
        <v>309</v>
      </c>
      <c r="S323" s="222" t="s">
        <v>150</v>
      </c>
      <c r="T323" s="223" t="s">
        <v>150</v>
      </c>
      <c r="U323" s="194" t="n">
        <v>0</v>
      </c>
      <c r="V323" s="194" t="n">
        <f aca="false">ROUND(E323*U323,2)</f>
        <v>0</v>
      </c>
      <c r="W323" s="194"/>
      <c r="X323" s="195"/>
      <c r="Y323" s="195"/>
      <c r="Z323" s="195"/>
      <c r="AA323" s="195"/>
      <c r="AB323" s="195"/>
      <c r="AC323" s="195"/>
      <c r="AD323" s="195"/>
      <c r="AE323" s="195"/>
      <c r="AF323" s="195"/>
      <c r="AG323" s="195" t="s">
        <v>310</v>
      </c>
      <c r="AH323" s="195"/>
      <c r="AI323" s="195"/>
      <c r="AJ323" s="195"/>
      <c r="AK323" s="195"/>
      <c r="AL323" s="195"/>
      <c r="AM323" s="195"/>
      <c r="AN323" s="195"/>
      <c r="AO323" s="195"/>
      <c r="AP323" s="195"/>
      <c r="AQ323" s="195"/>
      <c r="AR323" s="195"/>
      <c r="AS323" s="195"/>
      <c r="AT323" s="195"/>
      <c r="AU323" s="195"/>
      <c r="AV323" s="195"/>
      <c r="AW323" s="195"/>
      <c r="AX323" s="195"/>
      <c r="AY323" s="195"/>
      <c r="AZ323" s="195"/>
      <c r="BA323" s="195"/>
      <c r="BB323" s="195"/>
      <c r="BC323" s="195"/>
      <c r="BD323" s="195"/>
      <c r="BE323" s="195"/>
      <c r="BF323" s="195"/>
      <c r="BG323" s="195"/>
      <c r="BH323" s="195"/>
    </row>
    <row r="324" customFormat="false" ht="13.2" hidden="false" customHeight="false" outlineLevel="1" collapsed="false">
      <c r="A324" s="216" t="n">
        <v>74</v>
      </c>
      <c r="B324" s="217" t="s">
        <v>418</v>
      </c>
      <c r="C324" s="218" t="s">
        <v>419</v>
      </c>
      <c r="D324" s="219" t="s">
        <v>354</v>
      </c>
      <c r="E324" s="220" t="n">
        <v>1</v>
      </c>
      <c r="F324" s="221"/>
      <c r="G324" s="222" t="n">
        <f aca="false">ROUND(E324*F324,2)</f>
        <v>0</v>
      </c>
      <c r="H324" s="221"/>
      <c r="I324" s="222" t="n">
        <f aca="false">ROUND(E324*H324,2)</f>
        <v>0</v>
      </c>
      <c r="J324" s="221"/>
      <c r="K324" s="222" t="n">
        <f aca="false">ROUND(E324*J324,2)</f>
        <v>0</v>
      </c>
      <c r="L324" s="222" t="n">
        <v>21</v>
      </c>
      <c r="M324" s="222" t="n">
        <f aca="false">G324*(1+L324/100)</f>
        <v>0</v>
      </c>
      <c r="N324" s="222" t="n">
        <v>0.039</v>
      </c>
      <c r="O324" s="222" t="n">
        <f aca="false">ROUND(E324*N324,2)</f>
        <v>0.04</v>
      </c>
      <c r="P324" s="222" t="n">
        <v>0</v>
      </c>
      <c r="Q324" s="222" t="n">
        <f aca="false">ROUND(E324*P324,2)</f>
        <v>0</v>
      </c>
      <c r="R324" s="222" t="s">
        <v>309</v>
      </c>
      <c r="S324" s="222" t="s">
        <v>150</v>
      </c>
      <c r="T324" s="223" t="s">
        <v>150</v>
      </c>
      <c r="U324" s="194" t="n">
        <v>0</v>
      </c>
      <c r="V324" s="194" t="n">
        <f aca="false">ROUND(E324*U324,2)</f>
        <v>0</v>
      </c>
      <c r="W324" s="194"/>
      <c r="X324" s="195"/>
      <c r="Y324" s="195"/>
      <c r="Z324" s="195"/>
      <c r="AA324" s="195"/>
      <c r="AB324" s="195"/>
      <c r="AC324" s="195"/>
      <c r="AD324" s="195"/>
      <c r="AE324" s="195"/>
      <c r="AF324" s="195"/>
      <c r="AG324" s="195" t="s">
        <v>310</v>
      </c>
      <c r="AH324" s="195"/>
      <c r="AI324" s="195"/>
      <c r="AJ324" s="195"/>
      <c r="AK324" s="195"/>
      <c r="AL324" s="195"/>
      <c r="AM324" s="195"/>
      <c r="AN324" s="195"/>
      <c r="AO324" s="195"/>
      <c r="AP324" s="195"/>
      <c r="AQ324" s="195"/>
      <c r="AR324" s="195"/>
      <c r="AS324" s="195"/>
      <c r="AT324" s="195"/>
      <c r="AU324" s="195"/>
      <c r="AV324" s="195"/>
      <c r="AW324" s="195"/>
      <c r="AX324" s="195"/>
      <c r="AY324" s="195"/>
      <c r="AZ324" s="195"/>
      <c r="BA324" s="195"/>
      <c r="BB324" s="195"/>
      <c r="BC324" s="195"/>
      <c r="BD324" s="195"/>
      <c r="BE324" s="195"/>
      <c r="BF324" s="195"/>
      <c r="BG324" s="195"/>
      <c r="BH324" s="195"/>
    </row>
    <row r="325" customFormat="false" ht="13.2" hidden="false" customHeight="false" outlineLevel="1" collapsed="false">
      <c r="A325" s="216" t="n">
        <v>75</v>
      </c>
      <c r="B325" s="217" t="s">
        <v>420</v>
      </c>
      <c r="C325" s="218" t="s">
        <v>421</v>
      </c>
      <c r="D325" s="219" t="s">
        <v>354</v>
      </c>
      <c r="E325" s="220" t="n">
        <v>4</v>
      </c>
      <c r="F325" s="221"/>
      <c r="G325" s="222" t="n">
        <f aca="false">ROUND(E325*F325,2)</f>
        <v>0</v>
      </c>
      <c r="H325" s="221"/>
      <c r="I325" s="222" t="n">
        <f aca="false">ROUND(E325*H325,2)</f>
        <v>0</v>
      </c>
      <c r="J325" s="221"/>
      <c r="K325" s="222" t="n">
        <f aca="false">ROUND(E325*J325,2)</f>
        <v>0</v>
      </c>
      <c r="L325" s="222" t="n">
        <v>21</v>
      </c>
      <c r="M325" s="222" t="n">
        <f aca="false">G325*(1+L325/100)</f>
        <v>0</v>
      </c>
      <c r="N325" s="222" t="n">
        <v>0.051</v>
      </c>
      <c r="O325" s="222" t="n">
        <f aca="false">ROUND(E325*N325,2)</f>
        <v>0.2</v>
      </c>
      <c r="P325" s="222" t="n">
        <v>0</v>
      </c>
      <c r="Q325" s="222" t="n">
        <f aca="false">ROUND(E325*P325,2)</f>
        <v>0</v>
      </c>
      <c r="R325" s="222" t="s">
        <v>309</v>
      </c>
      <c r="S325" s="222" t="s">
        <v>150</v>
      </c>
      <c r="T325" s="223" t="s">
        <v>150</v>
      </c>
      <c r="U325" s="194" t="n">
        <v>0</v>
      </c>
      <c r="V325" s="194" t="n">
        <f aca="false">ROUND(E325*U325,2)</f>
        <v>0</v>
      </c>
      <c r="W325" s="194"/>
      <c r="X325" s="195"/>
      <c r="Y325" s="195"/>
      <c r="Z325" s="195"/>
      <c r="AA325" s="195"/>
      <c r="AB325" s="195"/>
      <c r="AC325" s="195"/>
      <c r="AD325" s="195"/>
      <c r="AE325" s="195"/>
      <c r="AF325" s="195"/>
      <c r="AG325" s="195" t="s">
        <v>310</v>
      </c>
      <c r="AH325" s="195"/>
      <c r="AI325" s="195"/>
      <c r="AJ325" s="195"/>
      <c r="AK325" s="195"/>
      <c r="AL325" s="195"/>
      <c r="AM325" s="195"/>
      <c r="AN325" s="195"/>
      <c r="AO325" s="195"/>
      <c r="AP325" s="195"/>
      <c r="AQ325" s="195"/>
      <c r="AR325" s="195"/>
      <c r="AS325" s="195"/>
      <c r="AT325" s="195"/>
      <c r="AU325" s="195"/>
      <c r="AV325" s="195"/>
      <c r="AW325" s="195"/>
      <c r="AX325" s="195"/>
      <c r="AY325" s="195"/>
      <c r="AZ325" s="195"/>
      <c r="BA325" s="195"/>
      <c r="BB325" s="195"/>
      <c r="BC325" s="195"/>
      <c r="BD325" s="195"/>
      <c r="BE325" s="195"/>
      <c r="BF325" s="195"/>
      <c r="BG325" s="195"/>
      <c r="BH325" s="195"/>
    </row>
    <row r="326" customFormat="false" ht="13.2" hidden="false" customHeight="false" outlineLevel="1" collapsed="false">
      <c r="A326" s="216" t="n">
        <v>76</v>
      </c>
      <c r="B326" s="217" t="s">
        <v>422</v>
      </c>
      <c r="C326" s="218" t="s">
        <v>423</v>
      </c>
      <c r="D326" s="219" t="s">
        <v>354</v>
      </c>
      <c r="E326" s="220" t="n">
        <v>1</v>
      </c>
      <c r="F326" s="221"/>
      <c r="G326" s="222" t="n">
        <f aca="false">ROUND(E326*F326,2)</f>
        <v>0</v>
      </c>
      <c r="H326" s="221"/>
      <c r="I326" s="222" t="n">
        <f aca="false">ROUND(E326*H326,2)</f>
        <v>0</v>
      </c>
      <c r="J326" s="221"/>
      <c r="K326" s="222" t="n">
        <f aca="false">ROUND(E326*J326,2)</f>
        <v>0</v>
      </c>
      <c r="L326" s="222" t="n">
        <v>21</v>
      </c>
      <c r="M326" s="222" t="n">
        <f aca="false">G326*(1+L326/100)</f>
        <v>0</v>
      </c>
      <c r="N326" s="222" t="n">
        <v>0.08</v>
      </c>
      <c r="O326" s="222" t="n">
        <f aca="false">ROUND(E326*N326,2)</f>
        <v>0.08</v>
      </c>
      <c r="P326" s="222" t="n">
        <v>0</v>
      </c>
      <c r="Q326" s="222" t="n">
        <f aca="false">ROUND(E326*P326,2)</f>
        <v>0</v>
      </c>
      <c r="R326" s="222" t="s">
        <v>309</v>
      </c>
      <c r="S326" s="222" t="s">
        <v>150</v>
      </c>
      <c r="T326" s="223" t="s">
        <v>150</v>
      </c>
      <c r="U326" s="194" t="n">
        <v>0</v>
      </c>
      <c r="V326" s="194" t="n">
        <f aca="false">ROUND(E326*U326,2)</f>
        <v>0</v>
      </c>
      <c r="W326" s="194"/>
      <c r="X326" s="195"/>
      <c r="Y326" s="195"/>
      <c r="Z326" s="195"/>
      <c r="AA326" s="195"/>
      <c r="AB326" s="195"/>
      <c r="AC326" s="195"/>
      <c r="AD326" s="195"/>
      <c r="AE326" s="195"/>
      <c r="AF326" s="195"/>
      <c r="AG326" s="195" t="s">
        <v>310</v>
      </c>
      <c r="AH326" s="195"/>
      <c r="AI326" s="195"/>
      <c r="AJ326" s="195"/>
      <c r="AK326" s="195"/>
      <c r="AL326" s="195"/>
      <c r="AM326" s="195"/>
      <c r="AN326" s="195"/>
      <c r="AO326" s="195"/>
      <c r="AP326" s="195"/>
      <c r="AQ326" s="195"/>
      <c r="AR326" s="195"/>
      <c r="AS326" s="195"/>
      <c r="AT326" s="195"/>
      <c r="AU326" s="195"/>
      <c r="AV326" s="195"/>
      <c r="AW326" s="195"/>
      <c r="AX326" s="195"/>
      <c r="AY326" s="195"/>
      <c r="AZ326" s="195"/>
      <c r="BA326" s="195"/>
      <c r="BB326" s="195"/>
      <c r="BC326" s="195"/>
      <c r="BD326" s="195"/>
      <c r="BE326" s="195"/>
      <c r="BF326" s="195"/>
      <c r="BG326" s="195"/>
      <c r="BH326" s="195"/>
    </row>
    <row r="327" customFormat="false" ht="13.2" hidden="false" customHeight="false" outlineLevel="1" collapsed="false">
      <c r="A327" s="216" t="n">
        <v>77</v>
      </c>
      <c r="B327" s="217" t="s">
        <v>424</v>
      </c>
      <c r="C327" s="218" t="s">
        <v>425</v>
      </c>
      <c r="D327" s="219" t="s">
        <v>354</v>
      </c>
      <c r="E327" s="220" t="n">
        <v>7</v>
      </c>
      <c r="F327" s="221"/>
      <c r="G327" s="222" t="n">
        <f aca="false">ROUND(E327*F327,2)</f>
        <v>0</v>
      </c>
      <c r="H327" s="221"/>
      <c r="I327" s="222" t="n">
        <f aca="false">ROUND(E327*H327,2)</f>
        <v>0</v>
      </c>
      <c r="J327" s="221"/>
      <c r="K327" s="222" t="n">
        <f aca="false">ROUND(E327*J327,2)</f>
        <v>0</v>
      </c>
      <c r="L327" s="222" t="n">
        <v>21</v>
      </c>
      <c r="M327" s="222" t="n">
        <f aca="false">G327*(1+L327/100)</f>
        <v>0</v>
      </c>
      <c r="N327" s="222" t="n">
        <v>0.068</v>
      </c>
      <c r="O327" s="222" t="n">
        <f aca="false">ROUND(E327*N327,2)</f>
        <v>0.48</v>
      </c>
      <c r="P327" s="222" t="n">
        <v>0</v>
      </c>
      <c r="Q327" s="222" t="n">
        <f aca="false">ROUND(E327*P327,2)</f>
        <v>0</v>
      </c>
      <c r="R327" s="222" t="s">
        <v>309</v>
      </c>
      <c r="S327" s="222" t="s">
        <v>150</v>
      </c>
      <c r="T327" s="223" t="s">
        <v>150</v>
      </c>
      <c r="U327" s="194" t="n">
        <v>0</v>
      </c>
      <c r="V327" s="194" t="n">
        <f aca="false">ROUND(E327*U327,2)</f>
        <v>0</v>
      </c>
      <c r="W327" s="194"/>
      <c r="X327" s="195"/>
      <c r="Y327" s="195"/>
      <c r="Z327" s="195"/>
      <c r="AA327" s="195"/>
      <c r="AB327" s="195"/>
      <c r="AC327" s="195"/>
      <c r="AD327" s="195"/>
      <c r="AE327" s="195"/>
      <c r="AF327" s="195"/>
      <c r="AG327" s="195" t="s">
        <v>310</v>
      </c>
      <c r="AH327" s="195"/>
      <c r="AI327" s="195"/>
      <c r="AJ327" s="195"/>
      <c r="AK327" s="195"/>
      <c r="AL327" s="195"/>
      <c r="AM327" s="195"/>
      <c r="AN327" s="195"/>
      <c r="AO327" s="195"/>
      <c r="AP327" s="195"/>
      <c r="AQ327" s="195"/>
      <c r="AR327" s="195"/>
      <c r="AS327" s="195"/>
      <c r="AT327" s="195"/>
      <c r="AU327" s="195"/>
      <c r="AV327" s="195"/>
      <c r="AW327" s="195"/>
      <c r="AX327" s="195"/>
      <c r="AY327" s="195"/>
      <c r="AZ327" s="195"/>
      <c r="BA327" s="195"/>
      <c r="BB327" s="195"/>
      <c r="BC327" s="195"/>
      <c r="BD327" s="195"/>
      <c r="BE327" s="195"/>
      <c r="BF327" s="195"/>
      <c r="BG327" s="195"/>
      <c r="BH327" s="195"/>
    </row>
    <row r="328" customFormat="false" ht="20.4" hidden="false" customHeight="false" outlineLevel="1" collapsed="false">
      <c r="A328" s="216" t="n">
        <v>78</v>
      </c>
      <c r="B328" s="217" t="s">
        <v>426</v>
      </c>
      <c r="C328" s="218" t="s">
        <v>427</v>
      </c>
      <c r="D328" s="219" t="s">
        <v>354</v>
      </c>
      <c r="E328" s="220" t="n">
        <v>1</v>
      </c>
      <c r="F328" s="221"/>
      <c r="G328" s="222" t="n">
        <f aca="false">ROUND(E328*F328,2)</f>
        <v>0</v>
      </c>
      <c r="H328" s="221"/>
      <c r="I328" s="222" t="n">
        <f aca="false">ROUND(E328*H328,2)</f>
        <v>0</v>
      </c>
      <c r="J328" s="221"/>
      <c r="K328" s="222" t="n">
        <f aca="false">ROUND(E328*J328,2)</f>
        <v>0</v>
      </c>
      <c r="L328" s="222" t="n">
        <v>21</v>
      </c>
      <c r="M328" s="222" t="n">
        <f aca="false">G328*(1+L328/100)</f>
        <v>0</v>
      </c>
      <c r="N328" s="222" t="n">
        <v>0.585</v>
      </c>
      <c r="O328" s="222" t="n">
        <f aca="false">ROUND(E328*N328,2)</f>
        <v>0.59</v>
      </c>
      <c r="P328" s="222" t="n">
        <v>0</v>
      </c>
      <c r="Q328" s="222" t="n">
        <f aca="false">ROUND(E328*P328,2)</f>
        <v>0</v>
      </c>
      <c r="R328" s="222" t="s">
        <v>309</v>
      </c>
      <c r="S328" s="222" t="s">
        <v>150</v>
      </c>
      <c r="T328" s="223" t="s">
        <v>150</v>
      </c>
      <c r="U328" s="194" t="n">
        <v>0</v>
      </c>
      <c r="V328" s="194" t="n">
        <f aca="false">ROUND(E328*U328,2)</f>
        <v>0</v>
      </c>
      <c r="W328" s="194"/>
      <c r="X328" s="195"/>
      <c r="Y328" s="195"/>
      <c r="Z328" s="195"/>
      <c r="AA328" s="195"/>
      <c r="AB328" s="195"/>
      <c r="AC328" s="195"/>
      <c r="AD328" s="195"/>
      <c r="AE328" s="195"/>
      <c r="AF328" s="195"/>
      <c r="AG328" s="195" t="s">
        <v>310</v>
      </c>
      <c r="AH328" s="195"/>
      <c r="AI328" s="195"/>
      <c r="AJ328" s="195"/>
      <c r="AK328" s="195"/>
      <c r="AL328" s="195"/>
      <c r="AM328" s="195"/>
      <c r="AN328" s="195"/>
      <c r="AO328" s="195"/>
      <c r="AP328" s="195"/>
      <c r="AQ328" s="195"/>
      <c r="AR328" s="195"/>
      <c r="AS328" s="195"/>
      <c r="AT328" s="195"/>
      <c r="AU328" s="195"/>
      <c r="AV328" s="195"/>
      <c r="AW328" s="195"/>
      <c r="AX328" s="195"/>
      <c r="AY328" s="195"/>
      <c r="AZ328" s="195"/>
      <c r="BA328" s="195"/>
      <c r="BB328" s="195"/>
      <c r="BC328" s="195"/>
      <c r="BD328" s="195"/>
      <c r="BE328" s="195"/>
      <c r="BF328" s="195"/>
      <c r="BG328" s="195"/>
      <c r="BH328" s="195"/>
    </row>
    <row r="329" customFormat="false" ht="20.4" hidden="false" customHeight="false" outlineLevel="1" collapsed="false">
      <c r="A329" s="216" t="n">
        <v>79</v>
      </c>
      <c r="B329" s="217" t="s">
        <v>428</v>
      </c>
      <c r="C329" s="218" t="s">
        <v>429</v>
      </c>
      <c r="D329" s="219" t="s">
        <v>354</v>
      </c>
      <c r="E329" s="220" t="n">
        <v>1</v>
      </c>
      <c r="F329" s="221"/>
      <c r="G329" s="222" t="n">
        <f aca="false">ROUND(E329*F329,2)</f>
        <v>0</v>
      </c>
      <c r="H329" s="221"/>
      <c r="I329" s="222" t="n">
        <f aca="false">ROUND(E329*H329,2)</f>
        <v>0</v>
      </c>
      <c r="J329" s="221"/>
      <c r="K329" s="222" t="n">
        <f aca="false">ROUND(E329*J329,2)</f>
        <v>0</v>
      </c>
      <c r="L329" s="222" t="n">
        <v>21</v>
      </c>
      <c r="M329" s="222" t="n">
        <f aca="false">G329*(1+L329/100)</f>
        <v>0</v>
      </c>
      <c r="N329" s="222" t="n">
        <v>0.7</v>
      </c>
      <c r="O329" s="222" t="n">
        <f aca="false">ROUND(E329*N329,2)</f>
        <v>0.7</v>
      </c>
      <c r="P329" s="222" t="n">
        <v>0</v>
      </c>
      <c r="Q329" s="222" t="n">
        <f aca="false">ROUND(E329*P329,2)</f>
        <v>0</v>
      </c>
      <c r="R329" s="222" t="s">
        <v>309</v>
      </c>
      <c r="S329" s="222" t="s">
        <v>150</v>
      </c>
      <c r="T329" s="223" t="s">
        <v>150</v>
      </c>
      <c r="U329" s="194" t="n">
        <v>0</v>
      </c>
      <c r="V329" s="194" t="n">
        <f aca="false">ROUND(E329*U329,2)</f>
        <v>0</v>
      </c>
      <c r="W329" s="194"/>
      <c r="X329" s="195"/>
      <c r="Y329" s="195"/>
      <c r="Z329" s="195"/>
      <c r="AA329" s="195"/>
      <c r="AB329" s="195"/>
      <c r="AC329" s="195"/>
      <c r="AD329" s="195"/>
      <c r="AE329" s="195"/>
      <c r="AF329" s="195"/>
      <c r="AG329" s="195" t="s">
        <v>310</v>
      </c>
      <c r="AH329" s="195"/>
      <c r="AI329" s="195"/>
      <c r="AJ329" s="195"/>
      <c r="AK329" s="195"/>
      <c r="AL329" s="195"/>
      <c r="AM329" s="195"/>
      <c r="AN329" s="195"/>
      <c r="AO329" s="195"/>
      <c r="AP329" s="195"/>
      <c r="AQ329" s="195"/>
      <c r="AR329" s="195"/>
      <c r="AS329" s="195"/>
      <c r="AT329" s="195"/>
      <c r="AU329" s="195"/>
      <c r="AV329" s="195"/>
      <c r="AW329" s="195"/>
      <c r="AX329" s="195"/>
      <c r="AY329" s="195"/>
      <c r="AZ329" s="195"/>
      <c r="BA329" s="195"/>
      <c r="BB329" s="195"/>
      <c r="BC329" s="195"/>
      <c r="BD329" s="195"/>
      <c r="BE329" s="195"/>
      <c r="BF329" s="195"/>
      <c r="BG329" s="195"/>
      <c r="BH329" s="195"/>
    </row>
    <row r="330" customFormat="false" ht="20.4" hidden="false" customHeight="false" outlineLevel="1" collapsed="false">
      <c r="A330" s="216" t="n">
        <v>80</v>
      </c>
      <c r="B330" s="217" t="s">
        <v>430</v>
      </c>
      <c r="C330" s="218" t="s">
        <v>431</v>
      </c>
      <c r="D330" s="219" t="s">
        <v>354</v>
      </c>
      <c r="E330" s="220" t="n">
        <v>8</v>
      </c>
      <c r="F330" s="221"/>
      <c r="G330" s="222" t="n">
        <f aca="false">ROUND(E330*F330,2)</f>
        <v>0</v>
      </c>
      <c r="H330" s="221"/>
      <c r="I330" s="222" t="n">
        <f aca="false">ROUND(E330*H330,2)</f>
        <v>0</v>
      </c>
      <c r="J330" s="221"/>
      <c r="K330" s="222" t="n">
        <f aca="false">ROUND(E330*J330,2)</f>
        <v>0</v>
      </c>
      <c r="L330" s="222" t="n">
        <v>21</v>
      </c>
      <c r="M330" s="222" t="n">
        <f aca="false">G330*(1+L330/100)</f>
        <v>0</v>
      </c>
      <c r="N330" s="222" t="n">
        <v>0.43</v>
      </c>
      <c r="O330" s="222" t="n">
        <f aca="false">ROUND(E330*N330,2)</f>
        <v>3.44</v>
      </c>
      <c r="P330" s="222" t="n">
        <v>0</v>
      </c>
      <c r="Q330" s="222" t="n">
        <f aca="false">ROUND(E330*P330,2)</f>
        <v>0</v>
      </c>
      <c r="R330" s="222" t="s">
        <v>309</v>
      </c>
      <c r="S330" s="222" t="s">
        <v>150</v>
      </c>
      <c r="T330" s="223" t="s">
        <v>150</v>
      </c>
      <c r="U330" s="194" t="n">
        <v>0</v>
      </c>
      <c r="V330" s="194" t="n">
        <f aca="false">ROUND(E330*U330,2)</f>
        <v>0</v>
      </c>
      <c r="W330" s="194"/>
      <c r="X330" s="195"/>
      <c r="Y330" s="195"/>
      <c r="Z330" s="195"/>
      <c r="AA330" s="195"/>
      <c r="AB330" s="195"/>
      <c r="AC330" s="195"/>
      <c r="AD330" s="195"/>
      <c r="AE330" s="195"/>
      <c r="AF330" s="195"/>
      <c r="AG330" s="195" t="s">
        <v>310</v>
      </c>
      <c r="AH330" s="195"/>
      <c r="AI330" s="195"/>
      <c r="AJ330" s="195"/>
      <c r="AK330" s="195"/>
      <c r="AL330" s="195"/>
      <c r="AM330" s="195"/>
      <c r="AN330" s="195"/>
      <c r="AO330" s="195"/>
      <c r="AP330" s="195"/>
      <c r="AQ330" s="195"/>
      <c r="AR330" s="195"/>
      <c r="AS330" s="195"/>
      <c r="AT330" s="195"/>
      <c r="AU330" s="195"/>
      <c r="AV330" s="195"/>
      <c r="AW330" s="195"/>
      <c r="AX330" s="195"/>
      <c r="AY330" s="195"/>
      <c r="AZ330" s="195"/>
      <c r="BA330" s="195"/>
      <c r="BB330" s="195"/>
      <c r="BC330" s="195"/>
      <c r="BD330" s="195"/>
      <c r="BE330" s="195"/>
      <c r="BF330" s="195"/>
      <c r="BG330" s="195"/>
      <c r="BH330" s="195"/>
    </row>
    <row r="331" customFormat="false" ht="20.4" hidden="false" customHeight="false" outlineLevel="1" collapsed="false">
      <c r="A331" s="216" t="n">
        <v>81</v>
      </c>
      <c r="B331" s="217" t="s">
        <v>434</v>
      </c>
      <c r="C331" s="218" t="s">
        <v>435</v>
      </c>
      <c r="D331" s="219" t="s">
        <v>354</v>
      </c>
      <c r="E331" s="220" t="n">
        <v>1</v>
      </c>
      <c r="F331" s="221"/>
      <c r="G331" s="222" t="n">
        <f aca="false">ROUND(E331*F331,2)</f>
        <v>0</v>
      </c>
      <c r="H331" s="221"/>
      <c r="I331" s="222" t="n">
        <f aca="false">ROUND(E331*H331,2)</f>
        <v>0</v>
      </c>
      <c r="J331" s="221"/>
      <c r="K331" s="222" t="n">
        <f aca="false">ROUND(E331*J331,2)</f>
        <v>0</v>
      </c>
      <c r="L331" s="222" t="n">
        <v>21</v>
      </c>
      <c r="M331" s="222" t="n">
        <f aca="false">G331*(1+L331/100)</f>
        <v>0</v>
      </c>
      <c r="N331" s="222" t="n">
        <v>1.4</v>
      </c>
      <c r="O331" s="222" t="n">
        <f aca="false">ROUND(E331*N331,2)</f>
        <v>1.4</v>
      </c>
      <c r="P331" s="222" t="n">
        <v>0</v>
      </c>
      <c r="Q331" s="222" t="n">
        <f aca="false">ROUND(E331*P331,2)</f>
        <v>0</v>
      </c>
      <c r="R331" s="222" t="s">
        <v>309</v>
      </c>
      <c r="S331" s="222" t="s">
        <v>150</v>
      </c>
      <c r="T331" s="223" t="s">
        <v>150</v>
      </c>
      <c r="U331" s="194" t="n">
        <v>0</v>
      </c>
      <c r="V331" s="194" t="n">
        <f aca="false">ROUND(E331*U331,2)</f>
        <v>0</v>
      </c>
      <c r="W331" s="194"/>
      <c r="X331" s="195"/>
      <c r="Y331" s="195"/>
      <c r="Z331" s="195"/>
      <c r="AA331" s="195"/>
      <c r="AB331" s="195"/>
      <c r="AC331" s="195"/>
      <c r="AD331" s="195"/>
      <c r="AE331" s="195"/>
      <c r="AF331" s="195"/>
      <c r="AG331" s="195" t="s">
        <v>310</v>
      </c>
      <c r="AH331" s="195"/>
      <c r="AI331" s="195"/>
      <c r="AJ331" s="195"/>
      <c r="AK331" s="195"/>
      <c r="AL331" s="195"/>
      <c r="AM331" s="195"/>
      <c r="AN331" s="195"/>
      <c r="AO331" s="195"/>
      <c r="AP331" s="195"/>
      <c r="AQ331" s="195"/>
      <c r="AR331" s="195"/>
      <c r="AS331" s="195"/>
      <c r="AT331" s="195"/>
      <c r="AU331" s="195"/>
      <c r="AV331" s="195"/>
      <c r="AW331" s="195"/>
      <c r="AX331" s="195"/>
      <c r="AY331" s="195"/>
      <c r="AZ331" s="195"/>
      <c r="BA331" s="195"/>
      <c r="BB331" s="195"/>
      <c r="BC331" s="195"/>
      <c r="BD331" s="195"/>
      <c r="BE331" s="195"/>
      <c r="BF331" s="195"/>
      <c r="BG331" s="195"/>
      <c r="BH331" s="195"/>
    </row>
    <row r="332" customFormat="false" ht="20.4" hidden="false" customHeight="false" outlineLevel="1" collapsed="false">
      <c r="A332" s="216" t="n">
        <v>82</v>
      </c>
      <c r="B332" s="217" t="s">
        <v>436</v>
      </c>
      <c r="C332" s="218" t="s">
        <v>437</v>
      </c>
      <c r="D332" s="219" t="s">
        <v>354</v>
      </c>
      <c r="E332" s="220" t="n">
        <v>8</v>
      </c>
      <c r="F332" s="221"/>
      <c r="G332" s="222" t="n">
        <f aca="false">ROUND(E332*F332,2)</f>
        <v>0</v>
      </c>
      <c r="H332" s="221"/>
      <c r="I332" s="222" t="n">
        <f aca="false">ROUND(E332*H332,2)</f>
        <v>0</v>
      </c>
      <c r="J332" s="221"/>
      <c r="K332" s="222" t="n">
        <f aca="false">ROUND(E332*J332,2)</f>
        <v>0</v>
      </c>
      <c r="L332" s="222" t="n">
        <v>21</v>
      </c>
      <c r="M332" s="222" t="n">
        <f aca="false">G332*(1+L332/100)</f>
        <v>0</v>
      </c>
      <c r="N332" s="222" t="n">
        <v>1.6</v>
      </c>
      <c r="O332" s="222" t="n">
        <f aca="false">ROUND(E332*N332,2)</f>
        <v>12.8</v>
      </c>
      <c r="P332" s="222" t="n">
        <v>0</v>
      </c>
      <c r="Q332" s="222" t="n">
        <f aca="false">ROUND(E332*P332,2)</f>
        <v>0</v>
      </c>
      <c r="R332" s="222" t="s">
        <v>309</v>
      </c>
      <c r="S332" s="222" t="s">
        <v>150</v>
      </c>
      <c r="T332" s="223" t="s">
        <v>150</v>
      </c>
      <c r="U332" s="194" t="n">
        <v>0</v>
      </c>
      <c r="V332" s="194" t="n">
        <f aca="false">ROUND(E332*U332,2)</f>
        <v>0</v>
      </c>
      <c r="W332" s="194"/>
      <c r="X332" s="195"/>
      <c r="Y332" s="195"/>
      <c r="Z332" s="195"/>
      <c r="AA332" s="195"/>
      <c r="AB332" s="195"/>
      <c r="AC332" s="195"/>
      <c r="AD332" s="195"/>
      <c r="AE332" s="195"/>
      <c r="AF332" s="195"/>
      <c r="AG332" s="195" t="s">
        <v>310</v>
      </c>
      <c r="AH332" s="195"/>
      <c r="AI332" s="195"/>
      <c r="AJ332" s="195"/>
      <c r="AK332" s="195"/>
      <c r="AL332" s="195"/>
      <c r="AM332" s="195"/>
      <c r="AN332" s="195"/>
      <c r="AO332" s="195"/>
      <c r="AP332" s="195"/>
      <c r="AQ332" s="195"/>
      <c r="AR332" s="195"/>
      <c r="AS332" s="195"/>
      <c r="AT332" s="195"/>
      <c r="AU332" s="195"/>
      <c r="AV332" s="195"/>
      <c r="AW332" s="195"/>
      <c r="AX332" s="195"/>
      <c r="AY332" s="195"/>
      <c r="AZ332" s="195"/>
      <c r="BA332" s="195"/>
      <c r="BB332" s="195"/>
      <c r="BC332" s="195"/>
      <c r="BD332" s="195"/>
      <c r="BE332" s="195"/>
      <c r="BF332" s="195"/>
      <c r="BG332" s="195"/>
      <c r="BH332" s="195"/>
    </row>
    <row r="333" customFormat="false" ht="20.4" hidden="false" customHeight="false" outlineLevel="1" collapsed="false">
      <c r="A333" s="216" t="n">
        <v>83</v>
      </c>
      <c r="B333" s="217" t="s">
        <v>438</v>
      </c>
      <c r="C333" s="218" t="s">
        <v>439</v>
      </c>
      <c r="D333" s="219" t="s">
        <v>354</v>
      </c>
      <c r="E333" s="220" t="n">
        <v>1</v>
      </c>
      <c r="F333" s="221"/>
      <c r="G333" s="222" t="n">
        <f aca="false">ROUND(E333*F333,2)</f>
        <v>0</v>
      </c>
      <c r="H333" s="221"/>
      <c r="I333" s="222" t="n">
        <f aca="false">ROUND(E333*H333,2)</f>
        <v>0</v>
      </c>
      <c r="J333" s="221"/>
      <c r="K333" s="222" t="n">
        <f aca="false">ROUND(E333*J333,2)</f>
        <v>0</v>
      </c>
      <c r="L333" s="222" t="n">
        <v>21</v>
      </c>
      <c r="M333" s="222" t="n">
        <f aca="false">G333*(1+L333/100)</f>
        <v>0</v>
      </c>
      <c r="N333" s="222" t="n">
        <v>2.1</v>
      </c>
      <c r="O333" s="222" t="n">
        <f aca="false">ROUND(E333*N333,2)</f>
        <v>2.1</v>
      </c>
      <c r="P333" s="222" t="n">
        <v>0</v>
      </c>
      <c r="Q333" s="222" t="n">
        <f aca="false">ROUND(E333*P333,2)</f>
        <v>0</v>
      </c>
      <c r="R333" s="222" t="s">
        <v>309</v>
      </c>
      <c r="S333" s="222" t="s">
        <v>150</v>
      </c>
      <c r="T333" s="223" t="s">
        <v>150</v>
      </c>
      <c r="U333" s="194" t="n">
        <v>0</v>
      </c>
      <c r="V333" s="194" t="n">
        <f aca="false">ROUND(E333*U333,2)</f>
        <v>0</v>
      </c>
      <c r="W333" s="194"/>
      <c r="X333" s="195"/>
      <c r="Y333" s="195"/>
      <c r="Z333" s="195"/>
      <c r="AA333" s="195"/>
      <c r="AB333" s="195"/>
      <c r="AC333" s="195"/>
      <c r="AD333" s="195"/>
      <c r="AE333" s="195"/>
      <c r="AF333" s="195"/>
      <c r="AG333" s="195" t="s">
        <v>310</v>
      </c>
      <c r="AH333" s="195"/>
      <c r="AI333" s="195"/>
      <c r="AJ333" s="195"/>
      <c r="AK333" s="195"/>
      <c r="AL333" s="195"/>
      <c r="AM333" s="195"/>
      <c r="AN333" s="195"/>
      <c r="AO333" s="195"/>
      <c r="AP333" s="195"/>
      <c r="AQ333" s="195"/>
      <c r="AR333" s="195"/>
      <c r="AS333" s="195"/>
      <c r="AT333" s="195"/>
      <c r="AU333" s="195"/>
      <c r="AV333" s="195"/>
      <c r="AW333" s="195"/>
      <c r="AX333" s="195"/>
      <c r="AY333" s="195"/>
      <c r="AZ333" s="195"/>
      <c r="BA333" s="195"/>
      <c r="BB333" s="195"/>
      <c r="BC333" s="195"/>
      <c r="BD333" s="195"/>
      <c r="BE333" s="195"/>
      <c r="BF333" s="195"/>
      <c r="BG333" s="195"/>
      <c r="BH333" s="195"/>
    </row>
    <row r="334" customFormat="false" ht="20.4" hidden="false" customHeight="false" outlineLevel="1" collapsed="false">
      <c r="A334" s="216" t="n">
        <v>84</v>
      </c>
      <c r="B334" s="217" t="s">
        <v>440</v>
      </c>
      <c r="C334" s="218" t="s">
        <v>441</v>
      </c>
      <c r="D334" s="219" t="s">
        <v>354</v>
      </c>
      <c r="E334" s="220" t="n">
        <v>1</v>
      </c>
      <c r="F334" s="221"/>
      <c r="G334" s="222" t="n">
        <f aca="false">ROUND(E334*F334,2)</f>
        <v>0</v>
      </c>
      <c r="H334" s="221"/>
      <c r="I334" s="222" t="n">
        <f aca="false">ROUND(E334*H334,2)</f>
        <v>0</v>
      </c>
      <c r="J334" s="221"/>
      <c r="K334" s="222" t="n">
        <f aca="false">ROUND(E334*J334,2)</f>
        <v>0</v>
      </c>
      <c r="L334" s="222" t="n">
        <v>21</v>
      </c>
      <c r="M334" s="222" t="n">
        <f aca="false">G334*(1+L334/100)</f>
        <v>0</v>
      </c>
      <c r="N334" s="222" t="n">
        <v>3.3</v>
      </c>
      <c r="O334" s="222" t="n">
        <f aca="false">ROUND(E334*N334,2)</f>
        <v>3.3</v>
      </c>
      <c r="P334" s="222" t="n">
        <v>0</v>
      </c>
      <c r="Q334" s="222" t="n">
        <f aca="false">ROUND(E334*P334,2)</f>
        <v>0</v>
      </c>
      <c r="R334" s="222" t="s">
        <v>309</v>
      </c>
      <c r="S334" s="222" t="s">
        <v>150</v>
      </c>
      <c r="T334" s="223" t="s">
        <v>150</v>
      </c>
      <c r="U334" s="194" t="n">
        <v>0</v>
      </c>
      <c r="V334" s="194" t="n">
        <f aca="false">ROUND(E334*U334,2)</f>
        <v>0</v>
      </c>
      <c r="W334" s="194"/>
      <c r="X334" s="195"/>
      <c r="Y334" s="195"/>
      <c r="Z334" s="195"/>
      <c r="AA334" s="195"/>
      <c r="AB334" s="195"/>
      <c r="AC334" s="195"/>
      <c r="AD334" s="195"/>
      <c r="AE334" s="195"/>
      <c r="AF334" s="195"/>
      <c r="AG334" s="195" t="s">
        <v>310</v>
      </c>
      <c r="AH334" s="195"/>
      <c r="AI334" s="195"/>
      <c r="AJ334" s="195"/>
      <c r="AK334" s="195"/>
      <c r="AL334" s="195"/>
      <c r="AM334" s="195"/>
      <c r="AN334" s="195"/>
      <c r="AO334" s="195"/>
      <c r="AP334" s="195"/>
      <c r="AQ334" s="195"/>
      <c r="AR334" s="195"/>
      <c r="AS334" s="195"/>
      <c r="AT334" s="195"/>
      <c r="AU334" s="195"/>
      <c r="AV334" s="195"/>
      <c r="AW334" s="195"/>
      <c r="AX334" s="195"/>
      <c r="AY334" s="195"/>
      <c r="AZ334" s="195"/>
      <c r="BA334" s="195"/>
      <c r="BB334" s="195"/>
      <c r="BC334" s="195"/>
      <c r="BD334" s="195"/>
      <c r="BE334" s="195"/>
      <c r="BF334" s="195"/>
      <c r="BG334" s="195"/>
      <c r="BH334" s="195"/>
    </row>
    <row r="335" customFormat="false" ht="13.2" hidden="false" customHeight="false" outlineLevel="1" collapsed="false">
      <c r="A335" s="216" t="n">
        <v>85</v>
      </c>
      <c r="B335" s="217" t="s">
        <v>442</v>
      </c>
      <c r="C335" s="218" t="s">
        <v>443</v>
      </c>
      <c r="D335" s="219" t="s">
        <v>354</v>
      </c>
      <c r="E335" s="220" t="n">
        <v>24</v>
      </c>
      <c r="F335" s="221"/>
      <c r="G335" s="222" t="n">
        <f aca="false">ROUND(E335*F335,2)</f>
        <v>0</v>
      </c>
      <c r="H335" s="221"/>
      <c r="I335" s="222" t="n">
        <f aca="false">ROUND(E335*H335,2)</f>
        <v>0</v>
      </c>
      <c r="J335" s="221"/>
      <c r="K335" s="222" t="n">
        <f aca="false">ROUND(E335*J335,2)</f>
        <v>0</v>
      </c>
      <c r="L335" s="222" t="n">
        <v>21</v>
      </c>
      <c r="M335" s="222" t="n">
        <f aca="false">G335*(1+L335/100)</f>
        <v>0</v>
      </c>
      <c r="N335" s="222" t="n">
        <v>0.002</v>
      </c>
      <c r="O335" s="222" t="n">
        <f aca="false">ROUND(E335*N335,2)</f>
        <v>0.05</v>
      </c>
      <c r="P335" s="222" t="n">
        <v>0</v>
      </c>
      <c r="Q335" s="222" t="n">
        <f aca="false">ROUND(E335*P335,2)</f>
        <v>0</v>
      </c>
      <c r="R335" s="222" t="s">
        <v>309</v>
      </c>
      <c r="S335" s="222" t="s">
        <v>150</v>
      </c>
      <c r="T335" s="223" t="s">
        <v>150</v>
      </c>
      <c r="U335" s="194" t="n">
        <v>0</v>
      </c>
      <c r="V335" s="194" t="n">
        <f aca="false">ROUND(E335*U335,2)</f>
        <v>0</v>
      </c>
      <c r="W335" s="194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 t="s">
        <v>310</v>
      </c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</row>
    <row r="336" customFormat="false" ht="13.2" hidden="false" customHeight="false" outlineLevel="1" collapsed="false">
      <c r="A336" s="216" t="n">
        <v>86</v>
      </c>
      <c r="B336" s="217" t="s">
        <v>444</v>
      </c>
      <c r="C336" s="218" t="s">
        <v>445</v>
      </c>
      <c r="D336" s="219" t="s">
        <v>354</v>
      </c>
      <c r="E336" s="220" t="n">
        <v>2</v>
      </c>
      <c r="F336" s="221"/>
      <c r="G336" s="222" t="n">
        <f aca="false">ROUND(E336*F336,2)</f>
        <v>0</v>
      </c>
      <c r="H336" s="221"/>
      <c r="I336" s="222" t="n">
        <f aca="false">ROUND(E336*H336,2)</f>
        <v>0</v>
      </c>
      <c r="J336" s="221"/>
      <c r="K336" s="222" t="n">
        <f aca="false">ROUND(E336*J336,2)</f>
        <v>0</v>
      </c>
      <c r="L336" s="222" t="n">
        <v>21</v>
      </c>
      <c r="M336" s="222" t="n">
        <f aca="false">G336*(1+L336/100)</f>
        <v>0</v>
      </c>
      <c r="N336" s="222" t="n">
        <v>0.003</v>
      </c>
      <c r="O336" s="222" t="n">
        <f aca="false">ROUND(E336*N336,2)</f>
        <v>0.01</v>
      </c>
      <c r="P336" s="222" t="n">
        <v>0</v>
      </c>
      <c r="Q336" s="222" t="n">
        <f aca="false">ROUND(E336*P336,2)</f>
        <v>0</v>
      </c>
      <c r="R336" s="222" t="s">
        <v>309</v>
      </c>
      <c r="S336" s="222" t="s">
        <v>150</v>
      </c>
      <c r="T336" s="223" t="s">
        <v>150</v>
      </c>
      <c r="U336" s="194" t="n">
        <v>0</v>
      </c>
      <c r="V336" s="194" t="n">
        <f aca="false">ROUND(E336*U336,2)</f>
        <v>0</v>
      </c>
      <c r="W336" s="194"/>
      <c r="X336" s="195"/>
      <c r="Y336" s="195"/>
      <c r="Z336" s="195"/>
      <c r="AA336" s="195"/>
      <c r="AB336" s="195"/>
      <c r="AC336" s="195"/>
      <c r="AD336" s="195"/>
      <c r="AE336" s="195"/>
      <c r="AF336" s="195"/>
      <c r="AG336" s="195" t="s">
        <v>310</v>
      </c>
      <c r="AH336" s="195"/>
      <c r="AI336" s="195"/>
      <c r="AJ336" s="195"/>
      <c r="AK336" s="195"/>
      <c r="AL336" s="195"/>
      <c r="AM336" s="195"/>
      <c r="AN336" s="195"/>
      <c r="AO336" s="195"/>
      <c r="AP336" s="195"/>
      <c r="AQ336" s="195"/>
      <c r="AR336" s="195"/>
      <c r="AS336" s="195"/>
      <c r="AT336" s="195"/>
      <c r="AU336" s="195"/>
      <c r="AV336" s="195"/>
      <c r="AW336" s="195"/>
      <c r="AX336" s="195"/>
      <c r="AY336" s="195"/>
      <c r="AZ336" s="195"/>
      <c r="BA336" s="195"/>
      <c r="BB336" s="195"/>
      <c r="BC336" s="195"/>
      <c r="BD336" s="195"/>
      <c r="BE336" s="195"/>
      <c r="BF336" s="195"/>
      <c r="BG336" s="195"/>
      <c r="BH336" s="195"/>
    </row>
    <row r="337" customFormat="false" ht="13.2" hidden="false" customHeight="false" outlineLevel="0" collapsed="false">
      <c r="A337" s="178" t="s">
        <v>114</v>
      </c>
      <c r="B337" s="179" t="s">
        <v>71</v>
      </c>
      <c r="C337" s="180" t="s">
        <v>72</v>
      </c>
      <c r="D337" s="181"/>
      <c r="E337" s="182"/>
      <c r="F337" s="183"/>
      <c r="G337" s="183" t="n">
        <f aca="false">SUMIF(AG338:AG344,"&lt;&gt;NOR",G338:G344)</f>
        <v>0</v>
      </c>
      <c r="H337" s="183"/>
      <c r="I337" s="183" t="n">
        <f aca="false">SUM(I338:I344)</f>
        <v>0</v>
      </c>
      <c r="J337" s="183"/>
      <c r="K337" s="183" t="n">
        <f aca="false">SUM(K338:K344)</f>
        <v>0</v>
      </c>
      <c r="L337" s="183"/>
      <c r="M337" s="183" t="n">
        <f aca="false">SUM(M338:M344)</f>
        <v>0</v>
      </c>
      <c r="N337" s="183"/>
      <c r="O337" s="183" t="n">
        <f aca="false">SUM(O338:O344)</f>
        <v>1.62</v>
      </c>
      <c r="P337" s="183"/>
      <c r="Q337" s="183" t="n">
        <f aca="false">SUM(Q338:Q344)</f>
        <v>0</v>
      </c>
      <c r="R337" s="183"/>
      <c r="S337" s="183"/>
      <c r="T337" s="184"/>
      <c r="U337" s="185"/>
      <c r="V337" s="185" t="n">
        <f aca="false">SUM(V338:V344)</f>
        <v>0.86</v>
      </c>
      <c r="W337" s="185"/>
      <c r="AG337" s="0" t="s">
        <v>115</v>
      </c>
    </row>
    <row r="338" customFormat="false" ht="13.2" hidden="false" customHeight="false" outlineLevel="1" collapsed="false">
      <c r="A338" s="186" t="n">
        <v>87</v>
      </c>
      <c r="B338" s="187" t="s">
        <v>446</v>
      </c>
      <c r="C338" s="188" t="s">
        <v>447</v>
      </c>
      <c r="D338" s="189" t="s">
        <v>168</v>
      </c>
      <c r="E338" s="190" t="n">
        <v>5</v>
      </c>
      <c r="F338" s="191"/>
      <c r="G338" s="192" t="n">
        <f aca="false">ROUND(E338*F338,2)</f>
        <v>0</v>
      </c>
      <c r="H338" s="191"/>
      <c r="I338" s="192" t="n">
        <f aca="false">ROUND(E338*H338,2)</f>
        <v>0</v>
      </c>
      <c r="J338" s="191"/>
      <c r="K338" s="192" t="n">
        <f aca="false">ROUND(E338*J338,2)</f>
        <v>0</v>
      </c>
      <c r="L338" s="192" t="n">
        <v>21</v>
      </c>
      <c r="M338" s="192" t="n">
        <f aca="false">G338*(1+L338/100)</f>
        <v>0</v>
      </c>
      <c r="N338" s="192" t="n">
        <v>0</v>
      </c>
      <c r="O338" s="192" t="n">
        <f aca="false">ROUND(E338*N338,2)</f>
        <v>0</v>
      </c>
      <c r="P338" s="192" t="n">
        <v>0</v>
      </c>
      <c r="Q338" s="192" t="n">
        <f aca="false">ROUND(E338*P338,2)</f>
        <v>0</v>
      </c>
      <c r="R338" s="192" t="s">
        <v>149</v>
      </c>
      <c r="S338" s="192" t="s">
        <v>150</v>
      </c>
      <c r="T338" s="193" t="s">
        <v>120</v>
      </c>
      <c r="U338" s="194" t="n">
        <v>0.055</v>
      </c>
      <c r="V338" s="194" t="n">
        <f aca="false">ROUND(E338*U338,2)</f>
        <v>0.28</v>
      </c>
      <c r="W338" s="194"/>
      <c r="X338" s="195"/>
      <c r="Y338" s="195"/>
      <c r="Z338" s="195"/>
      <c r="AA338" s="195"/>
      <c r="AB338" s="195"/>
      <c r="AC338" s="195"/>
      <c r="AD338" s="195"/>
      <c r="AE338" s="195"/>
      <c r="AF338" s="195"/>
      <c r="AG338" s="195" t="s">
        <v>152</v>
      </c>
      <c r="AH338" s="195"/>
      <c r="AI338" s="195"/>
      <c r="AJ338" s="195"/>
      <c r="AK338" s="195"/>
      <c r="AL338" s="195"/>
      <c r="AM338" s="195"/>
      <c r="AN338" s="195"/>
      <c r="AO338" s="195"/>
      <c r="AP338" s="195"/>
      <c r="AQ338" s="195"/>
      <c r="AR338" s="195"/>
      <c r="AS338" s="195"/>
      <c r="AT338" s="195"/>
      <c r="AU338" s="195"/>
      <c r="AV338" s="195"/>
      <c r="AW338" s="195"/>
      <c r="AX338" s="195"/>
      <c r="AY338" s="195"/>
      <c r="AZ338" s="195"/>
      <c r="BA338" s="195"/>
      <c r="BB338" s="195"/>
      <c r="BC338" s="195"/>
      <c r="BD338" s="195"/>
      <c r="BE338" s="195"/>
      <c r="BF338" s="195"/>
      <c r="BG338" s="195"/>
      <c r="BH338" s="195"/>
    </row>
    <row r="339" customFormat="false" ht="13.2" hidden="false" customHeight="true" outlineLevel="1" collapsed="false">
      <c r="A339" s="196"/>
      <c r="B339" s="197"/>
      <c r="C339" s="212" t="s">
        <v>448</v>
      </c>
      <c r="D339" s="212"/>
      <c r="E339" s="212"/>
      <c r="F339" s="212"/>
      <c r="G339" s="212"/>
      <c r="H339" s="194"/>
      <c r="I339" s="194"/>
      <c r="J339" s="194"/>
      <c r="K339" s="194"/>
      <c r="L339" s="194"/>
      <c r="M339" s="194"/>
      <c r="N339" s="194"/>
      <c r="O339" s="194"/>
      <c r="P339" s="194"/>
      <c r="Q339" s="194"/>
      <c r="R339" s="194"/>
      <c r="S339" s="194"/>
      <c r="T339" s="194"/>
      <c r="U339" s="194"/>
      <c r="V339" s="194"/>
      <c r="W339" s="194"/>
      <c r="X339" s="195"/>
      <c r="Y339" s="195"/>
      <c r="Z339" s="195"/>
      <c r="AA339" s="195"/>
      <c r="AB339" s="195"/>
      <c r="AC339" s="195"/>
      <c r="AD339" s="195"/>
      <c r="AE339" s="195"/>
      <c r="AF339" s="195"/>
      <c r="AG339" s="195" t="s">
        <v>171</v>
      </c>
      <c r="AH339" s="195"/>
      <c r="AI339" s="195"/>
      <c r="AJ339" s="195"/>
      <c r="AK339" s="195"/>
      <c r="AL339" s="195"/>
      <c r="AM339" s="195"/>
      <c r="AN339" s="195"/>
      <c r="AO339" s="195"/>
      <c r="AP339" s="195"/>
      <c r="AQ339" s="195"/>
      <c r="AR339" s="195"/>
      <c r="AS339" s="195"/>
      <c r="AT339" s="195"/>
      <c r="AU339" s="195"/>
      <c r="AV339" s="195"/>
      <c r="AW339" s="195"/>
      <c r="AX339" s="195"/>
      <c r="AY339" s="195"/>
      <c r="AZ339" s="195"/>
      <c r="BA339" s="195"/>
      <c r="BB339" s="195"/>
      <c r="BC339" s="195"/>
      <c r="BD339" s="195"/>
      <c r="BE339" s="195"/>
      <c r="BF339" s="195"/>
      <c r="BG339" s="195"/>
      <c r="BH339" s="195"/>
    </row>
    <row r="340" customFormat="false" ht="13.2" hidden="false" customHeight="false" outlineLevel="1" collapsed="false">
      <c r="A340" s="196"/>
      <c r="B340" s="197"/>
      <c r="C340" s="209" t="s">
        <v>581</v>
      </c>
      <c r="D340" s="210"/>
      <c r="E340" s="211"/>
      <c r="F340" s="194"/>
      <c r="G340" s="194"/>
      <c r="H340" s="194"/>
      <c r="I340" s="194"/>
      <c r="J340" s="194"/>
      <c r="K340" s="194"/>
      <c r="L340" s="194"/>
      <c r="M340" s="194"/>
      <c r="N340" s="194"/>
      <c r="O340" s="194"/>
      <c r="P340" s="194"/>
      <c r="Q340" s="194"/>
      <c r="R340" s="194"/>
      <c r="S340" s="194"/>
      <c r="T340" s="194"/>
      <c r="U340" s="194"/>
      <c r="V340" s="194"/>
      <c r="W340" s="194"/>
      <c r="X340" s="195"/>
      <c r="Y340" s="195"/>
      <c r="Z340" s="195"/>
      <c r="AA340" s="195"/>
      <c r="AB340" s="195"/>
      <c r="AC340" s="195"/>
      <c r="AD340" s="195"/>
      <c r="AE340" s="195"/>
      <c r="AF340" s="195"/>
      <c r="AG340" s="195" t="s">
        <v>154</v>
      </c>
      <c r="AH340" s="195" t="n">
        <v>0</v>
      </c>
      <c r="AI340" s="195"/>
      <c r="AJ340" s="195"/>
      <c r="AK340" s="195"/>
      <c r="AL340" s="195"/>
      <c r="AM340" s="195"/>
      <c r="AN340" s="195"/>
      <c r="AO340" s="195"/>
      <c r="AP340" s="195"/>
      <c r="AQ340" s="195"/>
      <c r="AR340" s="195"/>
      <c r="AS340" s="195"/>
      <c r="AT340" s="195"/>
      <c r="AU340" s="195"/>
      <c r="AV340" s="195"/>
      <c r="AW340" s="195"/>
      <c r="AX340" s="195"/>
      <c r="AY340" s="195"/>
      <c r="AZ340" s="195"/>
      <c r="BA340" s="195"/>
      <c r="BB340" s="195"/>
      <c r="BC340" s="195"/>
      <c r="BD340" s="195"/>
      <c r="BE340" s="195"/>
      <c r="BF340" s="195"/>
      <c r="BG340" s="195"/>
      <c r="BH340" s="195"/>
    </row>
    <row r="341" customFormat="false" ht="13.2" hidden="false" customHeight="false" outlineLevel="1" collapsed="false">
      <c r="A341" s="196"/>
      <c r="B341" s="197"/>
      <c r="C341" s="209" t="s">
        <v>236</v>
      </c>
      <c r="D341" s="210"/>
      <c r="E341" s="211"/>
      <c r="F341" s="194"/>
      <c r="G341" s="194"/>
      <c r="H341" s="194"/>
      <c r="I341" s="194"/>
      <c r="J341" s="194"/>
      <c r="K341" s="194"/>
      <c r="L341" s="194"/>
      <c r="M341" s="194"/>
      <c r="N341" s="194"/>
      <c r="O341" s="194"/>
      <c r="P341" s="194"/>
      <c r="Q341" s="194"/>
      <c r="R341" s="194"/>
      <c r="S341" s="194"/>
      <c r="T341" s="194"/>
      <c r="U341" s="194"/>
      <c r="V341" s="194"/>
      <c r="W341" s="194"/>
      <c r="X341" s="195"/>
      <c r="Y341" s="195"/>
      <c r="Z341" s="195"/>
      <c r="AA341" s="195"/>
      <c r="AB341" s="195"/>
      <c r="AC341" s="195"/>
      <c r="AD341" s="195"/>
      <c r="AE341" s="195"/>
      <c r="AF341" s="195"/>
      <c r="AG341" s="195" t="s">
        <v>154</v>
      </c>
      <c r="AH341" s="195" t="n">
        <v>0</v>
      </c>
      <c r="AI341" s="195"/>
      <c r="AJ341" s="195"/>
      <c r="AK341" s="195"/>
      <c r="AL341" s="195"/>
      <c r="AM341" s="195"/>
      <c r="AN341" s="195"/>
      <c r="AO341" s="195"/>
      <c r="AP341" s="195"/>
      <c r="AQ341" s="195"/>
      <c r="AR341" s="195"/>
      <c r="AS341" s="195"/>
      <c r="AT341" s="195"/>
      <c r="AU341" s="195"/>
      <c r="AV341" s="195"/>
      <c r="AW341" s="195"/>
      <c r="AX341" s="195"/>
      <c r="AY341" s="195"/>
      <c r="AZ341" s="195"/>
      <c r="BA341" s="195"/>
      <c r="BB341" s="195"/>
      <c r="BC341" s="195"/>
      <c r="BD341" s="195"/>
      <c r="BE341" s="195"/>
      <c r="BF341" s="195"/>
      <c r="BG341" s="195"/>
      <c r="BH341" s="195"/>
    </row>
    <row r="342" customFormat="false" ht="13.2" hidden="false" customHeight="false" outlineLevel="1" collapsed="false">
      <c r="A342" s="196"/>
      <c r="B342" s="197"/>
      <c r="C342" s="209" t="s">
        <v>730</v>
      </c>
      <c r="D342" s="210"/>
      <c r="E342" s="211" t="n">
        <v>5</v>
      </c>
      <c r="F342" s="194"/>
      <c r="G342" s="194"/>
      <c r="H342" s="194"/>
      <c r="I342" s="194"/>
      <c r="J342" s="194"/>
      <c r="K342" s="194"/>
      <c r="L342" s="194"/>
      <c r="M342" s="194"/>
      <c r="N342" s="194"/>
      <c r="O342" s="194"/>
      <c r="P342" s="194"/>
      <c r="Q342" s="194"/>
      <c r="R342" s="194"/>
      <c r="S342" s="194"/>
      <c r="T342" s="194"/>
      <c r="U342" s="194"/>
      <c r="V342" s="194"/>
      <c r="W342" s="194"/>
      <c r="X342" s="195"/>
      <c r="Y342" s="195"/>
      <c r="Z342" s="195"/>
      <c r="AA342" s="195"/>
      <c r="AB342" s="195"/>
      <c r="AC342" s="195"/>
      <c r="AD342" s="195"/>
      <c r="AE342" s="195"/>
      <c r="AF342" s="195"/>
      <c r="AG342" s="195" t="s">
        <v>154</v>
      </c>
      <c r="AH342" s="195" t="n">
        <v>0</v>
      </c>
      <c r="AI342" s="195"/>
      <c r="AJ342" s="195"/>
      <c r="AK342" s="195"/>
      <c r="AL342" s="195"/>
      <c r="AM342" s="195"/>
      <c r="AN342" s="195"/>
      <c r="AO342" s="195"/>
      <c r="AP342" s="195"/>
      <c r="AQ342" s="195"/>
      <c r="AR342" s="195"/>
      <c r="AS342" s="195"/>
      <c r="AT342" s="195"/>
      <c r="AU342" s="195"/>
      <c r="AV342" s="195"/>
      <c r="AW342" s="195"/>
      <c r="AX342" s="195"/>
      <c r="AY342" s="195"/>
      <c r="AZ342" s="195"/>
      <c r="BA342" s="195"/>
      <c r="BB342" s="195"/>
      <c r="BC342" s="195"/>
      <c r="BD342" s="195"/>
      <c r="BE342" s="195"/>
      <c r="BF342" s="195"/>
      <c r="BG342" s="195"/>
      <c r="BH342" s="195"/>
    </row>
    <row r="343" customFormat="false" ht="13.2" hidden="false" customHeight="false" outlineLevel="1" collapsed="false">
      <c r="A343" s="186" t="n">
        <v>88</v>
      </c>
      <c r="B343" s="187" t="s">
        <v>454</v>
      </c>
      <c r="C343" s="188" t="s">
        <v>455</v>
      </c>
      <c r="D343" s="189" t="s">
        <v>354</v>
      </c>
      <c r="E343" s="190" t="n">
        <v>1</v>
      </c>
      <c r="F343" s="191"/>
      <c r="G343" s="192" t="n">
        <f aca="false">ROUND(E343*F343,2)</f>
        <v>0</v>
      </c>
      <c r="H343" s="191"/>
      <c r="I343" s="192" t="n">
        <f aca="false">ROUND(E343*H343,2)</f>
        <v>0</v>
      </c>
      <c r="J343" s="191"/>
      <c r="K343" s="192" t="n">
        <f aca="false">ROUND(E343*J343,2)</f>
        <v>0</v>
      </c>
      <c r="L343" s="192" t="n">
        <v>21</v>
      </c>
      <c r="M343" s="192" t="n">
        <f aca="false">G343*(1+L343/100)</f>
        <v>0</v>
      </c>
      <c r="N343" s="192" t="n">
        <v>1.61679</v>
      </c>
      <c r="O343" s="192" t="n">
        <f aca="false">ROUND(E343*N343,2)</f>
        <v>1.62</v>
      </c>
      <c r="P343" s="192" t="n">
        <v>0</v>
      </c>
      <c r="Q343" s="192" t="n">
        <f aca="false">ROUND(E343*P343,2)</f>
        <v>0</v>
      </c>
      <c r="R343" s="192" t="s">
        <v>149</v>
      </c>
      <c r="S343" s="192" t="s">
        <v>150</v>
      </c>
      <c r="T343" s="193" t="s">
        <v>120</v>
      </c>
      <c r="U343" s="194" t="n">
        <v>0.58</v>
      </c>
      <c r="V343" s="194" t="n">
        <f aca="false">ROUND(E343*U343,2)</f>
        <v>0.58</v>
      </c>
      <c r="W343" s="194"/>
      <c r="X343" s="195"/>
      <c r="Y343" s="195"/>
      <c r="Z343" s="195"/>
      <c r="AA343" s="195"/>
      <c r="AB343" s="195"/>
      <c r="AC343" s="195"/>
      <c r="AD343" s="195"/>
      <c r="AE343" s="195"/>
      <c r="AF343" s="195"/>
      <c r="AG343" s="195" t="s">
        <v>152</v>
      </c>
      <c r="AH343" s="195"/>
      <c r="AI343" s="195"/>
      <c r="AJ343" s="195"/>
      <c r="AK343" s="195"/>
      <c r="AL343" s="195"/>
      <c r="AM343" s="195"/>
      <c r="AN343" s="195"/>
      <c r="AO343" s="195"/>
      <c r="AP343" s="195"/>
      <c r="AQ343" s="195"/>
      <c r="AR343" s="195"/>
      <c r="AS343" s="195"/>
      <c r="AT343" s="195"/>
      <c r="AU343" s="195"/>
      <c r="AV343" s="195"/>
      <c r="AW343" s="195"/>
      <c r="AX343" s="195"/>
      <c r="AY343" s="195"/>
      <c r="AZ343" s="195"/>
      <c r="BA343" s="195"/>
      <c r="BB343" s="195"/>
      <c r="BC343" s="195"/>
      <c r="BD343" s="195"/>
      <c r="BE343" s="195"/>
      <c r="BF343" s="195"/>
      <c r="BG343" s="195"/>
      <c r="BH343" s="195"/>
    </row>
    <row r="344" customFormat="false" ht="13.2" hidden="false" customHeight="true" outlineLevel="1" collapsed="false">
      <c r="A344" s="196"/>
      <c r="B344" s="197"/>
      <c r="C344" s="212" t="s">
        <v>456</v>
      </c>
      <c r="D344" s="212"/>
      <c r="E344" s="212"/>
      <c r="F344" s="212"/>
      <c r="G344" s="212"/>
      <c r="H344" s="194"/>
      <c r="I344" s="194"/>
      <c r="J344" s="194"/>
      <c r="K344" s="194"/>
      <c r="L344" s="194"/>
      <c r="M344" s="194"/>
      <c r="N344" s="194"/>
      <c r="O344" s="194"/>
      <c r="P344" s="194"/>
      <c r="Q344" s="194"/>
      <c r="R344" s="194"/>
      <c r="S344" s="194"/>
      <c r="T344" s="194"/>
      <c r="U344" s="194"/>
      <c r="V344" s="194"/>
      <c r="W344" s="194"/>
      <c r="X344" s="195"/>
      <c r="Y344" s="195"/>
      <c r="Z344" s="195"/>
      <c r="AA344" s="195"/>
      <c r="AB344" s="195"/>
      <c r="AC344" s="195"/>
      <c r="AD344" s="195"/>
      <c r="AE344" s="195"/>
      <c r="AF344" s="195"/>
      <c r="AG344" s="195" t="s">
        <v>171</v>
      </c>
      <c r="AH344" s="195"/>
      <c r="AI344" s="195"/>
      <c r="AJ344" s="195"/>
      <c r="AK344" s="195"/>
      <c r="AL344" s="195"/>
      <c r="AM344" s="195"/>
      <c r="AN344" s="195"/>
      <c r="AO344" s="195"/>
      <c r="AP344" s="195"/>
      <c r="AQ344" s="195"/>
      <c r="AR344" s="195"/>
      <c r="AS344" s="195"/>
      <c r="AT344" s="195"/>
      <c r="AU344" s="195"/>
      <c r="AV344" s="195"/>
      <c r="AW344" s="195"/>
      <c r="AX344" s="195"/>
      <c r="AY344" s="195"/>
      <c r="AZ344" s="195"/>
      <c r="BA344" s="195"/>
      <c r="BB344" s="195"/>
      <c r="BC344" s="195"/>
      <c r="BD344" s="195"/>
      <c r="BE344" s="195"/>
      <c r="BF344" s="195"/>
      <c r="BG344" s="195"/>
      <c r="BH344" s="195"/>
    </row>
    <row r="345" customFormat="false" ht="13.2" hidden="false" customHeight="false" outlineLevel="0" collapsed="false">
      <c r="A345" s="178" t="s">
        <v>114</v>
      </c>
      <c r="B345" s="179" t="s">
        <v>73</v>
      </c>
      <c r="C345" s="180" t="s">
        <v>74</v>
      </c>
      <c r="D345" s="181"/>
      <c r="E345" s="182"/>
      <c r="F345" s="183"/>
      <c r="G345" s="183" t="n">
        <f aca="false">SUMIF(AG346:AG351,"&lt;&gt;NOR",G346:G351)</f>
        <v>0</v>
      </c>
      <c r="H345" s="183"/>
      <c r="I345" s="183" t="n">
        <f aca="false">SUM(I346:I351)</f>
        <v>0</v>
      </c>
      <c r="J345" s="183"/>
      <c r="K345" s="183" t="n">
        <f aca="false">SUM(K346:K351)</f>
        <v>0</v>
      </c>
      <c r="L345" s="183"/>
      <c r="M345" s="183" t="n">
        <f aca="false">SUM(M346:M351)</f>
        <v>0</v>
      </c>
      <c r="N345" s="183"/>
      <c r="O345" s="183" t="n">
        <f aca="false">SUM(O346:O351)</f>
        <v>0</v>
      </c>
      <c r="P345" s="183"/>
      <c r="Q345" s="183" t="n">
        <f aca="false">SUM(Q346:Q351)</f>
        <v>0</v>
      </c>
      <c r="R345" s="183"/>
      <c r="S345" s="183"/>
      <c r="T345" s="184"/>
      <c r="U345" s="185"/>
      <c r="V345" s="185" t="n">
        <f aca="false">SUM(V346:V351)</f>
        <v>349.8</v>
      </c>
      <c r="W345" s="185"/>
      <c r="AG345" s="0" t="s">
        <v>115</v>
      </c>
    </row>
    <row r="346" customFormat="false" ht="13.2" hidden="false" customHeight="false" outlineLevel="1" collapsed="false">
      <c r="A346" s="186" t="n">
        <v>89</v>
      </c>
      <c r="B346" s="187" t="s">
        <v>457</v>
      </c>
      <c r="C346" s="188" t="s">
        <v>458</v>
      </c>
      <c r="D346" s="189" t="s">
        <v>297</v>
      </c>
      <c r="E346" s="190" t="n">
        <v>1653.89729</v>
      </c>
      <c r="F346" s="191"/>
      <c r="G346" s="192" t="n">
        <f aca="false">ROUND(E346*F346,2)</f>
        <v>0</v>
      </c>
      <c r="H346" s="191"/>
      <c r="I346" s="192" t="n">
        <f aca="false">ROUND(E346*H346,2)</f>
        <v>0</v>
      </c>
      <c r="J346" s="191"/>
      <c r="K346" s="192" t="n">
        <f aca="false">ROUND(E346*J346,2)</f>
        <v>0</v>
      </c>
      <c r="L346" s="192" t="n">
        <v>21</v>
      </c>
      <c r="M346" s="192" t="n">
        <f aca="false">G346*(1+L346/100)</f>
        <v>0</v>
      </c>
      <c r="N346" s="192" t="n">
        <v>0</v>
      </c>
      <c r="O346" s="192" t="n">
        <f aca="false">ROUND(E346*N346,2)</f>
        <v>0</v>
      </c>
      <c r="P346" s="192" t="n">
        <v>0</v>
      </c>
      <c r="Q346" s="192" t="n">
        <f aca="false">ROUND(E346*P346,2)</f>
        <v>0</v>
      </c>
      <c r="R346" s="192" t="s">
        <v>314</v>
      </c>
      <c r="S346" s="192" t="s">
        <v>150</v>
      </c>
      <c r="T346" s="193" t="s">
        <v>120</v>
      </c>
      <c r="U346" s="194" t="n">
        <v>0.2115</v>
      </c>
      <c r="V346" s="194" t="n">
        <f aca="false">ROUND(E346*U346,2)</f>
        <v>349.8</v>
      </c>
      <c r="W346" s="194"/>
      <c r="X346" s="195"/>
      <c r="Y346" s="195"/>
      <c r="Z346" s="195"/>
      <c r="AA346" s="195"/>
      <c r="AB346" s="195"/>
      <c r="AC346" s="195"/>
      <c r="AD346" s="195"/>
      <c r="AE346" s="195"/>
      <c r="AF346" s="195"/>
      <c r="AG346" s="195" t="s">
        <v>459</v>
      </c>
      <c r="AH346" s="195"/>
      <c r="AI346" s="195"/>
      <c r="AJ346" s="195"/>
      <c r="AK346" s="195"/>
      <c r="AL346" s="195"/>
      <c r="AM346" s="195"/>
      <c r="AN346" s="195"/>
      <c r="AO346" s="195"/>
      <c r="AP346" s="195"/>
      <c r="AQ346" s="195"/>
      <c r="AR346" s="195"/>
      <c r="AS346" s="195"/>
      <c r="AT346" s="195"/>
      <c r="AU346" s="195"/>
      <c r="AV346" s="195"/>
      <c r="AW346" s="195"/>
      <c r="AX346" s="195"/>
      <c r="AY346" s="195"/>
      <c r="AZ346" s="195"/>
      <c r="BA346" s="195"/>
      <c r="BB346" s="195"/>
      <c r="BC346" s="195"/>
      <c r="BD346" s="195"/>
      <c r="BE346" s="195"/>
      <c r="BF346" s="195"/>
      <c r="BG346" s="195"/>
      <c r="BH346" s="195"/>
    </row>
    <row r="347" customFormat="false" ht="13.2" hidden="false" customHeight="true" outlineLevel="1" collapsed="false">
      <c r="A347" s="196"/>
      <c r="B347" s="197"/>
      <c r="C347" s="212" t="s">
        <v>460</v>
      </c>
      <c r="D347" s="212"/>
      <c r="E347" s="212"/>
      <c r="F347" s="212"/>
      <c r="G347" s="212"/>
      <c r="H347" s="194"/>
      <c r="I347" s="194"/>
      <c r="J347" s="194"/>
      <c r="K347" s="194"/>
      <c r="L347" s="194"/>
      <c r="M347" s="194"/>
      <c r="N347" s="194"/>
      <c r="O347" s="194"/>
      <c r="P347" s="194"/>
      <c r="Q347" s="194"/>
      <c r="R347" s="194"/>
      <c r="S347" s="194"/>
      <c r="T347" s="194"/>
      <c r="U347" s="194"/>
      <c r="V347" s="194"/>
      <c r="W347" s="194"/>
      <c r="X347" s="195"/>
      <c r="Y347" s="195"/>
      <c r="Z347" s="195"/>
      <c r="AA347" s="195"/>
      <c r="AB347" s="195"/>
      <c r="AC347" s="195"/>
      <c r="AD347" s="195"/>
      <c r="AE347" s="195"/>
      <c r="AF347" s="195"/>
      <c r="AG347" s="195" t="s">
        <v>171</v>
      </c>
      <c r="AH347" s="195"/>
      <c r="AI347" s="195"/>
      <c r="AJ347" s="195"/>
      <c r="AK347" s="195"/>
      <c r="AL347" s="195"/>
      <c r="AM347" s="195"/>
      <c r="AN347" s="195"/>
      <c r="AO347" s="195"/>
      <c r="AP347" s="195"/>
      <c r="AQ347" s="195"/>
      <c r="AR347" s="195"/>
      <c r="AS347" s="195"/>
      <c r="AT347" s="195"/>
      <c r="AU347" s="195"/>
      <c r="AV347" s="195"/>
      <c r="AW347" s="195"/>
      <c r="AX347" s="195"/>
      <c r="AY347" s="195"/>
      <c r="AZ347" s="195"/>
      <c r="BA347" s="195"/>
      <c r="BB347" s="195"/>
      <c r="BC347" s="195"/>
      <c r="BD347" s="195"/>
      <c r="BE347" s="195"/>
      <c r="BF347" s="195"/>
      <c r="BG347" s="195"/>
      <c r="BH347" s="195"/>
    </row>
    <row r="348" customFormat="false" ht="13.2" hidden="false" customHeight="false" outlineLevel="1" collapsed="false">
      <c r="A348" s="196"/>
      <c r="B348" s="197"/>
      <c r="C348" s="209" t="s">
        <v>461</v>
      </c>
      <c r="D348" s="210"/>
      <c r="E348" s="211"/>
      <c r="F348" s="194"/>
      <c r="G348" s="194"/>
      <c r="H348" s="194"/>
      <c r="I348" s="194"/>
      <c r="J348" s="194"/>
      <c r="K348" s="194"/>
      <c r="L348" s="194"/>
      <c r="M348" s="194"/>
      <c r="N348" s="194"/>
      <c r="O348" s="194"/>
      <c r="P348" s="194"/>
      <c r="Q348" s="194"/>
      <c r="R348" s="194"/>
      <c r="S348" s="194"/>
      <c r="T348" s="194"/>
      <c r="U348" s="194"/>
      <c r="V348" s="194"/>
      <c r="W348" s="194"/>
      <c r="X348" s="195"/>
      <c r="Y348" s="195"/>
      <c r="Z348" s="195"/>
      <c r="AA348" s="195"/>
      <c r="AB348" s="195"/>
      <c r="AC348" s="195"/>
      <c r="AD348" s="195"/>
      <c r="AE348" s="195"/>
      <c r="AF348" s="195"/>
      <c r="AG348" s="195" t="s">
        <v>154</v>
      </c>
      <c r="AH348" s="195" t="n">
        <v>0</v>
      </c>
      <c r="AI348" s="195"/>
      <c r="AJ348" s="195"/>
      <c r="AK348" s="195"/>
      <c r="AL348" s="195"/>
      <c r="AM348" s="195"/>
      <c r="AN348" s="195"/>
      <c r="AO348" s="195"/>
      <c r="AP348" s="195"/>
      <c r="AQ348" s="195"/>
      <c r="AR348" s="195"/>
      <c r="AS348" s="195"/>
      <c r="AT348" s="195"/>
      <c r="AU348" s="195"/>
      <c r="AV348" s="195"/>
      <c r="AW348" s="195"/>
      <c r="AX348" s="195"/>
      <c r="AY348" s="195"/>
      <c r="AZ348" s="195"/>
      <c r="BA348" s="195"/>
      <c r="BB348" s="195"/>
      <c r="BC348" s="195"/>
      <c r="BD348" s="195"/>
      <c r="BE348" s="195"/>
      <c r="BF348" s="195"/>
      <c r="BG348" s="195"/>
      <c r="BH348" s="195"/>
    </row>
    <row r="349" customFormat="false" ht="20.4" hidden="false" customHeight="false" outlineLevel="1" collapsed="false">
      <c r="A349" s="196"/>
      <c r="B349" s="197"/>
      <c r="C349" s="209" t="s">
        <v>731</v>
      </c>
      <c r="D349" s="210"/>
      <c r="E349" s="211"/>
      <c r="F349" s="194"/>
      <c r="G349" s="194"/>
      <c r="H349" s="194"/>
      <c r="I349" s="194"/>
      <c r="J349" s="194"/>
      <c r="K349" s="194"/>
      <c r="L349" s="194"/>
      <c r="M349" s="194"/>
      <c r="N349" s="194"/>
      <c r="O349" s="194"/>
      <c r="P349" s="194"/>
      <c r="Q349" s="194"/>
      <c r="R349" s="194"/>
      <c r="S349" s="194"/>
      <c r="T349" s="194"/>
      <c r="U349" s="194"/>
      <c r="V349" s="194"/>
      <c r="W349" s="194"/>
      <c r="X349" s="195"/>
      <c r="Y349" s="195"/>
      <c r="Z349" s="195"/>
      <c r="AA349" s="195"/>
      <c r="AB349" s="195"/>
      <c r="AC349" s="195"/>
      <c r="AD349" s="195"/>
      <c r="AE349" s="195"/>
      <c r="AF349" s="195"/>
      <c r="AG349" s="195" t="s">
        <v>154</v>
      </c>
      <c r="AH349" s="195" t="n">
        <v>0</v>
      </c>
      <c r="AI349" s="195"/>
      <c r="AJ349" s="195"/>
      <c r="AK349" s="195"/>
      <c r="AL349" s="195"/>
      <c r="AM349" s="195"/>
      <c r="AN349" s="195"/>
      <c r="AO349" s="195"/>
      <c r="AP349" s="195"/>
      <c r="AQ349" s="195"/>
      <c r="AR349" s="195"/>
      <c r="AS349" s="195"/>
      <c r="AT349" s="195"/>
      <c r="AU349" s="195"/>
      <c r="AV349" s="195"/>
      <c r="AW349" s="195"/>
      <c r="AX349" s="195"/>
      <c r="AY349" s="195"/>
      <c r="AZ349" s="195"/>
      <c r="BA349" s="195"/>
      <c r="BB349" s="195"/>
      <c r="BC349" s="195"/>
      <c r="BD349" s="195"/>
      <c r="BE349" s="195"/>
      <c r="BF349" s="195"/>
      <c r="BG349" s="195"/>
      <c r="BH349" s="195"/>
    </row>
    <row r="350" customFormat="false" ht="13.2" hidden="false" customHeight="false" outlineLevel="1" collapsed="false">
      <c r="A350" s="196"/>
      <c r="B350" s="197"/>
      <c r="C350" s="209" t="s">
        <v>732</v>
      </c>
      <c r="D350" s="210"/>
      <c r="E350" s="211"/>
      <c r="F350" s="194"/>
      <c r="G350" s="194"/>
      <c r="H350" s="194"/>
      <c r="I350" s="194"/>
      <c r="J350" s="194"/>
      <c r="K350" s="194"/>
      <c r="L350" s="194"/>
      <c r="M350" s="194"/>
      <c r="N350" s="194"/>
      <c r="O350" s="194"/>
      <c r="P350" s="194"/>
      <c r="Q350" s="194"/>
      <c r="R350" s="194"/>
      <c r="S350" s="194"/>
      <c r="T350" s="194"/>
      <c r="U350" s="194"/>
      <c r="V350" s="194"/>
      <c r="W350" s="194"/>
      <c r="X350" s="195"/>
      <c r="Y350" s="195"/>
      <c r="Z350" s="195"/>
      <c r="AA350" s="195"/>
      <c r="AB350" s="195"/>
      <c r="AC350" s="195"/>
      <c r="AD350" s="195"/>
      <c r="AE350" s="195"/>
      <c r="AF350" s="195"/>
      <c r="AG350" s="195" t="s">
        <v>154</v>
      </c>
      <c r="AH350" s="195" t="n">
        <v>0</v>
      </c>
      <c r="AI350" s="195"/>
      <c r="AJ350" s="195"/>
      <c r="AK350" s="195"/>
      <c r="AL350" s="195"/>
      <c r="AM350" s="195"/>
      <c r="AN350" s="195"/>
      <c r="AO350" s="195"/>
      <c r="AP350" s="195"/>
      <c r="AQ350" s="195"/>
      <c r="AR350" s="195"/>
      <c r="AS350" s="195"/>
      <c r="AT350" s="195"/>
      <c r="AU350" s="195"/>
      <c r="AV350" s="195"/>
      <c r="AW350" s="195"/>
      <c r="AX350" s="195"/>
      <c r="AY350" s="195"/>
      <c r="AZ350" s="195"/>
      <c r="BA350" s="195"/>
      <c r="BB350" s="195"/>
      <c r="BC350" s="195"/>
      <c r="BD350" s="195"/>
      <c r="BE350" s="195"/>
      <c r="BF350" s="195"/>
      <c r="BG350" s="195"/>
      <c r="BH350" s="195"/>
    </row>
    <row r="351" customFormat="false" ht="13.2" hidden="false" customHeight="false" outlineLevel="1" collapsed="false">
      <c r="A351" s="196"/>
      <c r="B351" s="197"/>
      <c r="C351" s="209" t="s">
        <v>733</v>
      </c>
      <c r="D351" s="210"/>
      <c r="E351" s="211" t="n">
        <v>1653.89729</v>
      </c>
      <c r="F351" s="194"/>
      <c r="G351" s="194"/>
      <c r="H351" s="194"/>
      <c r="I351" s="194"/>
      <c r="J351" s="194"/>
      <c r="K351" s="194"/>
      <c r="L351" s="194"/>
      <c r="M351" s="194"/>
      <c r="N351" s="194"/>
      <c r="O351" s="194"/>
      <c r="P351" s="194"/>
      <c r="Q351" s="194"/>
      <c r="R351" s="194"/>
      <c r="S351" s="194"/>
      <c r="T351" s="194"/>
      <c r="U351" s="194"/>
      <c r="V351" s="194"/>
      <c r="W351" s="194"/>
      <c r="X351" s="195"/>
      <c r="Y351" s="195"/>
      <c r="Z351" s="195"/>
      <c r="AA351" s="195"/>
      <c r="AB351" s="195"/>
      <c r="AC351" s="195"/>
      <c r="AD351" s="195"/>
      <c r="AE351" s="195"/>
      <c r="AF351" s="195"/>
      <c r="AG351" s="195" t="s">
        <v>154</v>
      </c>
      <c r="AH351" s="195" t="n">
        <v>0</v>
      </c>
      <c r="AI351" s="195"/>
      <c r="AJ351" s="195"/>
      <c r="AK351" s="195"/>
      <c r="AL351" s="195"/>
      <c r="AM351" s="195"/>
      <c r="AN351" s="195"/>
      <c r="AO351" s="195"/>
      <c r="AP351" s="195"/>
      <c r="AQ351" s="195"/>
      <c r="AR351" s="195"/>
      <c r="AS351" s="195"/>
      <c r="AT351" s="195"/>
      <c r="AU351" s="195"/>
      <c r="AV351" s="195"/>
      <c r="AW351" s="195"/>
      <c r="AX351" s="195"/>
      <c r="AY351" s="195"/>
      <c r="AZ351" s="195"/>
      <c r="BA351" s="195"/>
      <c r="BB351" s="195"/>
      <c r="BC351" s="195"/>
      <c r="BD351" s="195"/>
      <c r="BE351" s="195"/>
      <c r="BF351" s="195"/>
      <c r="BG351" s="195"/>
      <c r="BH351" s="195"/>
    </row>
    <row r="352" customFormat="false" ht="13.2" hidden="false" customHeight="false" outlineLevel="0" collapsed="false">
      <c r="A352" s="178" t="s">
        <v>114</v>
      </c>
      <c r="B352" s="179" t="s">
        <v>79</v>
      </c>
      <c r="C352" s="180" t="s">
        <v>80</v>
      </c>
      <c r="D352" s="181"/>
      <c r="E352" s="182"/>
      <c r="F352" s="183"/>
      <c r="G352" s="183" t="n">
        <f aca="false">SUMIF(AG353:AG369,"&lt;&gt;NOR",G353:G369)</f>
        <v>0</v>
      </c>
      <c r="H352" s="183"/>
      <c r="I352" s="183" t="n">
        <f aca="false">SUM(I353:I369)</f>
        <v>0</v>
      </c>
      <c r="J352" s="183"/>
      <c r="K352" s="183" t="n">
        <f aca="false">SUM(K353:K369)</f>
        <v>0</v>
      </c>
      <c r="L352" s="183"/>
      <c r="M352" s="183" t="n">
        <f aca="false">SUM(M353:M369)</f>
        <v>0</v>
      </c>
      <c r="N352" s="183"/>
      <c r="O352" s="183" t="n">
        <f aca="false">SUM(O353:O369)</f>
        <v>0</v>
      </c>
      <c r="P352" s="183"/>
      <c r="Q352" s="183" t="n">
        <f aca="false">SUM(Q353:Q369)</f>
        <v>0</v>
      </c>
      <c r="R352" s="183"/>
      <c r="S352" s="183"/>
      <c r="T352" s="184"/>
      <c r="U352" s="185"/>
      <c r="V352" s="185" t="n">
        <f aca="false">SUM(V353:V369)</f>
        <v>40.09</v>
      </c>
      <c r="W352" s="185"/>
      <c r="AG352" s="0" t="s">
        <v>115</v>
      </c>
    </row>
    <row r="353" customFormat="false" ht="20.4" hidden="false" customHeight="false" outlineLevel="1" collapsed="false">
      <c r="A353" s="186" t="n">
        <v>90</v>
      </c>
      <c r="B353" s="187" t="s">
        <v>465</v>
      </c>
      <c r="C353" s="188" t="s">
        <v>466</v>
      </c>
      <c r="D353" s="189" t="s">
        <v>297</v>
      </c>
      <c r="E353" s="190" t="n">
        <v>230.42445</v>
      </c>
      <c r="F353" s="191"/>
      <c r="G353" s="192" t="n">
        <f aca="false">ROUND(E353*F353,2)</f>
        <v>0</v>
      </c>
      <c r="H353" s="191"/>
      <c r="I353" s="192" t="n">
        <f aca="false">ROUND(E353*H353,2)</f>
        <v>0</v>
      </c>
      <c r="J353" s="191"/>
      <c r="K353" s="192" t="n">
        <f aca="false">ROUND(E353*J353,2)</f>
        <v>0</v>
      </c>
      <c r="L353" s="192" t="n">
        <v>21</v>
      </c>
      <c r="M353" s="192" t="n">
        <f aca="false">G353*(1+L353/100)</f>
        <v>0</v>
      </c>
      <c r="N353" s="192" t="n">
        <v>0</v>
      </c>
      <c r="O353" s="192" t="n">
        <f aca="false">ROUND(E353*N353,2)</f>
        <v>0</v>
      </c>
      <c r="P353" s="192" t="n">
        <v>0</v>
      </c>
      <c r="Q353" s="192" t="n">
        <f aca="false">ROUND(E353*P353,2)</f>
        <v>0</v>
      </c>
      <c r="R353" s="192" t="s">
        <v>149</v>
      </c>
      <c r="S353" s="192" t="s">
        <v>150</v>
      </c>
      <c r="T353" s="193" t="s">
        <v>120</v>
      </c>
      <c r="U353" s="194" t="n">
        <v>0.01</v>
      </c>
      <c r="V353" s="194" t="n">
        <f aca="false">ROUND(E353*U353,2)</f>
        <v>2.3</v>
      </c>
      <c r="W353" s="194"/>
      <c r="X353" s="195"/>
      <c r="Y353" s="195"/>
      <c r="Z353" s="195"/>
      <c r="AA353" s="195"/>
      <c r="AB353" s="195"/>
      <c r="AC353" s="195"/>
      <c r="AD353" s="195"/>
      <c r="AE353" s="195"/>
      <c r="AF353" s="195"/>
      <c r="AG353" s="195" t="s">
        <v>467</v>
      </c>
      <c r="AH353" s="195"/>
      <c r="AI353" s="195"/>
      <c r="AJ353" s="195"/>
      <c r="AK353" s="195"/>
      <c r="AL353" s="195"/>
      <c r="AM353" s="195"/>
      <c r="AN353" s="195"/>
      <c r="AO353" s="195"/>
      <c r="AP353" s="195"/>
      <c r="AQ353" s="195"/>
      <c r="AR353" s="195"/>
      <c r="AS353" s="195"/>
      <c r="AT353" s="195"/>
      <c r="AU353" s="195"/>
      <c r="AV353" s="195"/>
      <c r="AW353" s="195"/>
      <c r="AX353" s="195"/>
      <c r="AY353" s="195"/>
      <c r="AZ353" s="195"/>
      <c r="BA353" s="195"/>
      <c r="BB353" s="195"/>
      <c r="BC353" s="195"/>
      <c r="BD353" s="195"/>
      <c r="BE353" s="195"/>
      <c r="BF353" s="195"/>
      <c r="BG353" s="195"/>
      <c r="BH353" s="195"/>
    </row>
    <row r="354" customFormat="false" ht="13.2" hidden="false" customHeight="false" outlineLevel="1" collapsed="false">
      <c r="A354" s="196"/>
      <c r="B354" s="197"/>
      <c r="C354" s="209" t="s">
        <v>468</v>
      </c>
      <c r="D354" s="210"/>
      <c r="E354" s="211"/>
      <c r="F354" s="194"/>
      <c r="G354" s="194"/>
      <c r="H354" s="194"/>
      <c r="I354" s="194"/>
      <c r="J354" s="194"/>
      <c r="K354" s="194"/>
      <c r="L354" s="194"/>
      <c r="M354" s="194"/>
      <c r="N354" s="194"/>
      <c r="O354" s="194"/>
      <c r="P354" s="194"/>
      <c r="Q354" s="194"/>
      <c r="R354" s="194"/>
      <c r="S354" s="194"/>
      <c r="T354" s="194"/>
      <c r="U354" s="194"/>
      <c r="V354" s="194"/>
      <c r="W354" s="194"/>
      <c r="X354" s="195"/>
      <c r="Y354" s="195"/>
      <c r="Z354" s="195"/>
      <c r="AA354" s="195"/>
      <c r="AB354" s="195"/>
      <c r="AC354" s="195"/>
      <c r="AD354" s="195"/>
      <c r="AE354" s="195"/>
      <c r="AF354" s="195"/>
      <c r="AG354" s="195" t="s">
        <v>154</v>
      </c>
      <c r="AH354" s="195" t="n">
        <v>0</v>
      </c>
      <c r="AI354" s="195"/>
      <c r="AJ354" s="195"/>
      <c r="AK354" s="195"/>
      <c r="AL354" s="195"/>
      <c r="AM354" s="195"/>
      <c r="AN354" s="195"/>
      <c r="AO354" s="195"/>
      <c r="AP354" s="195"/>
      <c r="AQ354" s="195"/>
      <c r="AR354" s="195"/>
      <c r="AS354" s="195"/>
      <c r="AT354" s="195"/>
      <c r="AU354" s="195"/>
      <c r="AV354" s="195"/>
      <c r="AW354" s="195"/>
      <c r="AX354" s="195"/>
      <c r="AY354" s="195"/>
      <c r="AZ354" s="195"/>
      <c r="BA354" s="195"/>
      <c r="BB354" s="195"/>
      <c r="BC354" s="195"/>
      <c r="BD354" s="195"/>
      <c r="BE354" s="195"/>
      <c r="BF354" s="195"/>
      <c r="BG354" s="195"/>
      <c r="BH354" s="195"/>
    </row>
    <row r="355" customFormat="false" ht="13.2" hidden="false" customHeight="false" outlineLevel="1" collapsed="false">
      <c r="A355" s="196"/>
      <c r="B355" s="197"/>
      <c r="C355" s="209" t="s">
        <v>734</v>
      </c>
      <c r="D355" s="210"/>
      <c r="E355" s="211"/>
      <c r="F355" s="194"/>
      <c r="G355" s="194"/>
      <c r="H355" s="194"/>
      <c r="I355" s="194"/>
      <c r="J355" s="194"/>
      <c r="K355" s="194"/>
      <c r="L355" s="194"/>
      <c r="M355" s="194"/>
      <c r="N355" s="194"/>
      <c r="O355" s="194"/>
      <c r="P355" s="194"/>
      <c r="Q355" s="194"/>
      <c r="R355" s="194"/>
      <c r="S355" s="194"/>
      <c r="T355" s="194"/>
      <c r="U355" s="194"/>
      <c r="V355" s="194"/>
      <c r="W355" s="194"/>
      <c r="X355" s="195"/>
      <c r="Y355" s="195"/>
      <c r="Z355" s="195"/>
      <c r="AA355" s="195"/>
      <c r="AB355" s="195"/>
      <c r="AC355" s="195"/>
      <c r="AD355" s="195"/>
      <c r="AE355" s="195"/>
      <c r="AF355" s="195"/>
      <c r="AG355" s="195" t="s">
        <v>154</v>
      </c>
      <c r="AH355" s="195" t="n">
        <v>0</v>
      </c>
      <c r="AI355" s="195"/>
      <c r="AJ355" s="195"/>
      <c r="AK355" s="195"/>
      <c r="AL355" s="195"/>
      <c r="AM355" s="195"/>
      <c r="AN355" s="195"/>
      <c r="AO355" s="195"/>
      <c r="AP355" s="195"/>
      <c r="AQ355" s="195"/>
      <c r="AR355" s="195"/>
      <c r="AS355" s="195"/>
      <c r="AT355" s="195"/>
      <c r="AU355" s="195"/>
      <c r="AV355" s="195"/>
      <c r="AW355" s="195"/>
      <c r="AX355" s="195"/>
      <c r="AY355" s="195"/>
      <c r="AZ355" s="195"/>
      <c r="BA355" s="195"/>
      <c r="BB355" s="195"/>
      <c r="BC355" s="195"/>
      <c r="BD355" s="195"/>
      <c r="BE355" s="195"/>
      <c r="BF355" s="195"/>
      <c r="BG355" s="195"/>
      <c r="BH355" s="195"/>
    </row>
    <row r="356" customFormat="false" ht="13.2" hidden="false" customHeight="false" outlineLevel="1" collapsed="false">
      <c r="A356" s="196"/>
      <c r="B356" s="197"/>
      <c r="C356" s="209" t="s">
        <v>735</v>
      </c>
      <c r="D356" s="210"/>
      <c r="E356" s="211" t="n">
        <v>230.42445</v>
      </c>
      <c r="F356" s="194"/>
      <c r="G356" s="194"/>
      <c r="H356" s="194"/>
      <c r="I356" s="194"/>
      <c r="J356" s="194"/>
      <c r="K356" s="194"/>
      <c r="L356" s="194"/>
      <c r="M356" s="194"/>
      <c r="N356" s="194"/>
      <c r="O356" s="194"/>
      <c r="P356" s="194"/>
      <c r="Q356" s="194"/>
      <c r="R356" s="194"/>
      <c r="S356" s="194"/>
      <c r="T356" s="194"/>
      <c r="U356" s="194"/>
      <c r="V356" s="194"/>
      <c r="W356" s="194"/>
      <c r="X356" s="195"/>
      <c r="Y356" s="195"/>
      <c r="Z356" s="195"/>
      <c r="AA356" s="195"/>
      <c r="AB356" s="195"/>
      <c r="AC356" s="195"/>
      <c r="AD356" s="195"/>
      <c r="AE356" s="195"/>
      <c r="AF356" s="195"/>
      <c r="AG356" s="195" t="s">
        <v>154</v>
      </c>
      <c r="AH356" s="195" t="n">
        <v>0</v>
      </c>
      <c r="AI356" s="195"/>
      <c r="AJ356" s="195"/>
      <c r="AK356" s="195"/>
      <c r="AL356" s="195"/>
      <c r="AM356" s="195"/>
      <c r="AN356" s="195"/>
      <c r="AO356" s="195"/>
      <c r="AP356" s="195"/>
      <c r="AQ356" s="195"/>
      <c r="AR356" s="195"/>
      <c r="AS356" s="195"/>
      <c r="AT356" s="195"/>
      <c r="AU356" s="195"/>
      <c r="AV356" s="195"/>
      <c r="AW356" s="195"/>
      <c r="AX356" s="195"/>
      <c r="AY356" s="195"/>
      <c r="AZ356" s="195"/>
      <c r="BA356" s="195"/>
      <c r="BB356" s="195"/>
      <c r="BC356" s="195"/>
      <c r="BD356" s="195"/>
      <c r="BE356" s="195"/>
      <c r="BF356" s="195"/>
      <c r="BG356" s="195"/>
      <c r="BH356" s="195"/>
    </row>
    <row r="357" customFormat="false" ht="13.2" hidden="false" customHeight="false" outlineLevel="1" collapsed="false">
      <c r="A357" s="186" t="n">
        <v>91</v>
      </c>
      <c r="B357" s="187" t="s">
        <v>471</v>
      </c>
      <c r="C357" s="188" t="s">
        <v>472</v>
      </c>
      <c r="D357" s="189" t="s">
        <v>297</v>
      </c>
      <c r="E357" s="190" t="n">
        <v>2073.82005</v>
      </c>
      <c r="F357" s="191"/>
      <c r="G357" s="192" t="n">
        <f aca="false">ROUND(E357*F357,2)</f>
        <v>0</v>
      </c>
      <c r="H357" s="191"/>
      <c r="I357" s="192" t="n">
        <f aca="false">ROUND(E357*H357,2)</f>
        <v>0</v>
      </c>
      <c r="J357" s="191"/>
      <c r="K357" s="192" t="n">
        <f aca="false">ROUND(E357*J357,2)</f>
        <v>0</v>
      </c>
      <c r="L357" s="192" t="n">
        <v>21</v>
      </c>
      <c r="M357" s="192" t="n">
        <f aca="false">G357*(1+L357/100)</f>
        <v>0</v>
      </c>
      <c r="N357" s="192" t="n">
        <v>0</v>
      </c>
      <c r="O357" s="192" t="n">
        <f aca="false">ROUND(E357*N357,2)</f>
        <v>0</v>
      </c>
      <c r="P357" s="192" t="n">
        <v>0</v>
      </c>
      <c r="Q357" s="192" t="n">
        <f aca="false">ROUND(E357*P357,2)</f>
        <v>0</v>
      </c>
      <c r="R357" s="192" t="s">
        <v>149</v>
      </c>
      <c r="S357" s="192" t="s">
        <v>150</v>
      </c>
      <c r="T357" s="193" t="s">
        <v>120</v>
      </c>
      <c r="U357" s="194" t="n">
        <v>0</v>
      </c>
      <c r="V357" s="194" t="n">
        <f aca="false">ROUND(E357*U357,2)</f>
        <v>0</v>
      </c>
      <c r="W357" s="194"/>
      <c r="X357" s="195"/>
      <c r="Y357" s="195"/>
      <c r="Z357" s="195"/>
      <c r="AA357" s="195"/>
      <c r="AB357" s="195"/>
      <c r="AC357" s="195"/>
      <c r="AD357" s="195"/>
      <c r="AE357" s="195"/>
      <c r="AF357" s="195"/>
      <c r="AG357" s="195" t="s">
        <v>467</v>
      </c>
      <c r="AH357" s="195"/>
      <c r="AI357" s="195"/>
      <c r="AJ357" s="195"/>
      <c r="AK357" s="195"/>
      <c r="AL357" s="195"/>
      <c r="AM357" s="195"/>
      <c r="AN357" s="195"/>
      <c r="AO357" s="195"/>
      <c r="AP357" s="195"/>
      <c r="AQ357" s="195"/>
      <c r="AR357" s="195"/>
      <c r="AS357" s="195"/>
      <c r="AT357" s="195"/>
      <c r="AU357" s="195"/>
      <c r="AV357" s="195"/>
      <c r="AW357" s="195"/>
      <c r="AX357" s="195"/>
      <c r="AY357" s="195"/>
      <c r="AZ357" s="195"/>
      <c r="BA357" s="195"/>
      <c r="BB357" s="195"/>
      <c r="BC357" s="195"/>
      <c r="BD357" s="195"/>
      <c r="BE357" s="195"/>
      <c r="BF357" s="195"/>
      <c r="BG357" s="195"/>
      <c r="BH357" s="195"/>
    </row>
    <row r="358" customFormat="false" ht="13.2" hidden="false" customHeight="false" outlineLevel="1" collapsed="false">
      <c r="A358" s="196"/>
      <c r="B358" s="197"/>
      <c r="C358" s="209" t="s">
        <v>468</v>
      </c>
      <c r="D358" s="210"/>
      <c r="E358" s="211"/>
      <c r="F358" s="194"/>
      <c r="G358" s="194"/>
      <c r="H358" s="194"/>
      <c r="I358" s="194"/>
      <c r="J358" s="194"/>
      <c r="K358" s="194"/>
      <c r="L358" s="194"/>
      <c r="M358" s="194"/>
      <c r="N358" s="194"/>
      <c r="O358" s="194"/>
      <c r="P358" s="194"/>
      <c r="Q358" s="194"/>
      <c r="R358" s="194"/>
      <c r="S358" s="194"/>
      <c r="T358" s="194"/>
      <c r="U358" s="194"/>
      <c r="V358" s="194"/>
      <c r="W358" s="194"/>
      <c r="X358" s="195"/>
      <c r="Y358" s="195"/>
      <c r="Z358" s="195"/>
      <c r="AA358" s="195"/>
      <c r="AB358" s="195"/>
      <c r="AC358" s="195"/>
      <c r="AD358" s="195"/>
      <c r="AE358" s="195"/>
      <c r="AF358" s="195"/>
      <c r="AG358" s="195" t="s">
        <v>154</v>
      </c>
      <c r="AH358" s="195" t="n">
        <v>0</v>
      </c>
      <c r="AI358" s="195"/>
      <c r="AJ358" s="195"/>
      <c r="AK358" s="195"/>
      <c r="AL358" s="195"/>
      <c r="AM358" s="195"/>
      <c r="AN358" s="195"/>
      <c r="AO358" s="195"/>
      <c r="AP358" s="195"/>
      <c r="AQ358" s="195"/>
      <c r="AR358" s="195"/>
      <c r="AS358" s="195"/>
      <c r="AT358" s="195"/>
      <c r="AU358" s="195"/>
      <c r="AV358" s="195"/>
      <c r="AW358" s="195"/>
      <c r="AX358" s="195"/>
      <c r="AY358" s="195"/>
      <c r="AZ358" s="195"/>
      <c r="BA358" s="195"/>
      <c r="BB358" s="195"/>
      <c r="BC358" s="195"/>
      <c r="BD358" s="195"/>
      <c r="BE358" s="195"/>
      <c r="BF358" s="195"/>
      <c r="BG358" s="195"/>
      <c r="BH358" s="195"/>
    </row>
    <row r="359" customFormat="false" ht="13.2" hidden="false" customHeight="false" outlineLevel="1" collapsed="false">
      <c r="A359" s="196"/>
      <c r="B359" s="197"/>
      <c r="C359" s="209" t="s">
        <v>734</v>
      </c>
      <c r="D359" s="210"/>
      <c r="E359" s="211"/>
      <c r="F359" s="194"/>
      <c r="G359" s="194"/>
      <c r="H359" s="194"/>
      <c r="I359" s="194"/>
      <c r="J359" s="194"/>
      <c r="K359" s="194"/>
      <c r="L359" s="194"/>
      <c r="M359" s="194"/>
      <c r="N359" s="194"/>
      <c r="O359" s="194"/>
      <c r="P359" s="194"/>
      <c r="Q359" s="194"/>
      <c r="R359" s="194"/>
      <c r="S359" s="194"/>
      <c r="T359" s="194"/>
      <c r="U359" s="194"/>
      <c r="V359" s="194"/>
      <c r="W359" s="194"/>
      <c r="X359" s="195"/>
      <c r="Y359" s="195"/>
      <c r="Z359" s="195"/>
      <c r="AA359" s="195"/>
      <c r="AB359" s="195"/>
      <c r="AC359" s="195"/>
      <c r="AD359" s="195"/>
      <c r="AE359" s="195"/>
      <c r="AF359" s="195"/>
      <c r="AG359" s="195" t="s">
        <v>154</v>
      </c>
      <c r="AH359" s="195" t="n">
        <v>0</v>
      </c>
      <c r="AI359" s="195"/>
      <c r="AJ359" s="195"/>
      <c r="AK359" s="195"/>
      <c r="AL359" s="195"/>
      <c r="AM359" s="195"/>
      <c r="AN359" s="195"/>
      <c r="AO359" s="195"/>
      <c r="AP359" s="195"/>
      <c r="AQ359" s="195"/>
      <c r="AR359" s="195"/>
      <c r="AS359" s="195"/>
      <c r="AT359" s="195"/>
      <c r="AU359" s="195"/>
      <c r="AV359" s="195"/>
      <c r="AW359" s="195"/>
      <c r="AX359" s="195"/>
      <c r="AY359" s="195"/>
      <c r="AZ359" s="195"/>
      <c r="BA359" s="195"/>
      <c r="BB359" s="195"/>
      <c r="BC359" s="195"/>
      <c r="BD359" s="195"/>
      <c r="BE359" s="195"/>
      <c r="BF359" s="195"/>
      <c r="BG359" s="195"/>
      <c r="BH359" s="195"/>
    </row>
    <row r="360" customFormat="false" ht="13.2" hidden="false" customHeight="false" outlineLevel="1" collapsed="false">
      <c r="A360" s="196"/>
      <c r="B360" s="197"/>
      <c r="C360" s="209" t="s">
        <v>736</v>
      </c>
      <c r="D360" s="210"/>
      <c r="E360" s="211" t="n">
        <v>2073.82005</v>
      </c>
      <c r="F360" s="194"/>
      <c r="G360" s="194"/>
      <c r="H360" s="194"/>
      <c r="I360" s="194"/>
      <c r="J360" s="194"/>
      <c r="K360" s="194"/>
      <c r="L360" s="194"/>
      <c r="M360" s="194"/>
      <c r="N360" s="194"/>
      <c r="O360" s="194"/>
      <c r="P360" s="194"/>
      <c r="Q360" s="194"/>
      <c r="R360" s="194"/>
      <c r="S360" s="194"/>
      <c r="T360" s="194"/>
      <c r="U360" s="194"/>
      <c r="V360" s="194"/>
      <c r="W360" s="194"/>
      <c r="X360" s="195"/>
      <c r="Y360" s="195"/>
      <c r="Z360" s="195"/>
      <c r="AA360" s="195"/>
      <c r="AB360" s="195"/>
      <c r="AC360" s="195"/>
      <c r="AD360" s="195"/>
      <c r="AE360" s="195"/>
      <c r="AF360" s="195"/>
      <c r="AG360" s="195" t="s">
        <v>154</v>
      </c>
      <c r="AH360" s="195" t="n">
        <v>0</v>
      </c>
      <c r="AI360" s="195"/>
      <c r="AJ360" s="195"/>
      <c r="AK360" s="195"/>
      <c r="AL360" s="195"/>
      <c r="AM360" s="195"/>
      <c r="AN360" s="195"/>
      <c r="AO360" s="195"/>
      <c r="AP360" s="195"/>
      <c r="AQ360" s="195"/>
      <c r="AR360" s="195"/>
      <c r="AS360" s="195"/>
      <c r="AT360" s="195"/>
      <c r="AU360" s="195"/>
      <c r="AV360" s="195"/>
      <c r="AW360" s="195"/>
      <c r="AX360" s="195"/>
      <c r="AY360" s="195"/>
      <c r="AZ360" s="195"/>
      <c r="BA360" s="195"/>
      <c r="BB360" s="195"/>
      <c r="BC360" s="195"/>
      <c r="BD360" s="195"/>
      <c r="BE360" s="195"/>
      <c r="BF360" s="195"/>
      <c r="BG360" s="195"/>
      <c r="BH360" s="195"/>
    </row>
    <row r="361" customFormat="false" ht="13.2" hidden="false" customHeight="false" outlineLevel="1" collapsed="false">
      <c r="A361" s="186" t="n">
        <v>92</v>
      </c>
      <c r="B361" s="187" t="s">
        <v>474</v>
      </c>
      <c r="C361" s="188" t="s">
        <v>475</v>
      </c>
      <c r="D361" s="189" t="s">
        <v>297</v>
      </c>
      <c r="E361" s="190" t="n">
        <v>230.42445</v>
      </c>
      <c r="F361" s="191"/>
      <c r="G361" s="192" t="n">
        <f aca="false">ROUND(E361*F361,2)</f>
        <v>0</v>
      </c>
      <c r="H361" s="191"/>
      <c r="I361" s="192" t="n">
        <f aca="false">ROUND(E361*H361,2)</f>
        <v>0</v>
      </c>
      <c r="J361" s="191"/>
      <c r="K361" s="192" t="n">
        <f aca="false">ROUND(E361*J361,2)</f>
        <v>0</v>
      </c>
      <c r="L361" s="192" t="n">
        <v>21</v>
      </c>
      <c r="M361" s="192" t="n">
        <f aca="false">G361*(1+L361/100)</f>
        <v>0</v>
      </c>
      <c r="N361" s="192" t="n">
        <v>0</v>
      </c>
      <c r="O361" s="192" t="n">
        <f aca="false">ROUND(E361*N361,2)</f>
        <v>0</v>
      </c>
      <c r="P361" s="192" t="n">
        <v>0</v>
      </c>
      <c r="Q361" s="192" t="n">
        <f aca="false">ROUND(E361*P361,2)</f>
        <v>0</v>
      </c>
      <c r="R361" s="192" t="s">
        <v>476</v>
      </c>
      <c r="S361" s="192" t="s">
        <v>150</v>
      </c>
      <c r="T361" s="193" t="s">
        <v>120</v>
      </c>
      <c r="U361" s="194" t="n">
        <v>0.164</v>
      </c>
      <c r="V361" s="194" t="n">
        <f aca="false">ROUND(E361*U361,2)</f>
        <v>37.79</v>
      </c>
      <c r="W361" s="194"/>
      <c r="X361" s="195"/>
      <c r="Y361" s="195"/>
      <c r="Z361" s="195"/>
      <c r="AA361" s="195"/>
      <c r="AB361" s="195"/>
      <c r="AC361" s="195"/>
      <c r="AD361" s="195"/>
      <c r="AE361" s="195"/>
      <c r="AF361" s="195"/>
      <c r="AG361" s="195" t="s">
        <v>467</v>
      </c>
      <c r="AH361" s="195"/>
      <c r="AI361" s="195"/>
      <c r="AJ361" s="195"/>
      <c r="AK361" s="195"/>
      <c r="AL361" s="195"/>
      <c r="AM361" s="195"/>
      <c r="AN361" s="195"/>
      <c r="AO361" s="195"/>
      <c r="AP361" s="195"/>
      <c r="AQ361" s="195"/>
      <c r="AR361" s="195"/>
      <c r="AS361" s="195"/>
      <c r="AT361" s="195"/>
      <c r="AU361" s="195"/>
      <c r="AV361" s="195"/>
      <c r="AW361" s="195"/>
      <c r="AX361" s="195"/>
      <c r="AY361" s="195"/>
      <c r="AZ361" s="195"/>
      <c r="BA361" s="195"/>
      <c r="BB361" s="195"/>
      <c r="BC361" s="195"/>
      <c r="BD361" s="195"/>
      <c r="BE361" s="195"/>
      <c r="BF361" s="195"/>
      <c r="BG361" s="195"/>
      <c r="BH361" s="195"/>
    </row>
    <row r="362" customFormat="false" ht="21" hidden="false" customHeight="true" outlineLevel="1" collapsed="false">
      <c r="A362" s="196"/>
      <c r="B362" s="197"/>
      <c r="C362" s="212" t="s">
        <v>477</v>
      </c>
      <c r="D362" s="212"/>
      <c r="E362" s="212"/>
      <c r="F362" s="212"/>
      <c r="G362" s="212"/>
      <c r="H362" s="194"/>
      <c r="I362" s="194"/>
      <c r="J362" s="194"/>
      <c r="K362" s="194"/>
      <c r="L362" s="194"/>
      <c r="M362" s="194"/>
      <c r="N362" s="194"/>
      <c r="O362" s="194"/>
      <c r="P362" s="194"/>
      <c r="Q362" s="194"/>
      <c r="R362" s="194"/>
      <c r="S362" s="194"/>
      <c r="T362" s="194"/>
      <c r="U362" s="194"/>
      <c r="V362" s="194"/>
      <c r="W362" s="194"/>
      <c r="X362" s="195"/>
      <c r="Y362" s="195"/>
      <c r="Z362" s="195"/>
      <c r="AA362" s="195"/>
      <c r="AB362" s="195"/>
      <c r="AC362" s="195"/>
      <c r="AD362" s="195"/>
      <c r="AE362" s="195"/>
      <c r="AF362" s="195"/>
      <c r="AG362" s="195" t="s">
        <v>171</v>
      </c>
      <c r="AH362" s="195"/>
      <c r="AI362" s="195"/>
      <c r="AJ362" s="195"/>
      <c r="AK362" s="195"/>
      <c r="AL362" s="195"/>
      <c r="AM362" s="195"/>
      <c r="AN362" s="195"/>
      <c r="AO362" s="195"/>
      <c r="AP362" s="195"/>
      <c r="AQ362" s="195"/>
      <c r="AR362" s="195"/>
      <c r="AS362" s="195"/>
      <c r="AT362" s="195"/>
      <c r="AU362" s="195"/>
      <c r="AV362" s="195"/>
      <c r="AW362" s="195"/>
      <c r="AX362" s="195"/>
      <c r="AY362" s="195"/>
      <c r="AZ362" s="195"/>
      <c r="BA362" s="199" t="str">
        <f aca="false">C362</f>
        <v>se složením a hrubým urovnáním nebo s přeložením na jiný dopravní prostředek kromě lodi, vč. příplatku za každých dalších i započatých 1000 m přes 1000 m,</v>
      </c>
      <c r="BB362" s="195"/>
      <c r="BC362" s="195"/>
      <c r="BD362" s="195"/>
      <c r="BE362" s="195"/>
      <c r="BF362" s="195"/>
      <c r="BG362" s="195"/>
      <c r="BH362" s="195"/>
    </row>
    <row r="363" customFormat="false" ht="13.2" hidden="false" customHeight="false" outlineLevel="1" collapsed="false">
      <c r="A363" s="196"/>
      <c r="B363" s="197"/>
      <c r="C363" s="209" t="s">
        <v>468</v>
      </c>
      <c r="D363" s="210"/>
      <c r="E363" s="211"/>
      <c r="F363" s="194"/>
      <c r="G363" s="194"/>
      <c r="H363" s="194"/>
      <c r="I363" s="194"/>
      <c r="J363" s="194"/>
      <c r="K363" s="194"/>
      <c r="L363" s="194"/>
      <c r="M363" s="194"/>
      <c r="N363" s="194"/>
      <c r="O363" s="194"/>
      <c r="P363" s="194"/>
      <c r="Q363" s="194"/>
      <c r="R363" s="194"/>
      <c r="S363" s="194"/>
      <c r="T363" s="194"/>
      <c r="U363" s="194"/>
      <c r="V363" s="194"/>
      <c r="W363" s="194"/>
      <c r="X363" s="195"/>
      <c r="Y363" s="195"/>
      <c r="Z363" s="195"/>
      <c r="AA363" s="195"/>
      <c r="AB363" s="195"/>
      <c r="AC363" s="195"/>
      <c r="AD363" s="195"/>
      <c r="AE363" s="195"/>
      <c r="AF363" s="195"/>
      <c r="AG363" s="195" t="s">
        <v>154</v>
      </c>
      <c r="AH363" s="195" t="n">
        <v>0</v>
      </c>
      <c r="AI363" s="195"/>
      <c r="AJ363" s="195"/>
      <c r="AK363" s="195"/>
      <c r="AL363" s="195"/>
      <c r="AM363" s="195"/>
      <c r="AN363" s="195"/>
      <c r="AO363" s="195"/>
      <c r="AP363" s="195"/>
      <c r="AQ363" s="195"/>
      <c r="AR363" s="195"/>
      <c r="AS363" s="195"/>
      <c r="AT363" s="195"/>
      <c r="AU363" s="195"/>
      <c r="AV363" s="195"/>
      <c r="AW363" s="195"/>
      <c r="AX363" s="195"/>
      <c r="AY363" s="195"/>
      <c r="AZ363" s="195"/>
      <c r="BA363" s="195"/>
      <c r="BB363" s="195"/>
      <c r="BC363" s="195"/>
      <c r="BD363" s="195"/>
      <c r="BE363" s="195"/>
      <c r="BF363" s="195"/>
      <c r="BG363" s="195"/>
      <c r="BH363" s="195"/>
    </row>
    <row r="364" customFormat="false" ht="13.2" hidden="false" customHeight="false" outlineLevel="1" collapsed="false">
      <c r="A364" s="196"/>
      <c r="B364" s="197"/>
      <c r="C364" s="209" t="s">
        <v>734</v>
      </c>
      <c r="D364" s="210"/>
      <c r="E364" s="211"/>
      <c r="F364" s="194"/>
      <c r="G364" s="194"/>
      <c r="H364" s="194"/>
      <c r="I364" s="194"/>
      <c r="J364" s="194"/>
      <c r="K364" s="194"/>
      <c r="L364" s="194"/>
      <c r="M364" s="194"/>
      <c r="N364" s="194"/>
      <c r="O364" s="194"/>
      <c r="P364" s="194"/>
      <c r="Q364" s="194"/>
      <c r="R364" s="194"/>
      <c r="S364" s="194"/>
      <c r="T364" s="194"/>
      <c r="U364" s="194"/>
      <c r="V364" s="194"/>
      <c r="W364" s="194"/>
      <c r="X364" s="195"/>
      <c r="Y364" s="195"/>
      <c r="Z364" s="195"/>
      <c r="AA364" s="195"/>
      <c r="AB364" s="195"/>
      <c r="AC364" s="195"/>
      <c r="AD364" s="195"/>
      <c r="AE364" s="195"/>
      <c r="AF364" s="195"/>
      <c r="AG364" s="195" t="s">
        <v>154</v>
      </c>
      <c r="AH364" s="195" t="n">
        <v>0</v>
      </c>
      <c r="AI364" s="195"/>
      <c r="AJ364" s="195"/>
      <c r="AK364" s="195"/>
      <c r="AL364" s="195"/>
      <c r="AM364" s="195"/>
      <c r="AN364" s="195"/>
      <c r="AO364" s="195"/>
      <c r="AP364" s="195"/>
      <c r="AQ364" s="195"/>
      <c r="AR364" s="195"/>
      <c r="AS364" s="195"/>
      <c r="AT364" s="195"/>
      <c r="AU364" s="195"/>
      <c r="AV364" s="195"/>
      <c r="AW364" s="195"/>
      <c r="AX364" s="195"/>
      <c r="AY364" s="195"/>
      <c r="AZ364" s="195"/>
      <c r="BA364" s="195"/>
      <c r="BB364" s="195"/>
      <c r="BC364" s="195"/>
      <c r="BD364" s="195"/>
      <c r="BE364" s="195"/>
      <c r="BF364" s="195"/>
      <c r="BG364" s="195"/>
      <c r="BH364" s="195"/>
    </row>
    <row r="365" customFormat="false" ht="13.2" hidden="false" customHeight="false" outlineLevel="1" collapsed="false">
      <c r="A365" s="196"/>
      <c r="B365" s="197"/>
      <c r="C365" s="209" t="s">
        <v>735</v>
      </c>
      <c r="D365" s="210"/>
      <c r="E365" s="211" t="n">
        <v>230.42445</v>
      </c>
      <c r="F365" s="194"/>
      <c r="G365" s="194"/>
      <c r="H365" s="194"/>
      <c r="I365" s="194"/>
      <c r="J365" s="194"/>
      <c r="K365" s="194"/>
      <c r="L365" s="194"/>
      <c r="M365" s="194"/>
      <c r="N365" s="194"/>
      <c r="O365" s="194"/>
      <c r="P365" s="194"/>
      <c r="Q365" s="194"/>
      <c r="R365" s="194"/>
      <c r="S365" s="194"/>
      <c r="T365" s="194"/>
      <c r="U365" s="194"/>
      <c r="V365" s="194"/>
      <c r="W365" s="194"/>
      <c r="X365" s="195"/>
      <c r="Y365" s="195"/>
      <c r="Z365" s="195"/>
      <c r="AA365" s="195"/>
      <c r="AB365" s="195"/>
      <c r="AC365" s="195"/>
      <c r="AD365" s="195"/>
      <c r="AE365" s="195"/>
      <c r="AF365" s="195"/>
      <c r="AG365" s="195" t="s">
        <v>154</v>
      </c>
      <c r="AH365" s="195" t="n">
        <v>0</v>
      </c>
      <c r="AI365" s="195"/>
      <c r="AJ365" s="195"/>
      <c r="AK365" s="195"/>
      <c r="AL365" s="195"/>
      <c r="AM365" s="195"/>
      <c r="AN365" s="195"/>
      <c r="AO365" s="195"/>
      <c r="AP365" s="195"/>
      <c r="AQ365" s="195"/>
      <c r="AR365" s="195"/>
      <c r="AS365" s="195"/>
      <c r="AT365" s="195"/>
      <c r="AU365" s="195"/>
      <c r="AV365" s="195"/>
      <c r="AW365" s="195"/>
      <c r="AX365" s="195"/>
      <c r="AY365" s="195"/>
      <c r="AZ365" s="195"/>
      <c r="BA365" s="195"/>
      <c r="BB365" s="195"/>
      <c r="BC365" s="195"/>
      <c r="BD365" s="195"/>
      <c r="BE365" s="195"/>
      <c r="BF365" s="195"/>
      <c r="BG365" s="195"/>
      <c r="BH365" s="195"/>
    </row>
    <row r="366" customFormat="false" ht="13.2" hidden="false" customHeight="false" outlineLevel="1" collapsed="false">
      <c r="A366" s="186" t="n">
        <v>93</v>
      </c>
      <c r="B366" s="187" t="s">
        <v>478</v>
      </c>
      <c r="C366" s="188" t="s">
        <v>479</v>
      </c>
      <c r="D366" s="189" t="s">
        <v>297</v>
      </c>
      <c r="E366" s="190" t="n">
        <v>230.42445</v>
      </c>
      <c r="F366" s="191"/>
      <c r="G366" s="192" t="n">
        <f aca="false">ROUND(E366*F366,2)</f>
        <v>0</v>
      </c>
      <c r="H366" s="191"/>
      <c r="I366" s="192" t="n">
        <f aca="false">ROUND(E366*H366,2)</f>
        <v>0</v>
      </c>
      <c r="J366" s="191"/>
      <c r="K366" s="192" t="n">
        <f aca="false">ROUND(E366*J366,2)</f>
        <v>0</v>
      </c>
      <c r="L366" s="192" t="n">
        <v>21</v>
      </c>
      <c r="M366" s="192" t="n">
        <f aca="false">G366*(1+L366/100)</f>
        <v>0</v>
      </c>
      <c r="N366" s="192" t="n">
        <v>0</v>
      </c>
      <c r="O366" s="192" t="n">
        <f aca="false">ROUND(E366*N366,2)</f>
        <v>0</v>
      </c>
      <c r="P366" s="192" t="n">
        <v>0</v>
      </c>
      <c r="Q366" s="192" t="n">
        <f aca="false">ROUND(E366*P366,2)</f>
        <v>0</v>
      </c>
      <c r="R366" s="192" t="s">
        <v>480</v>
      </c>
      <c r="S366" s="192" t="s">
        <v>150</v>
      </c>
      <c r="T366" s="193" t="s">
        <v>120</v>
      </c>
      <c r="U366" s="194" t="n">
        <v>0</v>
      </c>
      <c r="V366" s="194" t="n">
        <f aca="false">ROUND(E366*U366,2)</f>
        <v>0</v>
      </c>
      <c r="W366" s="194"/>
      <c r="X366" s="195"/>
      <c r="Y366" s="195"/>
      <c r="Z366" s="195"/>
      <c r="AA366" s="195"/>
      <c r="AB366" s="195"/>
      <c r="AC366" s="195"/>
      <c r="AD366" s="195"/>
      <c r="AE366" s="195"/>
      <c r="AF366" s="195"/>
      <c r="AG366" s="195" t="s">
        <v>467</v>
      </c>
      <c r="AH366" s="195"/>
      <c r="AI366" s="195"/>
      <c r="AJ366" s="195"/>
      <c r="AK366" s="195"/>
      <c r="AL366" s="195"/>
      <c r="AM366" s="195"/>
      <c r="AN366" s="195"/>
      <c r="AO366" s="195"/>
      <c r="AP366" s="195"/>
      <c r="AQ366" s="195"/>
      <c r="AR366" s="195"/>
      <c r="AS366" s="195"/>
      <c r="AT366" s="195"/>
      <c r="AU366" s="195"/>
      <c r="AV366" s="195"/>
      <c r="AW366" s="195"/>
      <c r="AX366" s="195"/>
      <c r="AY366" s="195"/>
      <c r="AZ366" s="195"/>
      <c r="BA366" s="195"/>
      <c r="BB366" s="195"/>
      <c r="BC366" s="195"/>
      <c r="BD366" s="195"/>
      <c r="BE366" s="195"/>
      <c r="BF366" s="195"/>
      <c r="BG366" s="195"/>
      <c r="BH366" s="195"/>
    </row>
    <row r="367" customFormat="false" ht="13.2" hidden="false" customHeight="false" outlineLevel="1" collapsed="false">
      <c r="A367" s="196"/>
      <c r="B367" s="197"/>
      <c r="C367" s="209" t="s">
        <v>468</v>
      </c>
      <c r="D367" s="210"/>
      <c r="E367" s="211"/>
      <c r="F367" s="194"/>
      <c r="G367" s="194"/>
      <c r="H367" s="194"/>
      <c r="I367" s="194"/>
      <c r="J367" s="194"/>
      <c r="K367" s="194"/>
      <c r="L367" s="194"/>
      <c r="M367" s="194"/>
      <c r="N367" s="194"/>
      <c r="O367" s="194"/>
      <c r="P367" s="194"/>
      <c r="Q367" s="194"/>
      <c r="R367" s="194"/>
      <c r="S367" s="194"/>
      <c r="T367" s="194"/>
      <c r="U367" s="194"/>
      <c r="V367" s="194"/>
      <c r="W367" s="194"/>
      <c r="X367" s="195"/>
      <c r="Y367" s="195"/>
      <c r="Z367" s="195"/>
      <c r="AA367" s="195"/>
      <c r="AB367" s="195"/>
      <c r="AC367" s="195"/>
      <c r="AD367" s="195"/>
      <c r="AE367" s="195"/>
      <c r="AF367" s="195"/>
      <c r="AG367" s="195" t="s">
        <v>154</v>
      </c>
      <c r="AH367" s="195" t="n">
        <v>0</v>
      </c>
      <c r="AI367" s="195"/>
      <c r="AJ367" s="195"/>
      <c r="AK367" s="195"/>
      <c r="AL367" s="195"/>
      <c r="AM367" s="195"/>
      <c r="AN367" s="195"/>
      <c r="AO367" s="195"/>
      <c r="AP367" s="195"/>
      <c r="AQ367" s="195"/>
      <c r="AR367" s="195"/>
      <c r="AS367" s="195"/>
      <c r="AT367" s="195"/>
      <c r="AU367" s="195"/>
      <c r="AV367" s="195"/>
      <c r="AW367" s="195"/>
      <c r="AX367" s="195"/>
      <c r="AY367" s="195"/>
      <c r="AZ367" s="195"/>
      <c r="BA367" s="195"/>
      <c r="BB367" s="195"/>
      <c r="BC367" s="195"/>
      <c r="BD367" s="195"/>
      <c r="BE367" s="195"/>
      <c r="BF367" s="195"/>
      <c r="BG367" s="195"/>
      <c r="BH367" s="195"/>
    </row>
    <row r="368" customFormat="false" ht="13.2" hidden="false" customHeight="false" outlineLevel="1" collapsed="false">
      <c r="A368" s="196"/>
      <c r="B368" s="197"/>
      <c r="C368" s="209" t="s">
        <v>734</v>
      </c>
      <c r="D368" s="210"/>
      <c r="E368" s="211"/>
      <c r="F368" s="194"/>
      <c r="G368" s="194"/>
      <c r="H368" s="194"/>
      <c r="I368" s="194"/>
      <c r="J368" s="194"/>
      <c r="K368" s="194"/>
      <c r="L368" s="194"/>
      <c r="M368" s="194"/>
      <c r="N368" s="194"/>
      <c r="O368" s="194"/>
      <c r="P368" s="194"/>
      <c r="Q368" s="194"/>
      <c r="R368" s="194"/>
      <c r="S368" s="194"/>
      <c r="T368" s="194"/>
      <c r="U368" s="194"/>
      <c r="V368" s="194"/>
      <c r="W368" s="194"/>
      <c r="X368" s="195"/>
      <c r="Y368" s="195"/>
      <c r="Z368" s="195"/>
      <c r="AA368" s="195"/>
      <c r="AB368" s="195"/>
      <c r="AC368" s="195"/>
      <c r="AD368" s="195"/>
      <c r="AE368" s="195"/>
      <c r="AF368" s="195"/>
      <c r="AG368" s="195" t="s">
        <v>154</v>
      </c>
      <c r="AH368" s="195" t="n">
        <v>0</v>
      </c>
      <c r="AI368" s="195"/>
      <c r="AJ368" s="195"/>
      <c r="AK368" s="195"/>
      <c r="AL368" s="195"/>
      <c r="AM368" s="195"/>
      <c r="AN368" s="195"/>
      <c r="AO368" s="195"/>
      <c r="AP368" s="195"/>
      <c r="AQ368" s="195"/>
      <c r="AR368" s="195"/>
      <c r="AS368" s="195"/>
      <c r="AT368" s="195"/>
      <c r="AU368" s="195"/>
      <c r="AV368" s="195"/>
      <c r="AW368" s="195"/>
      <c r="AX368" s="195"/>
      <c r="AY368" s="195"/>
      <c r="AZ368" s="195"/>
      <c r="BA368" s="195"/>
      <c r="BB368" s="195"/>
      <c r="BC368" s="195"/>
      <c r="BD368" s="195"/>
      <c r="BE368" s="195"/>
      <c r="BF368" s="195"/>
      <c r="BG368" s="195"/>
      <c r="BH368" s="195"/>
    </row>
    <row r="369" customFormat="false" ht="13.2" hidden="false" customHeight="false" outlineLevel="1" collapsed="false">
      <c r="A369" s="196"/>
      <c r="B369" s="197"/>
      <c r="C369" s="209" t="s">
        <v>735</v>
      </c>
      <c r="D369" s="210"/>
      <c r="E369" s="211" t="n">
        <v>230.42445</v>
      </c>
      <c r="F369" s="194"/>
      <c r="G369" s="194"/>
      <c r="H369" s="194"/>
      <c r="I369" s="194"/>
      <c r="J369" s="194"/>
      <c r="K369" s="194"/>
      <c r="L369" s="194"/>
      <c r="M369" s="194"/>
      <c r="N369" s="194"/>
      <c r="O369" s="194"/>
      <c r="P369" s="194"/>
      <c r="Q369" s="194"/>
      <c r="R369" s="194"/>
      <c r="S369" s="194"/>
      <c r="T369" s="194"/>
      <c r="U369" s="194"/>
      <c r="V369" s="194"/>
      <c r="W369" s="194"/>
      <c r="X369" s="195"/>
      <c r="Y369" s="195"/>
      <c r="Z369" s="195"/>
      <c r="AA369" s="195"/>
      <c r="AB369" s="195"/>
      <c r="AC369" s="195"/>
      <c r="AD369" s="195"/>
      <c r="AE369" s="195"/>
      <c r="AF369" s="195"/>
      <c r="AG369" s="195" t="s">
        <v>154</v>
      </c>
      <c r="AH369" s="195" t="n">
        <v>0</v>
      </c>
      <c r="AI369" s="195"/>
      <c r="AJ369" s="195"/>
      <c r="AK369" s="195"/>
      <c r="AL369" s="195"/>
      <c r="AM369" s="195"/>
      <c r="AN369" s="195"/>
      <c r="AO369" s="195"/>
      <c r="AP369" s="195"/>
      <c r="AQ369" s="195"/>
      <c r="AR369" s="195"/>
      <c r="AS369" s="195"/>
      <c r="AT369" s="195"/>
      <c r="AU369" s="195"/>
      <c r="AV369" s="195"/>
      <c r="AW369" s="195"/>
      <c r="AX369" s="195"/>
      <c r="AY369" s="195"/>
      <c r="AZ369" s="195"/>
      <c r="BA369" s="195"/>
      <c r="BB369" s="195"/>
      <c r="BC369" s="195"/>
      <c r="BD369" s="195"/>
      <c r="BE369" s="195"/>
      <c r="BF369" s="195"/>
      <c r="BG369" s="195"/>
      <c r="BH369" s="195"/>
    </row>
    <row r="370" customFormat="false" ht="13.2" hidden="false" customHeight="false" outlineLevel="0" collapsed="false">
      <c r="A370" s="155"/>
      <c r="B370" s="161"/>
      <c r="C370" s="201"/>
      <c r="D370" s="163"/>
      <c r="E370" s="155"/>
      <c r="F370" s="155"/>
      <c r="G370" s="155"/>
      <c r="H370" s="155"/>
      <c r="I370" s="155"/>
      <c r="J370" s="155"/>
      <c r="K370" s="155"/>
      <c r="L370" s="155"/>
      <c r="M370" s="155"/>
      <c r="N370" s="155"/>
      <c r="O370" s="155"/>
      <c r="P370" s="155"/>
      <c r="Q370" s="155"/>
      <c r="R370" s="155"/>
      <c r="S370" s="155"/>
      <c r="T370" s="155"/>
      <c r="U370" s="155"/>
      <c r="V370" s="155"/>
      <c r="W370" s="155"/>
      <c r="AE370" s="0" t="n">
        <v>15</v>
      </c>
      <c r="AF370" s="0" t="n">
        <v>21</v>
      </c>
    </row>
    <row r="371" customFormat="false" ht="13.2" hidden="false" customHeight="false" outlineLevel="0" collapsed="false">
      <c r="A371" s="202"/>
      <c r="B371" s="203" t="s">
        <v>14</v>
      </c>
      <c r="C371" s="204"/>
      <c r="D371" s="205"/>
      <c r="E371" s="206"/>
      <c r="F371" s="206"/>
      <c r="G371" s="207" t="n">
        <f aca="false">G8+G205+G218+G269+G337+G345+G352</f>
        <v>0</v>
      </c>
      <c r="H371" s="155"/>
      <c r="I371" s="155"/>
      <c r="J371" s="155"/>
      <c r="K371" s="155"/>
      <c r="L371" s="155"/>
      <c r="M371" s="155"/>
      <c r="N371" s="155"/>
      <c r="O371" s="155"/>
      <c r="P371" s="155"/>
      <c r="Q371" s="155"/>
      <c r="R371" s="155"/>
      <c r="S371" s="155"/>
      <c r="T371" s="155"/>
      <c r="U371" s="155"/>
      <c r="V371" s="155"/>
      <c r="W371" s="155"/>
      <c r="AE371" s="0" t="n">
        <f aca="false">SUMIF(L7:L369,AE370,G7:G369)</f>
        <v>0</v>
      </c>
      <c r="AF371" s="0" t="n">
        <f aca="false">SUMIF(L7:L369,AF370,G7:G369)</f>
        <v>0</v>
      </c>
      <c r="AG371" s="0" t="s">
        <v>143</v>
      </c>
    </row>
    <row r="372" customFormat="false" ht="13.2" hidden="false" customHeight="false" outlineLevel="0" collapsed="false">
      <c r="C372" s="208"/>
      <c r="D372" s="170"/>
      <c r="AG372" s="0" t="s">
        <v>144</v>
      </c>
    </row>
    <row r="373" customFormat="false" ht="13.2" hidden="false" customHeight="false" outlineLevel="0" collapsed="false">
      <c r="D373" s="170"/>
    </row>
    <row r="374" customFormat="false" ht="13.2" hidden="false" customHeight="false" outlineLevel="0" collapsed="false">
      <c r="D374" s="170"/>
    </row>
    <row r="375" customFormat="false" ht="13.2" hidden="false" customHeight="false" outlineLevel="0" collapsed="false">
      <c r="D375" s="170"/>
    </row>
    <row r="376" customFormat="false" ht="13.2" hidden="false" customHeight="false" outlineLevel="0" collapsed="false">
      <c r="D376" s="170"/>
    </row>
    <row r="377" customFormat="false" ht="13.2" hidden="false" customHeight="false" outlineLevel="0" collapsed="false">
      <c r="D377" s="170"/>
    </row>
    <row r="378" customFormat="false" ht="13.2" hidden="false" customHeight="false" outlineLevel="0" collapsed="false">
      <c r="D378" s="170"/>
    </row>
    <row r="379" customFormat="false" ht="13.2" hidden="false" customHeight="false" outlineLevel="0" collapsed="false">
      <c r="D379" s="170"/>
    </row>
    <row r="380" customFormat="false" ht="13.2" hidden="false" customHeight="false" outlineLevel="0" collapsed="false">
      <c r="D380" s="170"/>
    </row>
    <row r="381" customFormat="false" ht="13.2" hidden="false" customHeight="false" outlineLevel="0" collapsed="false">
      <c r="D381" s="170"/>
    </row>
    <row r="382" customFormat="false" ht="13.2" hidden="false" customHeight="false" outlineLevel="0" collapsed="false">
      <c r="D382" s="170"/>
    </row>
    <row r="383" customFormat="false" ht="13.2" hidden="false" customHeight="false" outlineLevel="0" collapsed="false">
      <c r="D383" s="170"/>
    </row>
    <row r="384" customFormat="false" ht="13.2" hidden="false" customHeight="false" outlineLevel="0" collapsed="false">
      <c r="D384" s="170"/>
    </row>
    <row r="385" customFormat="false" ht="13.2" hidden="false" customHeight="false" outlineLevel="0" collapsed="false">
      <c r="D385" s="170"/>
    </row>
    <row r="386" customFormat="false" ht="13.2" hidden="false" customHeight="false" outlineLevel="0" collapsed="false">
      <c r="D386" s="170"/>
    </row>
    <row r="387" customFormat="false" ht="13.2" hidden="false" customHeight="false" outlineLevel="0" collapsed="false">
      <c r="D387" s="170"/>
    </row>
    <row r="388" customFormat="false" ht="13.2" hidden="false" customHeight="false" outlineLevel="0" collapsed="false">
      <c r="D388" s="170"/>
    </row>
    <row r="389" customFormat="false" ht="13.2" hidden="false" customHeight="false" outlineLevel="0" collapsed="false">
      <c r="D389" s="170"/>
    </row>
    <row r="390" customFormat="false" ht="13.2" hidden="false" customHeight="false" outlineLevel="0" collapsed="false">
      <c r="D390" s="170"/>
    </row>
    <row r="391" customFormat="false" ht="13.2" hidden="false" customHeight="false" outlineLevel="0" collapsed="false">
      <c r="D391" s="170"/>
    </row>
    <row r="392" customFormat="false" ht="13.2" hidden="false" customHeight="false" outlineLevel="0" collapsed="false">
      <c r="D392" s="170"/>
    </row>
    <row r="393" customFormat="false" ht="13.2" hidden="false" customHeight="false" outlineLevel="0" collapsed="false">
      <c r="D393" s="170"/>
    </row>
    <row r="394" customFormat="false" ht="13.2" hidden="false" customHeight="false" outlineLevel="0" collapsed="false">
      <c r="D394" s="170"/>
    </row>
    <row r="395" customFormat="false" ht="13.2" hidden="false" customHeight="false" outlineLevel="0" collapsed="false">
      <c r="D395" s="170"/>
    </row>
    <row r="396" customFormat="false" ht="13.2" hidden="false" customHeight="false" outlineLevel="0" collapsed="false">
      <c r="D396" s="170"/>
    </row>
    <row r="397" customFormat="false" ht="13.2" hidden="false" customHeight="false" outlineLevel="0" collapsed="false">
      <c r="D397" s="170"/>
    </row>
    <row r="398" customFormat="false" ht="13.2" hidden="false" customHeight="false" outlineLevel="0" collapsed="false">
      <c r="D398" s="170"/>
    </row>
    <row r="399" customFormat="false" ht="13.2" hidden="false" customHeight="false" outlineLevel="0" collapsed="false">
      <c r="D399" s="170"/>
    </row>
    <row r="400" customFormat="false" ht="13.2" hidden="false" customHeight="false" outlineLevel="0" collapsed="false">
      <c r="D400" s="170"/>
    </row>
    <row r="401" customFormat="false" ht="13.2" hidden="false" customHeight="false" outlineLevel="0" collapsed="false">
      <c r="D401" s="170"/>
    </row>
    <row r="402" customFormat="false" ht="13.2" hidden="false" customHeight="false" outlineLevel="0" collapsed="false">
      <c r="D402" s="170"/>
    </row>
    <row r="403" customFormat="false" ht="13.2" hidden="false" customHeight="false" outlineLevel="0" collapsed="false">
      <c r="D403" s="170"/>
    </row>
    <row r="404" customFormat="false" ht="13.2" hidden="false" customHeight="false" outlineLevel="0" collapsed="false">
      <c r="D404" s="170"/>
    </row>
    <row r="405" customFormat="false" ht="13.2" hidden="false" customHeight="false" outlineLevel="0" collapsed="false">
      <c r="D405" s="170"/>
    </row>
    <row r="406" customFormat="false" ht="13.2" hidden="false" customHeight="false" outlineLevel="0" collapsed="false">
      <c r="D406" s="170"/>
    </row>
    <row r="407" customFormat="false" ht="13.2" hidden="false" customHeight="false" outlineLevel="0" collapsed="false">
      <c r="D407" s="170"/>
    </row>
    <row r="408" customFormat="false" ht="13.2" hidden="false" customHeight="false" outlineLevel="0" collapsed="false">
      <c r="D408" s="170"/>
    </row>
    <row r="409" customFormat="false" ht="13.2" hidden="false" customHeight="false" outlineLevel="0" collapsed="false">
      <c r="D409" s="170"/>
    </row>
    <row r="410" customFormat="false" ht="13.2" hidden="false" customHeight="false" outlineLevel="0" collapsed="false">
      <c r="D410" s="170"/>
    </row>
    <row r="411" customFormat="false" ht="13.2" hidden="false" customHeight="false" outlineLevel="0" collapsed="false">
      <c r="D411" s="170"/>
    </row>
    <row r="412" customFormat="false" ht="13.2" hidden="false" customHeight="false" outlineLevel="0" collapsed="false">
      <c r="D412" s="170"/>
    </row>
    <row r="413" customFormat="false" ht="13.2" hidden="false" customHeight="false" outlineLevel="0" collapsed="false">
      <c r="D413" s="170"/>
    </row>
    <row r="414" customFormat="false" ht="13.2" hidden="false" customHeight="false" outlineLevel="0" collapsed="false">
      <c r="D414" s="170"/>
    </row>
    <row r="415" customFormat="false" ht="13.2" hidden="false" customHeight="false" outlineLevel="0" collapsed="false">
      <c r="D415" s="170"/>
    </row>
    <row r="416" customFormat="false" ht="13.2" hidden="false" customHeight="false" outlineLevel="0" collapsed="false">
      <c r="D416" s="170"/>
    </row>
    <row r="417" customFormat="false" ht="13.2" hidden="false" customHeight="false" outlineLevel="0" collapsed="false">
      <c r="D417" s="170"/>
    </row>
    <row r="418" customFormat="false" ht="13.2" hidden="false" customHeight="false" outlineLevel="0" collapsed="false">
      <c r="D418" s="170"/>
    </row>
    <row r="419" customFormat="false" ht="13.2" hidden="false" customHeight="false" outlineLevel="0" collapsed="false">
      <c r="D419" s="170"/>
    </row>
    <row r="420" customFormat="false" ht="13.2" hidden="false" customHeight="false" outlineLevel="0" collapsed="false">
      <c r="D420" s="170"/>
    </row>
    <row r="421" customFormat="false" ht="13.2" hidden="false" customHeight="false" outlineLevel="0" collapsed="false">
      <c r="D421" s="170"/>
    </row>
    <row r="422" customFormat="false" ht="13.2" hidden="false" customHeight="false" outlineLevel="0" collapsed="false">
      <c r="D422" s="170"/>
    </row>
    <row r="423" customFormat="false" ht="13.2" hidden="false" customHeight="false" outlineLevel="0" collapsed="false">
      <c r="D423" s="170"/>
    </row>
    <row r="424" customFormat="false" ht="13.2" hidden="false" customHeight="false" outlineLevel="0" collapsed="false">
      <c r="D424" s="170"/>
    </row>
    <row r="425" customFormat="false" ht="13.2" hidden="false" customHeight="false" outlineLevel="0" collapsed="false">
      <c r="D425" s="170"/>
    </row>
    <row r="426" customFormat="false" ht="13.2" hidden="false" customHeight="false" outlineLevel="0" collapsed="false">
      <c r="D426" s="170"/>
    </row>
    <row r="427" customFormat="false" ht="13.2" hidden="false" customHeight="false" outlineLevel="0" collapsed="false">
      <c r="D427" s="170"/>
    </row>
    <row r="428" customFormat="false" ht="13.2" hidden="false" customHeight="false" outlineLevel="0" collapsed="false">
      <c r="D428" s="170"/>
    </row>
    <row r="429" customFormat="false" ht="13.2" hidden="false" customHeight="false" outlineLevel="0" collapsed="false">
      <c r="D429" s="170"/>
    </row>
    <row r="430" customFormat="false" ht="13.2" hidden="false" customHeight="false" outlineLevel="0" collapsed="false">
      <c r="D430" s="170"/>
    </row>
    <row r="431" customFormat="false" ht="13.2" hidden="false" customHeight="false" outlineLevel="0" collapsed="false">
      <c r="D431" s="170"/>
    </row>
    <row r="432" customFormat="false" ht="13.2" hidden="false" customHeight="false" outlineLevel="0" collapsed="false">
      <c r="D432" s="170"/>
    </row>
    <row r="433" customFormat="false" ht="13.2" hidden="false" customHeight="false" outlineLevel="0" collapsed="false">
      <c r="D433" s="170"/>
    </row>
    <row r="434" customFormat="false" ht="13.2" hidden="false" customHeight="false" outlineLevel="0" collapsed="false">
      <c r="D434" s="170"/>
    </row>
    <row r="435" customFormat="false" ht="13.2" hidden="false" customHeight="false" outlineLevel="0" collapsed="false">
      <c r="D435" s="170"/>
    </row>
    <row r="436" customFormat="false" ht="13.2" hidden="false" customHeight="false" outlineLevel="0" collapsed="false">
      <c r="D436" s="170"/>
    </row>
    <row r="437" customFormat="false" ht="13.2" hidden="false" customHeight="false" outlineLevel="0" collapsed="false">
      <c r="D437" s="170"/>
    </row>
    <row r="438" customFormat="false" ht="13.2" hidden="false" customHeight="false" outlineLevel="0" collapsed="false">
      <c r="D438" s="170"/>
    </row>
    <row r="439" customFormat="false" ht="13.2" hidden="false" customHeight="false" outlineLevel="0" collapsed="false">
      <c r="D439" s="170"/>
    </row>
    <row r="440" customFormat="false" ht="13.2" hidden="false" customHeight="false" outlineLevel="0" collapsed="false">
      <c r="D440" s="170"/>
    </row>
    <row r="441" customFormat="false" ht="13.2" hidden="false" customHeight="false" outlineLevel="0" collapsed="false">
      <c r="D441" s="170"/>
    </row>
    <row r="442" customFormat="false" ht="13.2" hidden="false" customHeight="false" outlineLevel="0" collapsed="false">
      <c r="D442" s="170"/>
    </row>
    <row r="443" customFormat="false" ht="13.2" hidden="false" customHeight="false" outlineLevel="0" collapsed="false">
      <c r="D443" s="170"/>
    </row>
    <row r="444" customFormat="false" ht="13.2" hidden="false" customHeight="false" outlineLevel="0" collapsed="false">
      <c r="D444" s="170"/>
    </row>
    <row r="445" customFormat="false" ht="13.2" hidden="false" customHeight="false" outlineLevel="0" collapsed="false">
      <c r="D445" s="170"/>
    </row>
    <row r="446" customFormat="false" ht="13.2" hidden="false" customHeight="false" outlineLevel="0" collapsed="false">
      <c r="D446" s="170"/>
    </row>
    <row r="447" customFormat="false" ht="13.2" hidden="false" customHeight="false" outlineLevel="0" collapsed="false">
      <c r="D447" s="170"/>
    </row>
    <row r="448" customFormat="false" ht="13.2" hidden="false" customHeight="false" outlineLevel="0" collapsed="false">
      <c r="D448" s="170"/>
    </row>
    <row r="449" customFormat="false" ht="13.2" hidden="false" customHeight="false" outlineLevel="0" collapsed="false">
      <c r="D449" s="170"/>
    </row>
    <row r="450" customFormat="false" ht="13.2" hidden="false" customHeight="false" outlineLevel="0" collapsed="false">
      <c r="D450" s="170"/>
    </row>
    <row r="451" customFormat="false" ht="13.2" hidden="false" customHeight="false" outlineLevel="0" collapsed="false">
      <c r="D451" s="170"/>
    </row>
    <row r="452" customFormat="false" ht="13.2" hidden="false" customHeight="false" outlineLevel="0" collapsed="false">
      <c r="D452" s="170"/>
    </row>
    <row r="453" customFormat="false" ht="13.2" hidden="false" customHeight="false" outlineLevel="0" collapsed="false">
      <c r="D453" s="170"/>
    </row>
    <row r="454" customFormat="false" ht="13.2" hidden="false" customHeight="false" outlineLevel="0" collapsed="false">
      <c r="D454" s="170"/>
    </row>
    <row r="455" customFormat="false" ht="13.2" hidden="false" customHeight="false" outlineLevel="0" collapsed="false">
      <c r="D455" s="170"/>
    </row>
    <row r="456" customFormat="false" ht="13.2" hidden="false" customHeight="false" outlineLevel="0" collapsed="false">
      <c r="D456" s="170"/>
    </row>
    <row r="457" customFormat="false" ht="13.2" hidden="false" customHeight="false" outlineLevel="0" collapsed="false">
      <c r="D457" s="170"/>
    </row>
    <row r="458" customFormat="false" ht="13.2" hidden="false" customHeight="false" outlineLevel="0" collapsed="false">
      <c r="D458" s="170"/>
    </row>
    <row r="459" customFormat="false" ht="13.2" hidden="false" customHeight="false" outlineLevel="0" collapsed="false">
      <c r="D459" s="170"/>
    </row>
    <row r="460" customFormat="false" ht="13.2" hidden="false" customHeight="false" outlineLevel="0" collapsed="false">
      <c r="D460" s="170"/>
    </row>
    <row r="461" customFormat="false" ht="13.2" hidden="false" customHeight="false" outlineLevel="0" collapsed="false">
      <c r="D461" s="170"/>
    </row>
    <row r="462" customFormat="false" ht="13.2" hidden="false" customHeight="false" outlineLevel="0" collapsed="false">
      <c r="D462" s="170"/>
    </row>
    <row r="463" customFormat="false" ht="13.2" hidden="false" customHeight="false" outlineLevel="0" collapsed="false">
      <c r="D463" s="170"/>
    </row>
    <row r="464" customFormat="false" ht="13.2" hidden="false" customHeight="false" outlineLevel="0" collapsed="false">
      <c r="D464" s="170"/>
    </row>
    <row r="465" customFormat="false" ht="13.2" hidden="false" customHeight="false" outlineLevel="0" collapsed="false">
      <c r="D465" s="170"/>
    </row>
    <row r="466" customFormat="false" ht="13.2" hidden="false" customHeight="false" outlineLevel="0" collapsed="false">
      <c r="D466" s="170"/>
    </row>
    <row r="467" customFormat="false" ht="13.2" hidden="false" customHeight="false" outlineLevel="0" collapsed="false">
      <c r="D467" s="170"/>
    </row>
    <row r="468" customFormat="false" ht="13.2" hidden="false" customHeight="false" outlineLevel="0" collapsed="false">
      <c r="D468" s="170"/>
    </row>
    <row r="469" customFormat="false" ht="13.2" hidden="false" customHeight="false" outlineLevel="0" collapsed="false">
      <c r="D469" s="170"/>
    </row>
    <row r="470" customFormat="false" ht="13.2" hidden="false" customHeight="false" outlineLevel="0" collapsed="false">
      <c r="D470" s="170"/>
    </row>
    <row r="471" customFormat="false" ht="13.2" hidden="false" customHeight="false" outlineLevel="0" collapsed="false">
      <c r="D471" s="170"/>
    </row>
    <row r="472" customFormat="false" ht="13.2" hidden="false" customHeight="false" outlineLevel="0" collapsed="false">
      <c r="D472" s="170"/>
    </row>
    <row r="473" customFormat="false" ht="13.2" hidden="false" customHeight="false" outlineLevel="0" collapsed="false">
      <c r="D473" s="170"/>
    </row>
    <row r="474" customFormat="false" ht="13.2" hidden="false" customHeight="false" outlineLevel="0" collapsed="false">
      <c r="D474" s="170"/>
    </row>
    <row r="475" customFormat="false" ht="13.2" hidden="false" customHeight="false" outlineLevel="0" collapsed="false">
      <c r="D475" s="170"/>
    </row>
    <row r="476" customFormat="false" ht="13.2" hidden="false" customHeight="false" outlineLevel="0" collapsed="false">
      <c r="D476" s="170"/>
    </row>
    <row r="477" customFormat="false" ht="13.2" hidden="false" customHeight="false" outlineLevel="0" collapsed="false">
      <c r="D477" s="170"/>
    </row>
    <row r="478" customFormat="false" ht="13.2" hidden="false" customHeight="false" outlineLevel="0" collapsed="false">
      <c r="D478" s="170"/>
    </row>
    <row r="479" customFormat="false" ht="13.2" hidden="false" customHeight="false" outlineLevel="0" collapsed="false">
      <c r="D479" s="170"/>
    </row>
    <row r="480" customFormat="false" ht="13.2" hidden="false" customHeight="false" outlineLevel="0" collapsed="false">
      <c r="D480" s="170"/>
    </row>
    <row r="481" customFormat="false" ht="13.2" hidden="false" customHeight="false" outlineLevel="0" collapsed="false">
      <c r="D481" s="170"/>
    </row>
    <row r="482" customFormat="false" ht="13.2" hidden="false" customHeight="false" outlineLevel="0" collapsed="false">
      <c r="D482" s="170"/>
    </row>
    <row r="483" customFormat="false" ht="13.2" hidden="false" customHeight="false" outlineLevel="0" collapsed="false">
      <c r="D483" s="170"/>
    </row>
    <row r="484" customFormat="false" ht="13.2" hidden="false" customHeight="false" outlineLevel="0" collapsed="false">
      <c r="D484" s="170"/>
    </row>
    <row r="485" customFormat="false" ht="13.2" hidden="false" customHeight="false" outlineLevel="0" collapsed="false">
      <c r="D485" s="170"/>
    </row>
    <row r="486" customFormat="false" ht="13.2" hidden="false" customHeight="false" outlineLevel="0" collapsed="false">
      <c r="D486" s="170"/>
    </row>
    <row r="487" customFormat="false" ht="13.2" hidden="false" customHeight="false" outlineLevel="0" collapsed="false">
      <c r="D487" s="170"/>
    </row>
    <row r="488" customFormat="false" ht="13.2" hidden="false" customHeight="false" outlineLevel="0" collapsed="false">
      <c r="D488" s="170"/>
    </row>
    <row r="489" customFormat="false" ht="13.2" hidden="false" customHeight="false" outlineLevel="0" collapsed="false">
      <c r="D489" s="170"/>
    </row>
    <row r="490" customFormat="false" ht="13.2" hidden="false" customHeight="false" outlineLevel="0" collapsed="false">
      <c r="D490" s="170"/>
    </row>
    <row r="491" customFormat="false" ht="13.2" hidden="false" customHeight="false" outlineLevel="0" collapsed="false">
      <c r="D491" s="170"/>
    </row>
    <row r="492" customFormat="false" ht="13.2" hidden="false" customHeight="false" outlineLevel="0" collapsed="false">
      <c r="D492" s="170"/>
    </row>
    <row r="493" customFormat="false" ht="13.2" hidden="false" customHeight="false" outlineLevel="0" collapsed="false">
      <c r="D493" s="170"/>
    </row>
    <row r="494" customFormat="false" ht="13.2" hidden="false" customHeight="false" outlineLevel="0" collapsed="false">
      <c r="D494" s="170"/>
    </row>
    <row r="495" customFormat="false" ht="13.2" hidden="false" customHeight="false" outlineLevel="0" collapsed="false">
      <c r="D495" s="170"/>
    </row>
    <row r="496" customFormat="false" ht="13.2" hidden="false" customHeight="false" outlineLevel="0" collapsed="false">
      <c r="D496" s="170"/>
    </row>
    <row r="497" customFormat="false" ht="13.2" hidden="false" customHeight="false" outlineLevel="0" collapsed="false">
      <c r="D497" s="170"/>
    </row>
    <row r="498" customFormat="false" ht="13.2" hidden="false" customHeight="false" outlineLevel="0" collapsed="false">
      <c r="D498" s="170"/>
    </row>
    <row r="499" customFormat="false" ht="13.2" hidden="false" customHeight="false" outlineLevel="0" collapsed="false">
      <c r="D499" s="170"/>
    </row>
    <row r="500" customFormat="false" ht="13.2" hidden="false" customHeight="false" outlineLevel="0" collapsed="false">
      <c r="D500" s="170"/>
    </row>
    <row r="501" customFormat="false" ht="13.2" hidden="false" customHeight="false" outlineLevel="0" collapsed="false">
      <c r="D501" s="170"/>
    </row>
    <row r="502" customFormat="false" ht="13.2" hidden="false" customHeight="false" outlineLevel="0" collapsed="false">
      <c r="D502" s="170"/>
    </row>
    <row r="503" customFormat="false" ht="13.2" hidden="false" customHeight="false" outlineLevel="0" collapsed="false">
      <c r="D503" s="170"/>
    </row>
    <row r="504" customFormat="false" ht="13.2" hidden="false" customHeight="false" outlineLevel="0" collapsed="false">
      <c r="D504" s="170"/>
    </row>
    <row r="505" customFormat="false" ht="13.2" hidden="false" customHeight="false" outlineLevel="0" collapsed="false">
      <c r="D505" s="170"/>
    </row>
    <row r="506" customFormat="false" ht="13.2" hidden="false" customHeight="false" outlineLevel="0" collapsed="false">
      <c r="D506" s="170"/>
    </row>
    <row r="507" customFormat="false" ht="13.2" hidden="false" customHeight="false" outlineLevel="0" collapsed="false">
      <c r="D507" s="170"/>
    </row>
    <row r="508" customFormat="false" ht="13.2" hidden="false" customHeight="false" outlineLevel="0" collapsed="false">
      <c r="D508" s="170"/>
    </row>
    <row r="509" customFormat="false" ht="13.2" hidden="false" customHeight="false" outlineLevel="0" collapsed="false">
      <c r="D509" s="170"/>
    </row>
    <row r="510" customFormat="false" ht="13.2" hidden="false" customHeight="false" outlineLevel="0" collapsed="false">
      <c r="D510" s="170"/>
    </row>
    <row r="511" customFormat="false" ht="13.2" hidden="false" customHeight="false" outlineLevel="0" collapsed="false">
      <c r="D511" s="170"/>
    </row>
    <row r="512" customFormat="false" ht="13.2" hidden="false" customHeight="false" outlineLevel="0" collapsed="false">
      <c r="D512" s="170"/>
    </row>
    <row r="513" customFormat="false" ht="13.2" hidden="false" customHeight="false" outlineLevel="0" collapsed="false">
      <c r="D513" s="170"/>
    </row>
    <row r="514" customFormat="false" ht="13.2" hidden="false" customHeight="false" outlineLevel="0" collapsed="false">
      <c r="D514" s="170"/>
    </row>
    <row r="515" customFormat="false" ht="13.2" hidden="false" customHeight="false" outlineLevel="0" collapsed="false">
      <c r="D515" s="170"/>
    </row>
    <row r="516" customFormat="false" ht="13.2" hidden="false" customHeight="false" outlineLevel="0" collapsed="false">
      <c r="D516" s="170"/>
    </row>
    <row r="517" customFormat="false" ht="13.2" hidden="false" customHeight="false" outlineLevel="0" collapsed="false">
      <c r="D517" s="170"/>
    </row>
    <row r="518" customFormat="false" ht="13.2" hidden="false" customHeight="false" outlineLevel="0" collapsed="false">
      <c r="D518" s="170"/>
    </row>
    <row r="519" customFormat="false" ht="13.2" hidden="false" customHeight="false" outlineLevel="0" collapsed="false">
      <c r="D519" s="170"/>
    </row>
    <row r="520" customFormat="false" ht="13.2" hidden="false" customHeight="false" outlineLevel="0" collapsed="false">
      <c r="D520" s="170"/>
    </row>
    <row r="521" customFormat="false" ht="13.2" hidden="false" customHeight="false" outlineLevel="0" collapsed="false">
      <c r="D521" s="170"/>
    </row>
    <row r="522" customFormat="false" ht="13.2" hidden="false" customHeight="false" outlineLevel="0" collapsed="false">
      <c r="D522" s="170"/>
    </row>
    <row r="523" customFormat="false" ht="13.2" hidden="false" customHeight="false" outlineLevel="0" collapsed="false">
      <c r="D523" s="170"/>
    </row>
    <row r="524" customFormat="false" ht="13.2" hidden="false" customHeight="false" outlineLevel="0" collapsed="false">
      <c r="D524" s="170"/>
    </row>
    <row r="525" customFormat="false" ht="13.2" hidden="false" customHeight="false" outlineLevel="0" collapsed="false">
      <c r="D525" s="170"/>
    </row>
    <row r="526" customFormat="false" ht="13.2" hidden="false" customHeight="false" outlineLevel="0" collapsed="false">
      <c r="D526" s="170"/>
    </row>
    <row r="527" customFormat="false" ht="13.2" hidden="false" customHeight="false" outlineLevel="0" collapsed="false">
      <c r="D527" s="170"/>
    </row>
    <row r="528" customFormat="false" ht="13.2" hidden="false" customHeight="false" outlineLevel="0" collapsed="false">
      <c r="D528" s="170"/>
    </row>
    <row r="529" customFormat="false" ht="13.2" hidden="false" customHeight="false" outlineLevel="0" collapsed="false">
      <c r="D529" s="170"/>
    </row>
    <row r="530" customFormat="false" ht="13.2" hidden="false" customHeight="false" outlineLevel="0" collapsed="false">
      <c r="D530" s="170"/>
    </row>
    <row r="531" customFormat="false" ht="13.2" hidden="false" customHeight="false" outlineLevel="0" collapsed="false">
      <c r="D531" s="170"/>
    </row>
    <row r="532" customFormat="false" ht="13.2" hidden="false" customHeight="false" outlineLevel="0" collapsed="false">
      <c r="D532" s="170"/>
    </row>
    <row r="533" customFormat="false" ht="13.2" hidden="false" customHeight="false" outlineLevel="0" collapsed="false">
      <c r="D533" s="170"/>
    </row>
    <row r="534" customFormat="false" ht="13.2" hidden="false" customHeight="false" outlineLevel="0" collapsed="false">
      <c r="D534" s="170"/>
    </row>
    <row r="535" customFormat="false" ht="13.2" hidden="false" customHeight="false" outlineLevel="0" collapsed="false">
      <c r="D535" s="170"/>
    </row>
    <row r="536" customFormat="false" ht="13.2" hidden="false" customHeight="false" outlineLevel="0" collapsed="false">
      <c r="D536" s="170"/>
    </row>
    <row r="537" customFormat="false" ht="13.2" hidden="false" customHeight="false" outlineLevel="0" collapsed="false">
      <c r="D537" s="170"/>
    </row>
    <row r="538" customFormat="false" ht="13.2" hidden="false" customHeight="false" outlineLevel="0" collapsed="false">
      <c r="D538" s="170"/>
    </row>
    <row r="539" customFormat="false" ht="13.2" hidden="false" customHeight="false" outlineLevel="0" collapsed="false">
      <c r="D539" s="170"/>
    </row>
    <row r="540" customFormat="false" ht="13.2" hidden="false" customHeight="false" outlineLevel="0" collapsed="false">
      <c r="D540" s="170"/>
    </row>
    <row r="541" customFormat="false" ht="13.2" hidden="false" customHeight="false" outlineLevel="0" collapsed="false">
      <c r="D541" s="170"/>
    </row>
    <row r="542" customFormat="false" ht="13.2" hidden="false" customHeight="false" outlineLevel="0" collapsed="false">
      <c r="D542" s="170"/>
    </row>
    <row r="543" customFormat="false" ht="13.2" hidden="false" customHeight="false" outlineLevel="0" collapsed="false">
      <c r="D543" s="170"/>
    </row>
    <row r="544" customFormat="false" ht="13.2" hidden="false" customHeight="false" outlineLevel="0" collapsed="false">
      <c r="D544" s="170"/>
    </row>
    <row r="545" customFormat="false" ht="13.2" hidden="false" customHeight="false" outlineLevel="0" collapsed="false">
      <c r="D545" s="170"/>
    </row>
    <row r="546" customFormat="false" ht="13.2" hidden="false" customHeight="false" outlineLevel="0" collapsed="false">
      <c r="D546" s="170"/>
    </row>
    <row r="547" customFormat="false" ht="13.2" hidden="false" customHeight="false" outlineLevel="0" collapsed="false">
      <c r="D547" s="170"/>
    </row>
    <row r="548" customFormat="false" ht="13.2" hidden="false" customHeight="false" outlineLevel="0" collapsed="false">
      <c r="D548" s="170"/>
    </row>
    <row r="549" customFormat="false" ht="13.2" hidden="false" customHeight="false" outlineLevel="0" collapsed="false">
      <c r="D549" s="170"/>
    </row>
    <row r="550" customFormat="false" ht="13.2" hidden="false" customHeight="false" outlineLevel="0" collapsed="false">
      <c r="D550" s="170"/>
    </row>
    <row r="551" customFormat="false" ht="13.2" hidden="false" customHeight="false" outlineLevel="0" collapsed="false">
      <c r="D551" s="170"/>
    </row>
    <row r="552" customFormat="false" ht="13.2" hidden="false" customHeight="false" outlineLevel="0" collapsed="false">
      <c r="D552" s="170"/>
    </row>
    <row r="553" customFormat="false" ht="13.2" hidden="false" customHeight="false" outlineLevel="0" collapsed="false">
      <c r="D553" s="170"/>
    </row>
    <row r="554" customFormat="false" ht="13.2" hidden="false" customHeight="false" outlineLevel="0" collapsed="false">
      <c r="D554" s="170"/>
    </row>
    <row r="555" customFormat="false" ht="13.2" hidden="false" customHeight="false" outlineLevel="0" collapsed="false">
      <c r="D555" s="170"/>
    </row>
    <row r="556" customFormat="false" ht="13.2" hidden="false" customHeight="false" outlineLevel="0" collapsed="false">
      <c r="D556" s="170"/>
    </row>
    <row r="557" customFormat="false" ht="13.2" hidden="false" customHeight="false" outlineLevel="0" collapsed="false">
      <c r="D557" s="170"/>
    </row>
    <row r="558" customFormat="false" ht="13.2" hidden="false" customHeight="false" outlineLevel="0" collapsed="false">
      <c r="D558" s="170"/>
    </row>
    <row r="559" customFormat="false" ht="13.2" hidden="false" customHeight="false" outlineLevel="0" collapsed="false">
      <c r="D559" s="170"/>
    </row>
    <row r="560" customFormat="false" ht="13.2" hidden="false" customHeight="false" outlineLevel="0" collapsed="false">
      <c r="D560" s="170"/>
    </row>
    <row r="561" customFormat="false" ht="13.2" hidden="false" customHeight="false" outlineLevel="0" collapsed="false">
      <c r="D561" s="170"/>
    </row>
    <row r="562" customFormat="false" ht="13.2" hidden="false" customHeight="false" outlineLevel="0" collapsed="false">
      <c r="D562" s="170"/>
    </row>
    <row r="563" customFormat="false" ht="13.2" hidden="false" customHeight="false" outlineLevel="0" collapsed="false">
      <c r="D563" s="170"/>
    </row>
    <row r="564" customFormat="false" ht="13.2" hidden="false" customHeight="false" outlineLevel="0" collapsed="false">
      <c r="D564" s="170"/>
    </row>
    <row r="565" customFormat="false" ht="13.2" hidden="false" customHeight="false" outlineLevel="0" collapsed="false">
      <c r="D565" s="170"/>
    </row>
    <row r="566" customFormat="false" ht="13.2" hidden="false" customHeight="false" outlineLevel="0" collapsed="false">
      <c r="D566" s="170"/>
    </row>
    <row r="567" customFormat="false" ht="13.2" hidden="false" customHeight="false" outlineLevel="0" collapsed="false">
      <c r="D567" s="170"/>
    </row>
    <row r="568" customFormat="false" ht="13.2" hidden="false" customHeight="false" outlineLevel="0" collapsed="false">
      <c r="D568" s="170"/>
    </row>
    <row r="569" customFormat="false" ht="13.2" hidden="false" customHeight="false" outlineLevel="0" collapsed="false">
      <c r="D569" s="170"/>
    </row>
    <row r="570" customFormat="false" ht="13.2" hidden="false" customHeight="false" outlineLevel="0" collapsed="false">
      <c r="D570" s="170"/>
    </row>
    <row r="571" customFormat="false" ht="13.2" hidden="false" customHeight="false" outlineLevel="0" collapsed="false">
      <c r="D571" s="170"/>
    </row>
    <row r="572" customFormat="false" ht="13.2" hidden="false" customHeight="false" outlineLevel="0" collapsed="false">
      <c r="D572" s="170"/>
    </row>
    <row r="573" customFormat="false" ht="13.2" hidden="false" customHeight="false" outlineLevel="0" collapsed="false">
      <c r="D573" s="170"/>
    </row>
    <row r="574" customFormat="false" ht="13.2" hidden="false" customHeight="false" outlineLevel="0" collapsed="false">
      <c r="D574" s="170"/>
    </row>
    <row r="575" customFormat="false" ht="13.2" hidden="false" customHeight="false" outlineLevel="0" collapsed="false">
      <c r="D575" s="170"/>
    </row>
    <row r="576" customFormat="false" ht="13.2" hidden="false" customHeight="false" outlineLevel="0" collapsed="false">
      <c r="D576" s="170"/>
    </row>
    <row r="577" customFormat="false" ht="13.2" hidden="false" customHeight="false" outlineLevel="0" collapsed="false">
      <c r="D577" s="170"/>
    </row>
    <row r="578" customFormat="false" ht="13.2" hidden="false" customHeight="false" outlineLevel="0" collapsed="false">
      <c r="D578" s="170"/>
    </row>
    <row r="579" customFormat="false" ht="13.2" hidden="false" customHeight="false" outlineLevel="0" collapsed="false">
      <c r="D579" s="170"/>
    </row>
    <row r="580" customFormat="false" ht="13.2" hidden="false" customHeight="false" outlineLevel="0" collapsed="false">
      <c r="D580" s="170"/>
    </row>
    <row r="581" customFormat="false" ht="13.2" hidden="false" customHeight="false" outlineLevel="0" collapsed="false">
      <c r="D581" s="170"/>
    </row>
    <row r="582" customFormat="false" ht="13.2" hidden="false" customHeight="false" outlineLevel="0" collapsed="false">
      <c r="D582" s="170"/>
    </row>
    <row r="583" customFormat="false" ht="13.2" hidden="false" customHeight="false" outlineLevel="0" collapsed="false">
      <c r="D583" s="170"/>
    </row>
    <row r="584" customFormat="false" ht="13.2" hidden="false" customHeight="false" outlineLevel="0" collapsed="false">
      <c r="D584" s="170"/>
    </row>
    <row r="585" customFormat="false" ht="13.2" hidden="false" customHeight="false" outlineLevel="0" collapsed="false">
      <c r="D585" s="170"/>
    </row>
    <row r="586" customFormat="false" ht="13.2" hidden="false" customHeight="false" outlineLevel="0" collapsed="false">
      <c r="D586" s="170"/>
    </row>
    <row r="587" customFormat="false" ht="13.2" hidden="false" customHeight="false" outlineLevel="0" collapsed="false">
      <c r="D587" s="170"/>
    </row>
    <row r="588" customFormat="false" ht="13.2" hidden="false" customHeight="false" outlineLevel="0" collapsed="false">
      <c r="D588" s="170"/>
    </row>
    <row r="589" customFormat="false" ht="13.2" hidden="false" customHeight="false" outlineLevel="0" collapsed="false">
      <c r="D589" s="170"/>
    </row>
    <row r="590" customFormat="false" ht="13.2" hidden="false" customHeight="false" outlineLevel="0" collapsed="false">
      <c r="D590" s="170"/>
    </row>
    <row r="591" customFormat="false" ht="13.2" hidden="false" customHeight="false" outlineLevel="0" collapsed="false">
      <c r="D591" s="170"/>
    </row>
    <row r="592" customFormat="false" ht="13.2" hidden="false" customHeight="false" outlineLevel="0" collapsed="false">
      <c r="D592" s="170"/>
    </row>
    <row r="593" customFormat="false" ht="13.2" hidden="false" customHeight="false" outlineLevel="0" collapsed="false">
      <c r="D593" s="170"/>
    </row>
    <row r="594" customFormat="false" ht="13.2" hidden="false" customHeight="false" outlineLevel="0" collapsed="false">
      <c r="D594" s="170"/>
    </row>
    <row r="595" customFormat="false" ht="13.2" hidden="false" customHeight="false" outlineLevel="0" collapsed="false">
      <c r="D595" s="170"/>
    </row>
    <row r="596" customFormat="false" ht="13.2" hidden="false" customHeight="false" outlineLevel="0" collapsed="false">
      <c r="D596" s="170"/>
    </row>
    <row r="597" customFormat="false" ht="13.2" hidden="false" customHeight="false" outlineLevel="0" collapsed="false">
      <c r="D597" s="170"/>
    </row>
    <row r="598" customFormat="false" ht="13.2" hidden="false" customHeight="false" outlineLevel="0" collapsed="false">
      <c r="D598" s="170"/>
    </row>
    <row r="599" customFormat="false" ht="13.2" hidden="false" customHeight="false" outlineLevel="0" collapsed="false">
      <c r="D599" s="170"/>
    </row>
    <row r="600" customFormat="false" ht="13.2" hidden="false" customHeight="false" outlineLevel="0" collapsed="false">
      <c r="D600" s="170"/>
    </row>
    <row r="601" customFormat="false" ht="13.2" hidden="false" customHeight="false" outlineLevel="0" collapsed="false">
      <c r="D601" s="170"/>
    </row>
    <row r="602" customFormat="false" ht="13.2" hidden="false" customHeight="false" outlineLevel="0" collapsed="false">
      <c r="D602" s="170"/>
    </row>
    <row r="603" customFormat="false" ht="13.2" hidden="false" customHeight="false" outlineLevel="0" collapsed="false">
      <c r="D603" s="170"/>
    </row>
    <row r="604" customFormat="false" ht="13.2" hidden="false" customHeight="false" outlineLevel="0" collapsed="false">
      <c r="D604" s="170"/>
    </row>
    <row r="605" customFormat="false" ht="13.2" hidden="false" customHeight="false" outlineLevel="0" collapsed="false">
      <c r="D605" s="170"/>
    </row>
    <row r="606" customFormat="false" ht="13.2" hidden="false" customHeight="false" outlineLevel="0" collapsed="false">
      <c r="D606" s="170"/>
    </row>
    <row r="607" customFormat="false" ht="13.2" hidden="false" customHeight="false" outlineLevel="0" collapsed="false">
      <c r="D607" s="170"/>
    </row>
    <row r="608" customFormat="false" ht="13.2" hidden="false" customHeight="false" outlineLevel="0" collapsed="false">
      <c r="D608" s="170"/>
    </row>
    <row r="609" customFormat="false" ht="13.2" hidden="false" customHeight="false" outlineLevel="0" collapsed="false">
      <c r="D609" s="170"/>
    </row>
    <row r="610" customFormat="false" ht="13.2" hidden="false" customHeight="false" outlineLevel="0" collapsed="false">
      <c r="D610" s="170"/>
    </row>
    <row r="611" customFormat="false" ht="13.2" hidden="false" customHeight="false" outlineLevel="0" collapsed="false">
      <c r="D611" s="170"/>
    </row>
    <row r="612" customFormat="false" ht="13.2" hidden="false" customHeight="false" outlineLevel="0" collapsed="false">
      <c r="D612" s="170"/>
    </row>
    <row r="613" customFormat="false" ht="13.2" hidden="false" customHeight="false" outlineLevel="0" collapsed="false">
      <c r="D613" s="170"/>
    </row>
    <row r="614" customFormat="false" ht="13.2" hidden="false" customHeight="false" outlineLevel="0" collapsed="false">
      <c r="D614" s="170"/>
    </row>
    <row r="615" customFormat="false" ht="13.2" hidden="false" customHeight="false" outlineLevel="0" collapsed="false">
      <c r="D615" s="170"/>
    </row>
    <row r="616" customFormat="false" ht="13.2" hidden="false" customHeight="false" outlineLevel="0" collapsed="false">
      <c r="D616" s="170"/>
    </row>
    <row r="617" customFormat="false" ht="13.2" hidden="false" customHeight="false" outlineLevel="0" collapsed="false">
      <c r="D617" s="170"/>
    </row>
    <row r="618" customFormat="false" ht="13.2" hidden="false" customHeight="false" outlineLevel="0" collapsed="false">
      <c r="D618" s="170"/>
    </row>
    <row r="619" customFormat="false" ht="13.2" hidden="false" customHeight="false" outlineLevel="0" collapsed="false">
      <c r="D619" s="170"/>
    </row>
    <row r="620" customFormat="false" ht="13.2" hidden="false" customHeight="false" outlineLevel="0" collapsed="false">
      <c r="D620" s="170"/>
    </row>
    <row r="621" customFormat="false" ht="13.2" hidden="false" customHeight="false" outlineLevel="0" collapsed="false">
      <c r="D621" s="170"/>
    </row>
    <row r="622" customFormat="false" ht="13.2" hidden="false" customHeight="false" outlineLevel="0" collapsed="false">
      <c r="D622" s="170"/>
    </row>
    <row r="623" customFormat="false" ht="13.2" hidden="false" customHeight="false" outlineLevel="0" collapsed="false">
      <c r="D623" s="170"/>
    </row>
    <row r="624" customFormat="false" ht="13.2" hidden="false" customHeight="false" outlineLevel="0" collapsed="false">
      <c r="D624" s="170"/>
    </row>
    <row r="625" customFormat="false" ht="13.2" hidden="false" customHeight="false" outlineLevel="0" collapsed="false">
      <c r="D625" s="170"/>
    </row>
    <row r="626" customFormat="false" ht="13.2" hidden="false" customHeight="false" outlineLevel="0" collapsed="false">
      <c r="D626" s="170"/>
    </row>
    <row r="627" customFormat="false" ht="13.2" hidden="false" customHeight="false" outlineLevel="0" collapsed="false">
      <c r="D627" s="170"/>
    </row>
    <row r="628" customFormat="false" ht="13.2" hidden="false" customHeight="false" outlineLevel="0" collapsed="false">
      <c r="D628" s="170"/>
    </row>
    <row r="629" customFormat="false" ht="13.2" hidden="false" customHeight="false" outlineLevel="0" collapsed="false">
      <c r="D629" s="170"/>
    </row>
    <row r="630" customFormat="false" ht="13.2" hidden="false" customHeight="false" outlineLevel="0" collapsed="false">
      <c r="D630" s="170"/>
    </row>
    <row r="631" customFormat="false" ht="13.2" hidden="false" customHeight="false" outlineLevel="0" collapsed="false">
      <c r="D631" s="170"/>
    </row>
    <row r="632" customFormat="false" ht="13.2" hidden="false" customHeight="false" outlineLevel="0" collapsed="false">
      <c r="D632" s="170"/>
    </row>
    <row r="633" customFormat="false" ht="13.2" hidden="false" customHeight="false" outlineLevel="0" collapsed="false">
      <c r="D633" s="170"/>
    </row>
    <row r="634" customFormat="false" ht="13.2" hidden="false" customHeight="false" outlineLevel="0" collapsed="false">
      <c r="D634" s="170"/>
    </row>
    <row r="635" customFormat="false" ht="13.2" hidden="false" customHeight="false" outlineLevel="0" collapsed="false">
      <c r="D635" s="170"/>
    </row>
    <row r="636" customFormat="false" ht="13.2" hidden="false" customHeight="false" outlineLevel="0" collapsed="false">
      <c r="D636" s="170"/>
    </row>
    <row r="637" customFormat="false" ht="13.2" hidden="false" customHeight="false" outlineLevel="0" collapsed="false">
      <c r="D637" s="170"/>
    </row>
    <row r="638" customFormat="false" ht="13.2" hidden="false" customHeight="false" outlineLevel="0" collapsed="false">
      <c r="D638" s="170"/>
    </row>
    <row r="639" customFormat="false" ht="13.2" hidden="false" customHeight="false" outlineLevel="0" collapsed="false">
      <c r="D639" s="170"/>
    </row>
    <row r="640" customFormat="false" ht="13.2" hidden="false" customHeight="false" outlineLevel="0" collapsed="false">
      <c r="D640" s="170"/>
    </row>
    <row r="641" customFormat="false" ht="13.2" hidden="false" customHeight="false" outlineLevel="0" collapsed="false">
      <c r="D641" s="170"/>
    </row>
    <row r="642" customFormat="false" ht="13.2" hidden="false" customHeight="false" outlineLevel="0" collapsed="false">
      <c r="D642" s="170"/>
    </row>
    <row r="643" customFormat="false" ht="13.2" hidden="false" customHeight="false" outlineLevel="0" collapsed="false">
      <c r="D643" s="170"/>
    </row>
    <row r="644" customFormat="false" ht="13.2" hidden="false" customHeight="false" outlineLevel="0" collapsed="false">
      <c r="D644" s="170"/>
    </row>
    <row r="645" customFormat="false" ht="13.2" hidden="false" customHeight="false" outlineLevel="0" collapsed="false">
      <c r="D645" s="170"/>
    </row>
    <row r="646" customFormat="false" ht="13.2" hidden="false" customHeight="false" outlineLevel="0" collapsed="false">
      <c r="D646" s="170"/>
    </row>
    <row r="647" customFormat="false" ht="13.2" hidden="false" customHeight="false" outlineLevel="0" collapsed="false">
      <c r="D647" s="170"/>
    </row>
    <row r="648" customFormat="false" ht="13.2" hidden="false" customHeight="false" outlineLevel="0" collapsed="false">
      <c r="D648" s="170"/>
    </row>
    <row r="649" customFormat="false" ht="13.2" hidden="false" customHeight="false" outlineLevel="0" collapsed="false">
      <c r="D649" s="170"/>
    </row>
    <row r="650" customFormat="false" ht="13.2" hidden="false" customHeight="false" outlineLevel="0" collapsed="false">
      <c r="D650" s="170"/>
    </row>
    <row r="651" customFormat="false" ht="13.2" hidden="false" customHeight="false" outlineLevel="0" collapsed="false">
      <c r="D651" s="170"/>
    </row>
    <row r="652" customFormat="false" ht="13.2" hidden="false" customHeight="false" outlineLevel="0" collapsed="false">
      <c r="D652" s="170"/>
    </row>
    <row r="653" customFormat="false" ht="13.2" hidden="false" customHeight="false" outlineLevel="0" collapsed="false">
      <c r="D653" s="170"/>
    </row>
    <row r="654" customFormat="false" ht="13.2" hidden="false" customHeight="false" outlineLevel="0" collapsed="false">
      <c r="D654" s="170"/>
    </row>
    <row r="655" customFormat="false" ht="13.2" hidden="false" customHeight="false" outlineLevel="0" collapsed="false">
      <c r="D655" s="170"/>
    </row>
    <row r="656" customFormat="false" ht="13.2" hidden="false" customHeight="false" outlineLevel="0" collapsed="false">
      <c r="D656" s="170"/>
    </row>
    <row r="657" customFormat="false" ht="13.2" hidden="false" customHeight="false" outlineLevel="0" collapsed="false">
      <c r="D657" s="170"/>
    </row>
    <row r="658" customFormat="false" ht="13.2" hidden="false" customHeight="false" outlineLevel="0" collapsed="false">
      <c r="D658" s="170"/>
    </row>
    <row r="659" customFormat="false" ht="13.2" hidden="false" customHeight="false" outlineLevel="0" collapsed="false">
      <c r="D659" s="170"/>
    </row>
    <row r="660" customFormat="false" ht="13.2" hidden="false" customHeight="false" outlineLevel="0" collapsed="false">
      <c r="D660" s="170"/>
    </row>
    <row r="661" customFormat="false" ht="13.2" hidden="false" customHeight="false" outlineLevel="0" collapsed="false">
      <c r="D661" s="170"/>
    </row>
    <row r="662" customFormat="false" ht="13.2" hidden="false" customHeight="false" outlineLevel="0" collapsed="false">
      <c r="D662" s="170"/>
    </row>
    <row r="663" customFormat="false" ht="13.2" hidden="false" customHeight="false" outlineLevel="0" collapsed="false">
      <c r="D663" s="170"/>
    </row>
    <row r="664" customFormat="false" ht="13.2" hidden="false" customHeight="false" outlineLevel="0" collapsed="false">
      <c r="D664" s="170"/>
    </row>
    <row r="665" customFormat="false" ht="13.2" hidden="false" customHeight="false" outlineLevel="0" collapsed="false">
      <c r="D665" s="170"/>
    </row>
    <row r="666" customFormat="false" ht="13.2" hidden="false" customHeight="false" outlineLevel="0" collapsed="false">
      <c r="D666" s="170"/>
    </row>
    <row r="667" customFormat="false" ht="13.2" hidden="false" customHeight="false" outlineLevel="0" collapsed="false">
      <c r="D667" s="170"/>
    </row>
    <row r="668" customFormat="false" ht="13.2" hidden="false" customHeight="false" outlineLevel="0" collapsed="false">
      <c r="D668" s="170"/>
    </row>
    <row r="669" customFormat="false" ht="13.2" hidden="false" customHeight="false" outlineLevel="0" collapsed="false">
      <c r="D669" s="170"/>
    </row>
    <row r="670" customFormat="false" ht="13.2" hidden="false" customHeight="false" outlineLevel="0" collapsed="false">
      <c r="D670" s="170"/>
    </row>
    <row r="671" customFormat="false" ht="13.2" hidden="false" customHeight="false" outlineLevel="0" collapsed="false">
      <c r="D671" s="170"/>
    </row>
    <row r="672" customFormat="false" ht="13.2" hidden="false" customHeight="false" outlineLevel="0" collapsed="false">
      <c r="D672" s="170"/>
    </row>
    <row r="673" customFormat="false" ht="13.2" hidden="false" customHeight="false" outlineLevel="0" collapsed="false">
      <c r="D673" s="170"/>
    </row>
    <row r="674" customFormat="false" ht="13.2" hidden="false" customHeight="false" outlineLevel="0" collapsed="false">
      <c r="D674" s="170"/>
    </row>
    <row r="675" customFormat="false" ht="13.2" hidden="false" customHeight="false" outlineLevel="0" collapsed="false">
      <c r="D675" s="170"/>
    </row>
    <row r="676" customFormat="false" ht="13.2" hidden="false" customHeight="false" outlineLevel="0" collapsed="false">
      <c r="D676" s="170"/>
    </row>
    <row r="677" customFormat="false" ht="13.2" hidden="false" customHeight="false" outlineLevel="0" collapsed="false">
      <c r="D677" s="170"/>
    </row>
    <row r="678" customFormat="false" ht="13.2" hidden="false" customHeight="false" outlineLevel="0" collapsed="false">
      <c r="D678" s="170"/>
    </row>
    <row r="679" customFormat="false" ht="13.2" hidden="false" customHeight="false" outlineLevel="0" collapsed="false">
      <c r="D679" s="170"/>
    </row>
    <row r="680" customFormat="false" ht="13.2" hidden="false" customHeight="false" outlineLevel="0" collapsed="false">
      <c r="D680" s="170"/>
    </row>
    <row r="681" customFormat="false" ht="13.2" hidden="false" customHeight="false" outlineLevel="0" collapsed="false">
      <c r="D681" s="170"/>
    </row>
    <row r="682" customFormat="false" ht="13.2" hidden="false" customHeight="false" outlineLevel="0" collapsed="false">
      <c r="D682" s="170"/>
    </row>
    <row r="683" customFormat="false" ht="13.2" hidden="false" customHeight="false" outlineLevel="0" collapsed="false">
      <c r="D683" s="170"/>
    </row>
    <row r="684" customFormat="false" ht="13.2" hidden="false" customHeight="false" outlineLevel="0" collapsed="false">
      <c r="D684" s="170"/>
    </row>
    <row r="685" customFormat="false" ht="13.2" hidden="false" customHeight="false" outlineLevel="0" collapsed="false">
      <c r="D685" s="170"/>
    </row>
    <row r="686" customFormat="false" ht="13.2" hidden="false" customHeight="false" outlineLevel="0" collapsed="false">
      <c r="D686" s="170"/>
    </row>
    <row r="687" customFormat="false" ht="13.2" hidden="false" customHeight="false" outlineLevel="0" collapsed="false">
      <c r="D687" s="170"/>
    </row>
    <row r="688" customFormat="false" ht="13.2" hidden="false" customHeight="false" outlineLevel="0" collapsed="false">
      <c r="D688" s="170"/>
    </row>
    <row r="689" customFormat="false" ht="13.2" hidden="false" customHeight="false" outlineLevel="0" collapsed="false">
      <c r="D689" s="170"/>
    </row>
    <row r="690" customFormat="false" ht="13.2" hidden="false" customHeight="false" outlineLevel="0" collapsed="false">
      <c r="D690" s="170"/>
    </row>
    <row r="691" customFormat="false" ht="13.2" hidden="false" customHeight="false" outlineLevel="0" collapsed="false">
      <c r="D691" s="170"/>
    </row>
    <row r="692" customFormat="false" ht="13.2" hidden="false" customHeight="false" outlineLevel="0" collapsed="false">
      <c r="D692" s="170"/>
    </row>
    <row r="693" customFormat="false" ht="13.2" hidden="false" customHeight="false" outlineLevel="0" collapsed="false">
      <c r="D693" s="170"/>
    </row>
    <row r="694" customFormat="false" ht="13.2" hidden="false" customHeight="false" outlineLevel="0" collapsed="false">
      <c r="D694" s="170"/>
    </row>
    <row r="695" customFormat="false" ht="13.2" hidden="false" customHeight="false" outlineLevel="0" collapsed="false">
      <c r="D695" s="170"/>
    </row>
    <row r="696" customFormat="false" ht="13.2" hidden="false" customHeight="false" outlineLevel="0" collapsed="false">
      <c r="D696" s="170"/>
    </row>
    <row r="697" customFormat="false" ht="13.2" hidden="false" customHeight="false" outlineLevel="0" collapsed="false">
      <c r="D697" s="170"/>
    </row>
    <row r="698" customFormat="false" ht="13.2" hidden="false" customHeight="false" outlineLevel="0" collapsed="false">
      <c r="D698" s="170"/>
    </row>
    <row r="699" customFormat="false" ht="13.2" hidden="false" customHeight="false" outlineLevel="0" collapsed="false">
      <c r="D699" s="170"/>
    </row>
    <row r="700" customFormat="false" ht="13.2" hidden="false" customHeight="false" outlineLevel="0" collapsed="false">
      <c r="D700" s="170"/>
    </row>
    <row r="701" customFormat="false" ht="13.2" hidden="false" customHeight="false" outlineLevel="0" collapsed="false">
      <c r="D701" s="170"/>
    </row>
    <row r="702" customFormat="false" ht="13.2" hidden="false" customHeight="false" outlineLevel="0" collapsed="false">
      <c r="D702" s="170"/>
    </row>
    <row r="703" customFormat="false" ht="13.2" hidden="false" customHeight="false" outlineLevel="0" collapsed="false">
      <c r="D703" s="170"/>
    </row>
    <row r="704" customFormat="false" ht="13.2" hidden="false" customHeight="false" outlineLevel="0" collapsed="false">
      <c r="D704" s="170"/>
    </row>
    <row r="705" customFormat="false" ht="13.2" hidden="false" customHeight="false" outlineLevel="0" collapsed="false">
      <c r="D705" s="170"/>
    </row>
    <row r="706" customFormat="false" ht="13.2" hidden="false" customHeight="false" outlineLevel="0" collapsed="false">
      <c r="D706" s="170"/>
    </row>
    <row r="707" customFormat="false" ht="13.2" hidden="false" customHeight="false" outlineLevel="0" collapsed="false">
      <c r="D707" s="170"/>
    </row>
    <row r="708" customFormat="false" ht="13.2" hidden="false" customHeight="false" outlineLevel="0" collapsed="false">
      <c r="D708" s="170"/>
    </row>
    <row r="709" customFormat="false" ht="13.2" hidden="false" customHeight="false" outlineLevel="0" collapsed="false">
      <c r="D709" s="170"/>
    </row>
    <row r="710" customFormat="false" ht="13.2" hidden="false" customHeight="false" outlineLevel="0" collapsed="false">
      <c r="D710" s="170"/>
    </row>
    <row r="711" customFormat="false" ht="13.2" hidden="false" customHeight="false" outlineLevel="0" collapsed="false">
      <c r="D711" s="170"/>
    </row>
    <row r="712" customFormat="false" ht="13.2" hidden="false" customHeight="false" outlineLevel="0" collapsed="false">
      <c r="D712" s="170"/>
    </row>
    <row r="713" customFormat="false" ht="13.2" hidden="false" customHeight="false" outlineLevel="0" collapsed="false">
      <c r="D713" s="170"/>
    </row>
    <row r="714" customFormat="false" ht="13.2" hidden="false" customHeight="false" outlineLevel="0" collapsed="false">
      <c r="D714" s="170"/>
    </row>
    <row r="715" customFormat="false" ht="13.2" hidden="false" customHeight="false" outlineLevel="0" collapsed="false">
      <c r="D715" s="170"/>
    </row>
    <row r="716" customFormat="false" ht="13.2" hidden="false" customHeight="false" outlineLevel="0" collapsed="false">
      <c r="D716" s="170"/>
    </row>
    <row r="717" customFormat="false" ht="13.2" hidden="false" customHeight="false" outlineLevel="0" collapsed="false">
      <c r="D717" s="170"/>
    </row>
    <row r="718" customFormat="false" ht="13.2" hidden="false" customHeight="false" outlineLevel="0" collapsed="false">
      <c r="D718" s="170"/>
    </row>
    <row r="719" customFormat="false" ht="13.2" hidden="false" customHeight="false" outlineLevel="0" collapsed="false">
      <c r="D719" s="170"/>
    </row>
    <row r="720" customFormat="false" ht="13.2" hidden="false" customHeight="false" outlineLevel="0" collapsed="false">
      <c r="D720" s="170"/>
    </row>
    <row r="721" customFormat="false" ht="13.2" hidden="false" customHeight="false" outlineLevel="0" collapsed="false">
      <c r="D721" s="170"/>
    </row>
    <row r="722" customFormat="false" ht="13.2" hidden="false" customHeight="false" outlineLevel="0" collapsed="false">
      <c r="D722" s="170"/>
    </row>
    <row r="723" customFormat="false" ht="13.2" hidden="false" customHeight="false" outlineLevel="0" collapsed="false">
      <c r="D723" s="170"/>
    </row>
    <row r="724" customFormat="false" ht="13.2" hidden="false" customHeight="false" outlineLevel="0" collapsed="false">
      <c r="D724" s="170"/>
    </row>
    <row r="725" customFormat="false" ht="13.2" hidden="false" customHeight="false" outlineLevel="0" collapsed="false">
      <c r="D725" s="170"/>
    </row>
    <row r="726" customFormat="false" ht="13.2" hidden="false" customHeight="false" outlineLevel="0" collapsed="false">
      <c r="D726" s="170"/>
    </row>
    <row r="727" customFormat="false" ht="13.2" hidden="false" customHeight="false" outlineLevel="0" collapsed="false">
      <c r="D727" s="170"/>
    </row>
    <row r="728" customFormat="false" ht="13.2" hidden="false" customHeight="false" outlineLevel="0" collapsed="false">
      <c r="D728" s="170"/>
    </row>
    <row r="729" customFormat="false" ht="13.2" hidden="false" customHeight="false" outlineLevel="0" collapsed="false">
      <c r="D729" s="170"/>
    </row>
    <row r="730" customFormat="false" ht="13.2" hidden="false" customHeight="false" outlineLevel="0" collapsed="false">
      <c r="D730" s="170"/>
    </row>
    <row r="731" customFormat="false" ht="13.2" hidden="false" customHeight="false" outlineLevel="0" collapsed="false">
      <c r="D731" s="170"/>
    </row>
    <row r="732" customFormat="false" ht="13.2" hidden="false" customHeight="false" outlineLevel="0" collapsed="false">
      <c r="D732" s="170"/>
    </row>
    <row r="733" customFormat="false" ht="13.2" hidden="false" customHeight="false" outlineLevel="0" collapsed="false">
      <c r="D733" s="170"/>
    </row>
    <row r="734" customFormat="false" ht="13.2" hidden="false" customHeight="false" outlineLevel="0" collapsed="false">
      <c r="D734" s="170"/>
    </row>
    <row r="735" customFormat="false" ht="13.2" hidden="false" customHeight="false" outlineLevel="0" collapsed="false">
      <c r="D735" s="170"/>
    </row>
    <row r="736" customFormat="false" ht="13.2" hidden="false" customHeight="false" outlineLevel="0" collapsed="false">
      <c r="D736" s="170"/>
    </row>
    <row r="737" customFormat="false" ht="13.2" hidden="false" customHeight="false" outlineLevel="0" collapsed="false">
      <c r="D737" s="170"/>
    </row>
    <row r="738" customFormat="false" ht="13.2" hidden="false" customHeight="false" outlineLevel="0" collapsed="false">
      <c r="D738" s="170"/>
    </row>
    <row r="739" customFormat="false" ht="13.2" hidden="false" customHeight="false" outlineLevel="0" collapsed="false">
      <c r="D739" s="170"/>
    </row>
    <row r="740" customFormat="false" ht="13.2" hidden="false" customHeight="false" outlineLevel="0" collapsed="false">
      <c r="D740" s="170"/>
    </row>
    <row r="741" customFormat="false" ht="13.2" hidden="false" customHeight="false" outlineLevel="0" collapsed="false">
      <c r="D741" s="170"/>
    </row>
    <row r="742" customFormat="false" ht="13.2" hidden="false" customHeight="false" outlineLevel="0" collapsed="false">
      <c r="D742" s="170"/>
    </row>
    <row r="743" customFormat="false" ht="13.2" hidden="false" customHeight="false" outlineLevel="0" collapsed="false">
      <c r="D743" s="170"/>
    </row>
    <row r="744" customFormat="false" ht="13.2" hidden="false" customHeight="false" outlineLevel="0" collapsed="false">
      <c r="D744" s="170"/>
    </row>
    <row r="745" customFormat="false" ht="13.2" hidden="false" customHeight="false" outlineLevel="0" collapsed="false">
      <c r="D745" s="170"/>
    </row>
    <row r="746" customFormat="false" ht="13.2" hidden="false" customHeight="false" outlineLevel="0" collapsed="false">
      <c r="D746" s="170"/>
    </row>
    <row r="747" customFormat="false" ht="13.2" hidden="false" customHeight="false" outlineLevel="0" collapsed="false">
      <c r="D747" s="170"/>
    </row>
    <row r="748" customFormat="false" ht="13.2" hidden="false" customHeight="false" outlineLevel="0" collapsed="false">
      <c r="D748" s="170"/>
    </row>
    <row r="749" customFormat="false" ht="13.2" hidden="false" customHeight="false" outlineLevel="0" collapsed="false">
      <c r="D749" s="170"/>
    </row>
    <row r="750" customFormat="false" ht="13.2" hidden="false" customHeight="false" outlineLevel="0" collapsed="false">
      <c r="D750" s="170"/>
    </row>
    <row r="751" customFormat="false" ht="13.2" hidden="false" customHeight="false" outlineLevel="0" collapsed="false">
      <c r="D751" s="170"/>
    </row>
    <row r="752" customFormat="false" ht="13.2" hidden="false" customHeight="false" outlineLevel="0" collapsed="false">
      <c r="D752" s="170"/>
    </row>
    <row r="753" customFormat="false" ht="13.2" hidden="false" customHeight="false" outlineLevel="0" collapsed="false">
      <c r="D753" s="170"/>
    </row>
    <row r="754" customFormat="false" ht="13.2" hidden="false" customHeight="false" outlineLevel="0" collapsed="false">
      <c r="D754" s="170"/>
    </row>
    <row r="755" customFormat="false" ht="13.2" hidden="false" customHeight="false" outlineLevel="0" collapsed="false">
      <c r="D755" s="170"/>
    </row>
    <row r="756" customFormat="false" ht="13.2" hidden="false" customHeight="false" outlineLevel="0" collapsed="false">
      <c r="D756" s="170"/>
    </row>
    <row r="757" customFormat="false" ht="13.2" hidden="false" customHeight="false" outlineLevel="0" collapsed="false">
      <c r="D757" s="170"/>
    </row>
    <row r="758" customFormat="false" ht="13.2" hidden="false" customHeight="false" outlineLevel="0" collapsed="false">
      <c r="D758" s="170"/>
    </row>
    <row r="759" customFormat="false" ht="13.2" hidden="false" customHeight="false" outlineLevel="0" collapsed="false">
      <c r="D759" s="170"/>
    </row>
    <row r="760" customFormat="false" ht="13.2" hidden="false" customHeight="false" outlineLevel="0" collapsed="false">
      <c r="D760" s="170"/>
    </row>
    <row r="761" customFormat="false" ht="13.2" hidden="false" customHeight="false" outlineLevel="0" collapsed="false">
      <c r="D761" s="170"/>
    </row>
    <row r="762" customFormat="false" ht="13.2" hidden="false" customHeight="false" outlineLevel="0" collapsed="false">
      <c r="D762" s="170"/>
    </row>
    <row r="763" customFormat="false" ht="13.2" hidden="false" customHeight="false" outlineLevel="0" collapsed="false">
      <c r="D763" s="170"/>
    </row>
    <row r="764" customFormat="false" ht="13.2" hidden="false" customHeight="false" outlineLevel="0" collapsed="false">
      <c r="D764" s="170"/>
    </row>
    <row r="765" customFormat="false" ht="13.2" hidden="false" customHeight="false" outlineLevel="0" collapsed="false">
      <c r="D765" s="170"/>
    </row>
    <row r="766" customFormat="false" ht="13.2" hidden="false" customHeight="false" outlineLevel="0" collapsed="false">
      <c r="D766" s="170"/>
    </row>
    <row r="767" customFormat="false" ht="13.2" hidden="false" customHeight="false" outlineLevel="0" collapsed="false">
      <c r="D767" s="170"/>
    </row>
    <row r="768" customFormat="false" ht="13.2" hidden="false" customHeight="false" outlineLevel="0" collapsed="false">
      <c r="D768" s="170"/>
    </row>
    <row r="769" customFormat="false" ht="13.2" hidden="false" customHeight="false" outlineLevel="0" collapsed="false">
      <c r="D769" s="170"/>
    </row>
    <row r="770" customFormat="false" ht="13.2" hidden="false" customHeight="false" outlineLevel="0" collapsed="false">
      <c r="D770" s="170"/>
    </row>
    <row r="771" customFormat="false" ht="13.2" hidden="false" customHeight="false" outlineLevel="0" collapsed="false">
      <c r="D771" s="170"/>
    </row>
    <row r="772" customFormat="false" ht="13.2" hidden="false" customHeight="false" outlineLevel="0" collapsed="false">
      <c r="D772" s="170"/>
    </row>
    <row r="773" customFormat="false" ht="13.2" hidden="false" customHeight="false" outlineLevel="0" collapsed="false">
      <c r="D773" s="170"/>
    </row>
    <row r="774" customFormat="false" ht="13.2" hidden="false" customHeight="false" outlineLevel="0" collapsed="false">
      <c r="D774" s="170"/>
    </row>
    <row r="775" customFormat="false" ht="13.2" hidden="false" customHeight="false" outlineLevel="0" collapsed="false">
      <c r="D775" s="170"/>
    </row>
    <row r="776" customFormat="false" ht="13.2" hidden="false" customHeight="false" outlineLevel="0" collapsed="false">
      <c r="D776" s="170"/>
    </row>
    <row r="777" customFormat="false" ht="13.2" hidden="false" customHeight="false" outlineLevel="0" collapsed="false">
      <c r="D777" s="170"/>
    </row>
    <row r="778" customFormat="false" ht="13.2" hidden="false" customHeight="false" outlineLevel="0" collapsed="false">
      <c r="D778" s="170"/>
    </row>
    <row r="779" customFormat="false" ht="13.2" hidden="false" customHeight="false" outlineLevel="0" collapsed="false">
      <c r="D779" s="170"/>
    </row>
    <row r="780" customFormat="false" ht="13.2" hidden="false" customHeight="false" outlineLevel="0" collapsed="false">
      <c r="D780" s="170"/>
    </row>
    <row r="781" customFormat="false" ht="13.2" hidden="false" customHeight="false" outlineLevel="0" collapsed="false">
      <c r="D781" s="170"/>
    </row>
    <row r="782" customFormat="false" ht="13.2" hidden="false" customHeight="false" outlineLevel="0" collapsed="false">
      <c r="D782" s="170"/>
    </row>
    <row r="783" customFormat="false" ht="13.2" hidden="false" customHeight="false" outlineLevel="0" collapsed="false">
      <c r="D783" s="170"/>
    </row>
    <row r="784" customFormat="false" ht="13.2" hidden="false" customHeight="false" outlineLevel="0" collapsed="false">
      <c r="D784" s="170"/>
    </row>
    <row r="785" customFormat="false" ht="13.2" hidden="false" customHeight="false" outlineLevel="0" collapsed="false">
      <c r="D785" s="170"/>
    </row>
    <row r="786" customFormat="false" ht="13.2" hidden="false" customHeight="false" outlineLevel="0" collapsed="false">
      <c r="D786" s="170"/>
    </row>
    <row r="787" customFormat="false" ht="13.2" hidden="false" customHeight="false" outlineLevel="0" collapsed="false">
      <c r="D787" s="170"/>
    </row>
    <row r="788" customFormat="false" ht="13.2" hidden="false" customHeight="false" outlineLevel="0" collapsed="false">
      <c r="D788" s="170"/>
    </row>
    <row r="789" customFormat="false" ht="13.2" hidden="false" customHeight="false" outlineLevel="0" collapsed="false">
      <c r="D789" s="170"/>
    </row>
    <row r="790" customFormat="false" ht="13.2" hidden="false" customHeight="false" outlineLevel="0" collapsed="false">
      <c r="D790" s="170"/>
    </row>
    <row r="791" customFormat="false" ht="13.2" hidden="false" customHeight="false" outlineLevel="0" collapsed="false">
      <c r="D791" s="170"/>
    </row>
    <row r="792" customFormat="false" ht="13.2" hidden="false" customHeight="false" outlineLevel="0" collapsed="false">
      <c r="D792" s="170"/>
    </row>
    <row r="793" customFormat="false" ht="13.2" hidden="false" customHeight="false" outlineLevel="0" collapsed="false">
      <c r="D793" s="170"/>
    </row>
    <row r="794" customFormat="false" ht="13.2" hidden="false" customHeight="false" outlineLevel="0" collapsed="false">
      <c r="D794" s="170"/>
    </row>
    <row r="795" customFormat="false" ht="13.2" hidden="false" customHeight="false" outlineLevel="0" collapsed="false">
      <c r="D795" s="170"/>
    </row>
    <row r="796" customFormat="false" ht="13.2" hidden="false" customHeight="false" outlineLevel="0" collapsed="false">
      <c r="D796" s="170"/>
    </row>
    <row r="797" customFormat="false" ht="13.2" hidden="false" customHeight="false" outlineLevel="0" collapsed="false">
      <c r="D797" s="170"/>
    </row>
    <row r="798" customFormat="false" ht="13.2" hidden="false" customHeight="false" outlineLevel="0" collapsed="false">
      <c r="D798" s="170"/>
    </row>
    <row r="799" customFormat="false" ht="13.2" hidden="false" customHeight="false" outlineLevel="0" collapsed="false">
      <c r="D799" s="170"/>
    </row>
    <row r="800" customFormat="false" ht="13.2" hidden="false" customHeight="false" outlineLevel="0" collapsed="false">
      <c r="D800" s="170"/>
    </row>
    <row r="801" customFormat="false" ht="13.2" hidden="false" customHeight="false" outlineLevel="0" collapsed="false">
      <c r="D801" s="170"/>
    </row>
    <row r="802" customFormat="false" ht="13.2" hidden="false" customHeight="false" outlineLevel="0" collapsed="false">
      <c r="D802" s="170"/>
    </row>
    <row r="803" customFormat="false" ht="13.2" hidden="false" customHeight="false" outlineLevel="0" collapsed="false">
      <c r="D803" s="170"/>
    </row>
    <row r="804" customFormat="false" ht="13.2" hidden="false" customHeight="false" outlineLevel="0" collapsed="false">
      <c r="D804" s="170"/>
    </row>
    <row r="805" customFormat="false" ht="13.2" hidden="false" customHeight="false" outlineLevel="0" collapsed="false">
      <c r="D805" s="170"/>
    </row>
    <row r="806" customFormat="false" ht="13.2" hidden="false" customHeight="false" outlineLevel="0" collapsed="false">
      <c r="D806" s="170"/>
    </row>
    <row r="807" customFormat="false" ht="13.2" hidden="false" customHeight="false" outlineLevel="0" collapsed="false">
      <c r="D807" s="170"/>
    </row>
    <row r="808" customFormat="false" ht="13.2" hidden="false" customHeight="false" outlineLevel="0" collapsed="false">
      <c r="D808" s="170"/>
    </row>
    <row r="809" customFormat="false" ht="13.2" hidden="false" customHeight="false" outlineLevel="0" collapsed="false">
      <c r="D809" s="170"/>
    </row>
    <row r="810" customFormat="false" ht="13.2" hidden="false" customHeight="false" outlineLevel="0" collapsed="false">
      <c r="D810" s="170"/>
    </row>
    <row r="811" customFormat="false" ht="13.2" hidden="false" customHeight="false" outlineLevel="0" collapsed="false">
      <c r="D811" s="170"/>
    </row>
    <row r="812" customFormat="false" ht="13.2" hidden="false" customHeight="false" outlineLevel="0" collapsed="false">
      <c r="D812" s="170"/>
    </row>
    <row r="813" customFormat="false" ht="13.2" hidden="false" customHeight="false" outlineLevel="0" collapsed="false">
      <c r="D813" s="170"/>
    </row>
    <row r="814" customFormat="false" ht="13.2" hidden="false" customHeight="false" outlineLevel="0" collapsed="false">
      <c r="D814" s="170"/>
    </row>
    <row r="815" customFormat="false" ht="13.2" hidden="false" customHeight="false" outlineLevel="0" collapsed="false">
      <c r="D815" s="170"/>
    </row>
    <row r="816" customFormat="false" ht="13.2" hidden="false" customHeight="false" outlineLevel="0" collapsed="false">
      <c r="D816" s="170"/>
    </row>
    <row r="817" customFormat="false" ht="13.2" hidden="false" customHeight="false" outlineLevel="0" collapsed="false">
      <c r="D817" s="170"/>
    </row>
    <row r="818" customFormat="false" ht="13.2" hidden="false" customHeight="false" outlineLevel="0" collapsed="false">
      <c r="D818" s="170"/>
    </row>
    <row r="819" customFormat="false" ht="13.2" hidden="false" customHeight="false" outlineLevel="0" collapsed="false">
      <c r="D819" s="170"/>
    </row>
    <row r="820" customFormat="false" ht="13.2" hidden="false" customHeight="false" outlineLevel="0" collapsed="false">
      <c r="D820" s="170"/>
    </row>
    <row r="821" customFormat="false" ht="13.2" hidden="false" customHeight="false" outlineLevel="0" collapsed="false">
      <c r="D821" s="170"/>
    </row>
    <row r="822" customFormat="false" ht="13.2" hidden="false" customHeight="false" outlineLevel="0" collapsed="false">
      <c r="D822" s="170"/>
    </row>
    <row r="823" customFormat="false" ht="13.2" hidden="false" customHeight="false" outlineLevel="0" collapsed="false">
      <c r="D823" s="170"/>
    </row>
    <row r="824" customFormat="false" ht="13.2" hidden="false" customHeight="false" outlineLevel="0" collapsed="false">
      <c r="D824" s="170"/>
    </row>
    <row r="825" customFormat="false" ht="13.2" hidden="false" customHeight="false" outlineLevel="0" collapsed="false">
      <c r="D825" s="170"/>
    </row>
    <row r="826" customFormat="false" ht="13.2" hidden="false" customHeight="false" outlineLevel="0" collapsed="false">
      <c r="D826" s="170"/>
    </row>
    <row r="827" customFormat="false" ht="13.2" hidden="false" customHeight="false" outlineLevel="0" collapsed="false">
      <c r="D827" s="170"/>
    </row>
    <row r="828" customFormat="false" ht="13.2" hidden="false" customHeight="false" outlineLevel="0" collapsed="false">
      <c r="D828" s="170"/>
    </row>
    <row r="829" customFormat="false" ht="13.2" hidden="false" customHeight="false" outlineLevel="0" collapsed="false">
      <c r="D829" s="170"/>
    </row>
    <row r="830" customFormat="false" ht="13.2" hidden="false" customHeight="false" outlineLevel="0" collapsed="false">
      <c r="D830" s="170"/>
    </row>
    <row r="831" customFormat="false" ht="13.2" hidden="false" customHeight="false" outlineLevel="0" collapsed="false">
      <c r="D831" s="170"/>
    </row>
    <row r="832" customFormat="false" ht="13.2" hidden="false" customHeight="false" outlineLevel="0" collapsed="false">
      <c r="D832" s="170"/>
    </row>
    <row r="833" customFormat="false" ht="13.2" hidden="false" customHeight="false" outlineLevel="0" collapsed="false">
      <c r="D833" s="170"/>
    </row>
    <row r="834" customFormat="false" ht="13.2" hidden="false" customHeight="false" outlineLevel="0" collapsed="false">
      <c r="D834" s="170"/>
    </row>
    <row r="835" customFormat="false" ht="13.2" hidden="false" customHeight="false" outlineLevel="0" collapsed="false">
      <c r="D835" s="170"/>
    </row>
    <row r="836" customFormat="false" ht="13.2" hidden="false" customHeight="false" outlineLevel="0" collapsed="false">
      <c r="D836" s="170"/>
    </row>
    <row r="837" customFormat="false" ht="13.2" hidden="false" customHeight="false" outlineLevel="0" collapsed="false">
      <c r="D837" s="170"/>
    </row>
    <row r="838" customFormat="false" ht="13.2" hidden="false" customHeight="false" outlineLevel="0" collapsed="false">
      <c r="D838" s="170"/>
    </row>
    <row r="839" customFormat="false" ht="13.2" hidden="false" customHeight="false" outlineLevel="0" collapsed="false">
      <c r="D839" s="170"/>
    </row>
    <row r="840" customFormat="false" ht="13.2" hidden="false" customHeight="false" outlineLevel="0" collapsed="false">
      <c r="D840" s="170"/>
    </row>
    <row r="841" customFormat="false" ht="13.2" hidden="false" customHeight="false" outlineLevel="0" collapsed="false">
      <c r="D841" s="170"/>
    </row>
    <row r="842" customFormat="false" ht="13.2" hidden="false" customHeight="false" outlineLevel="0" collapsed="false">
      <c r="D842" s="170"/>
    </row>
    <row r="843" customFormat="false" ht="13.2" hidden="false" customHeight="false" outlineLevel="0" collapsed="false">
      <c r="D843" s="170"/>
    </row>
    <row r="844" customFormat="false" ht="13.2" hidden="false" customHeight="false" outlineLevel="0" collapsed="false">
      <c r="D844" s="170"/>
    </row>
    <row r="845" customFormat="false" ht="13.2" hidden="false" customHeight="false" outlineLevel="0" collapsed="false">
      <c r="D845" s="170"/>
    </row>
    <row r="846" customFormat="false" ht="13.2" hidden="false" customHeight="false" outlineLevel="0" collapsed="false">
      <c r="D846" s="170"/>
    </row>
    <row r="847" customFormat="false" ht="13.2" hidden="false" customHeight="false" outlineLevel="0" collapsed="false">
      <c r="D847" s="170"/>
    </row>
    <row r="848" customFormat="false" ht="13.2" hidden="false" customHeight="false" outlineLevel="0" collapsed="false">
      <c r="D848" s="170"/>
    </row>
    <row r="849" customFormat="false" ht="13.2" hidden="false" customHeight="false" outlineLevel="0" collapsed="false">
      <c r="D849" s="170"/>
    </row>
    <row r="850" customFormat="false" ht="13.2" hidden="false" customHeight="false" outlineLevel="0" collapsed="false">
      <c r="D850" s="170"/>
    </row>
    <row r="851" customFormat="false" ht="13.2" hidden="false" customHeight="false" outlineLevel="0" collapsed="false">
      <c r="D851" s="170"/>
    </row>
    <row r="852" customFormat="false" ht="13.2" hidden="false" customHeight="false" outlineLevel="0" collapsed="false">
      <c r="D852" s="170"/>
    </row>
    <row r="853" customFormat="false" ht="13.2" hidden="false" customHeight="false" outlineLevel="0" collapsed="false">
      <c r="D853" s="170"/>
    </row>
    <row r="854" customFormat="false" ht="13.2" hidden="false" customHeight="false" outlineLevel="0" collapsed="false">
      <c r="D854" s="170"/>
    </row>
    <row r="855" customFormat="false" ht="13.2" hidden="false" customHeight="false" outlineLevel="0" collapsed="false">
      <c r="D855" s="170"/>
    </row>
    <row r="856" customFormat="false" ht="13.2" hidden="false" customHeight="false" outlineLevel="0" collapsed="false">
      <c r="D856" s="170"/>
    </row>
    <row r="857" customFormat="false" ht="13.2" hidden="false" customHeight="false" outlineLevel="0" collapsed="false">
      <c r="D857" s="170"/>
    </row>
    <row r="858" customFormat="false" ht="13.2" hidden="false" customHeight="false" outlineLevel="0" collapsed="false">
      <c r="D858" s="170"/>
    </row>
    <row r="859" customFormat="false" ht="13.2" hidden="false" customHeight="false" outlineLevel="0" collapsed="false">
      <c r="D859" s="170"/>
    </row>
    <row r="860" customFormat="false" ht="13.2" hidden="false" customHeight="false" outlineLevel="0" collapsed="false">
      <c r="D860" s="170"/>
    </row>
    <row r="861" customFormat="false" ht="13.2" hidden="false" customHeight="false" outlineLevel="0" collapsed="false">
      <c r="D861" s="170"/>
    </row>
    <row r="862" customFormat="false" ht="13.2" hidden="false" customHeight="false" outlineLevel="0" collapsed="false">
      <c r="D862" s="170"/>
    </row>
    <row r="863" customFormat="false" ht="13.2" hidden="false" customHeight="false" outlineLevel="0" collapsed="false">
      <c r="D863" s="170"/>
    </row>
    <row r="864" customFormat="false" ht="13.2" hidden="false" customHeight="false" outlineLevel="0" collapsed="false">
      <c r="D864" s="170"/>
    </row>
    <row r="865" customFormat="false" ht="13.2" hidden="false" customHeight="false" outlineLevel="0" collapsed="false">
      <c r="D865" s="170"/>
    </row>
    <row r="866" customFormat="false" ht="13.2" hidden="false" customHeight="false" outlineLevel="0" collapsed="false">
      <c r="D866" s="170"/>
    </row>
    <row r="867" customFormat="false" ht="13.2" hidden="false" customHeight="false" outlineLevel="0" collapsed="false">
      <c r="D867" s="170"/>
    </row>
    <row r="868" customFormat="false" ht="13.2" hidden="false" customHeight="false" outlineLevel="0" collapsed="false">
      <c r="D868" s="170"/>
    </row>
    <row r="869" customFormat="false" ht="13.2" hidden="false" customHeight="false" outlineLevel="0" collapsed="false">
      <c r="D869" s="170"/>
    </row>
    <row r="870" customFormat="false" ht="13.2" hidden="false" customHeight="false" outlineLevel="0" collapsed="false">
      <c r="D870" s="170"/>
    </row>
    <row r="871" customFormat="false" ht="13.2" hidden="false" customHeight="false" outlineLevel="0" collapsed="false">
      <c r="D871" s="170"/>
    </row>
    <row r="872" customFormat="false" ht="13.2" hidden="false" customHeight="false" outlineLevel="0" collapsed="false">
      <c r="D872" s="170"/>
    </row>
    <row r="873" customFormat="false" ht="13.2" hidden="false" customHeight="false" outlineLevel="0" collapsed="false">
      <c r="D873" s="170"/>
    </row>
    <row r="874" customFormat="false" ht="13.2" hidden="false" customHeight="false" outlineLevel="0" collapsed="false">
      <c r="D874" s="170"/>
    </row>
    <row r="875" customFormat="false" ht="13.2" hidden="false" customHeight="false" outlineLevel="0" collapsed="false">
      <c r="D875" s="170"/>
    </row>
    <row r="876" customFormat="false" ht="13.2" hidden="false" customHeight="false" outlineLevel="0" collapsed="false">
      <c r="D876" s="170"/>
    </row>
    <row r="877" customFormat="false" ht="13.2" hidden="false" customHeight="false" outlineLevel="0" collapsed="false">
      <c r="D877" s="170"/>
    </row>
    <row r="878" customFormat="false" ht="13.2" hidden="false" customHeight="false" outlineLevel="0" collapsed="false">
      <c r="D878" s="170"/>
    </row>
    <row r="879" customFormat="false" ht="13.2" hidden="false" customHeight="false" outlineLevel="0" collapsed="false">
      <c r="D879" s="170"/>
    </row>
    <row r="880" customFormat="false" ht="13.2" hidden="false" customHeight="false" outlineLevel="0" collapsed="false">
      <c r="D880" s="170"/>
    </row>
    <row r="881" customFormat="false" ht="13.2" hidden="false" customHeight="false" outlineLevel="0" collapsed="false">
      <c r="D881" s="170"/>
    </row>
    <row r="882" customFormat="false" ht="13.2" hidden="false" customHeight="false" outlineLevel="0" collapsed="false">
      <c r="D882" s="170"/>
    </row>
    <row r="883" customFormat="false" ht="13.2" hidden="false" customHeight="false" outlineLevel="0" collapsed="false">
      <c r="D883" s="170"/>
    </row>
    <row r="884" customFormat="false" ht="13.2" hidden="false" customHeight="false" outlineLevel="0" collapsed="false">
      <c r="D884" s="170"/>
    </row>
    <row r="885" customFormat="false" ht="13.2" hidden="false" customHeight="false" outlineLevel="0" collapsed="false">
      <c r="D885" s="170"/>
    </row>
    <row r="886" customFormat="false" ht="13.2" hidden="false" customHeight="false" outlineLevel="0" collapsed="false">
      <c r="D886" s="170"/>
    </row>
    <row r="887" customFormat="false" ht="13.2" hidden="false" customHeight="false" outlineLevel="0" collapsed="false">
      <c r="D887" s="170"/>
    </row>
    <row r="888" customFormat="false" ht="13.2" hidden="false" customHeight="false" outlineLevel="0" collapsed="false">
      <c r="D888" s="170"/>
    </row>
    <row r="889" customFormat="false" ht="13.2" hidden="false" customHeight="false" outlineLevel="0" collapsed="false">
      <c r="D889" s="170"/>
    </row>
    <row r="890" customFormat="false" ht="13.2" hidden="false" customHeight="false" outlineLevel="0" collapsed="false">
      <c r="D890" s="170"/>
    </row>
    <row r="891" customFormat="false" ht="13.2" hidden="false" customHeight="false" outlineLevel="0" collapsed="false">
      <c r="D891" s="170"/>
    </row>
    <row r="892" customFormat="false" ht="13.2" hidden="false" customHeight="false" outlineLevel="0" collapsed="false">
      <c r="D892" s="170"/>
    </row>
    <row r="893" customFormat="false" ht="13.2" hidden="false" customHeight="false" outlineLevel="0" collapsed="false">
      <c r="D893" s="170"/>
    </row>
    <row r="894" customFormat="false" ht="13.2" hidden="false" customHeight="false" outlineLevel="0" collapsed="false">
      <c r="D894" s="170"/>
    </row>
    <row r="895" customFormat="false" ht="13.2" hidden="false" customHeight="false" outlineLevel="0" collapsed="false">
      <c r="D895" s="170"/>
    </row>
    <row r="896" customFormat="false" ht="13.2" hidden="false" customHeight="false" outlineLevel="0" collapsed="false">
      <c r="D896" s="170"/>
    </row>
    <row r="897" customFormat="false" ht="13.2" hidden="false" customHeight="false" outlineLevel="0" collapsed="false">
      <c r="D897" s="170"/>
    </row>
    <row r="898" customFormat="false" ht="13.2" hidden="false" customHeight="false" outlineLevel="0" collapsed="false">
      <c r="D898" s="170"/>
    </row>
    <row r="899" customFormat="false" ht="13.2" hidden="false" customHeight="false" outlineLevel="0" collapsed="false">
      <c r="D899" s="170"/>
    </row>
    <row r="900" customFormat="false" ht="13.2" hidden="false" customHeight="false" outlineLevel="0" collapsed="false">
      <c r="D900" s="170"/>
    </row>
    <row r="901" customFormat="false" ht="13.2" hidden="false" customHeight="false" outlineLevel="0" collapsed="false">
      <c r="D901" s="170"/>
    </row>
    <row r="902" customFormat="false" ht="13.2" hidden="false" customHeight="false" outlineLevel="0" collapsed="false">
      <c r="D902" s="170"/>
    </row>
    <row r="903" customFormat="false" ht="13.2" hidden="false" customHeight="false" outlineLevel="0" collapsed="false">
      <c r="D903" s="170"/>
    </row>
    <row r="904" customFormat="false" ht="13.2" hidden="false" customHeight="false" outlineLevel="0" collapsed="false">
      <c r="D904" s="170"/>
    </row>
    <row r="905" customFormat="false" ht="13.2" hidden="false" customHeight="false" outlineLevel="0" collapsed="false">
      <c r="D905" s="170"/>
    </row>
    <row r="906" customFormat="false" ht="13.2" hidden="false" customHeight="false" outlineLevel="0" collapsed="false">
      <c r="D906" s="170"/>
    </row>
    <row r="907" customFormat="false" ht="13.2" hidden="false" customHeight="false" outlineLevel="0" collapsed="false">
      <c r="D907" s="170"/>
    </row>
    <row r="908" customFormat="false" ht="13.2" hidden="false" customHeight="false" outlineLevel="0" collapsed="false">
      <c r="D908" s="170"/>
    </row>
    <row r="909" customFormat="false" ht="13.2" hidden="false" customHeight="false" outlineLevel="0" collapsed="false">
      <c r="D909" s="170"/>
    </row>
    <row r="910" customFormat="false" ht="13.2" hidden="false" customHeight="false" outlineLevel="0" collapsed="false">
      <c r="D910" s="170"/>
    </row>
    <row r="911" customFormat="false" ht="13.2" hidden="false" customHeight="false" outlineLevel="0" collapsed="false">
      <c r="D911" s="170"/>
    </row>
    <row r="912" customFormat="false" ht="13.2" hidden="false" customHeight="false" outlineLevel="0" collapsed="false">
      <c r="D912" s="170"/>
    </row>
    <row r="913" customFormat="false" ht="13.2" hidden="false" customHeight="false" outlineLevel="0" collapsed="false">
      <c r="D913" s="170"/>
    </row>
    <row r="914" customFormat="false" ht="13.2" hidden="false" customHeight="false" outlineLevel="0" collapsed="false">
      <c r="D914" s="170"/>
    </row>
    <row r="915" customFormat="false" ht="13.2" hidden="false" customHeight="false" outlineLevel="0" collapsed="false">
      <c r="D915" s="170"/>
    </row>
    <row r="916" customFormat="false" ht="13.2" hidden="false" customHeight="false" outlineLevel="0" collapsed="false">
      <c r="D916" s="170"/>
    </row>
    <row r="917" customFormat="false" ht="13.2" hidden="false" customHeight="false" outlineLevel="0" collapsed="false">
      <c r="D917" s="170"/>
    </row>
    <row r="918" customFormat="false" ht="13.2" hidden="false" customHeight="false" outlineLevel="0" collapsed="false">
      <c r="D918" s="170"/>
    </row>
    <row r="919" customFormat="false" ht="13.2" hidden="false" customHeight="false" outlineLevel="0" collapsed="false">
      <c r="D919" s="170"/>
    </row>
    <row r="920" customFormat="false" ht="13.2" hidden="false" customHeight="false" outlineLevel="0" collapsed="false">
      <c r="D920" s="170"/>
    </row>
    <row r="921" customFormat="false" ht="13.2" hidden="false" customHeight="false" outlineLevel="0" collapsed="false">
      <c r="D921" s="170"/>
    </row>
    <row r="922" customFormat="false" ht="13.2" hidden="false" customHeight="false" outlineLevel="0" collapsed="false">
      <c r="D922" s="170"/>
    </row>
    <row r="923" customFormat="false" ht="13.2" hidden="false" customHeight="false" outlineLevel="0" collapsed="false">
      <c r="D923" s="170"/>
    </row>
    <row r="924" customFormat="false" ht="13.2" hidden="false" customHeight="false" outlineLevel="0" collapsed="false">
      <c r="D924" s="170"/>
    </row>
    <row r="925" customFormat="false" ht="13.2" hidden="false" customHeight="false" outlineLevel="0" collapsed="false">
      <c r="D925" s="170"/>
    </row>
    <row r="926" customFormat="false" ht="13.2" hidden="false" customHeight="false" outlineLevel="0" collapsed="false">
      <c r="D926" s="170"/>
    </row>
    <row r="927" customFormat="false" ht="13.2" hidden="false" customHeight="false" outlineLevel="0" collapsed="false">
      <c r="D927" s="170"/>
    </row>
    <row r="928" customFormat="false" ht="13.2" hidden="false" customHeight="false" outlineLevel="0" collapsed="false">
      <c r="D928" s="170"/>
    </row>
    <row r="929" customFormat="false" ht="13.2" hidden="false" customHeight="false" outlineLevel="0" collapsed="false">
      <c r="D929" s="170"/>
    </row>
    <row r="930" customFormat="false" ht="13.2" hidden="false" customHeight="false" outlineLevel="0" collapsed="false">
      <c r="D930" s="170"/>
    </row>
    <row r="931" customFormat="false" ht="13.2" hidden="false" customHeight="false" outlineLevel="0" collapsed="false">
      <c r="D931" s="170"/>
    </row>
    <row r="932" customFormat="false" ht="13.2" hidden="false" customHeight="false" outlineLevel="0" collapsed="false">
      <c r="D932" s="170"/>
    </row>
    <row r="933" customFormat="false" ht="13.2" hidden="false" customHeight="false" outlineLevel="0" collapsed="false">
      <c r="D933" s="170"/>
    </row>
    <row r="934" customFormat="false" ht="13.2" hidden="false" customHeight="false" outlineLevel="0" collapsed="false">
      <c r="D934" s="170"/>
    </row>
    <row r="935" customFormat="false" ht="13.2" hidden="false" customHeight="false" outlineLevel="0" collapsed="false">
      <c r="D935" s="170"/>
    </row>
    <row r="936" customFormat="false" ht="13.2" hidden="false" customHeight="false" outlineLevel="0" collapsed="false">
      <c r="D936" s="170"/>
    </row>
    <row r="937" customFormat="false" ht="13.2" hidden="false" customHeight="false" outlineLevel="0" collapsed="false">
      <c r="D937" s="170"/>
    </row>
    <row r="938" customFormat="false" ht="13.2" hidden="false" customHeight="false" outlineLevel="0" collapsed="false">
      <c r="D938" s="170"/>
    </row>
    <row r="939" customFormat="false" ht="13.2" hidden="false" customHeight="false" outlineLevel="0" collapsed="false">
      <c r="D939" s="170"/>
    </row>
    <row r="940" customFormat="false" ht="13.2" hidden="false" customHeight="false" outlineLevel="0" collapsed="false">
      <c r="D940" s="170"/>
    </row>
    <row r="941" customFormat="false" ht="13.2" hidden="false" customHeight="false" outlineLevel="0" collapsed="false">
      <c r="D941" s="170"/>
    </row>
    <row r="942" customFormat="false" ht="13.2" hidden="false" customHeight="false" outlineLevel="0" collapsed="false">
      <c r="D942" s="170"/>
    </row>
    <row r="943" customFormat="false" ht="13.2" hidden="false" customHeight="false" outlineLevel="0" collapsed="false">
      <c r="D943" s="170"/>
    </row>
    <row r="944" customFormat="false" ht="13.2" hidden="false" customHeight="false" outlineLevel="0" collapsed="false">
      <c r="D944" s="170"/>
    </row>
    <row r="945" customFormat="false" ht="13.2" hidden="false" customHeight="false" outlineLevel="0" collapsed="false">
      <c r="D945" s="170"/>
    </row>
    <row r="946" customFormat="false" ht="13.2" hidden="false" customHeight="false" outlineLevel="0" collapsed="false">
      <c r="D946" s="170"/>
    </row>
    <row r="947" customFormat="false" ht="13.2" hidden="false" customHeight="false" outlineLevel="0" collapsed="false">
      <c r="D947" s="170"/>
    </row>
    <row r="948" customFormat="false" ht="13.2" hidden="false" customHeight="false" outlineLevel="0" collapsed="false">
      <c r="D948" s="170"/>
    </row>
    <row r="949" customFormat="false" ht="13.2" hidden="false" customHeight="false" outlineLevel="0" collapsed="false">
      <c r="D949" s="170"/>
    </row>
    <row r="950" customFormat="false" ht="13.2" hidden="false" customHeight="false" outlineLevel="0" collapsed="false">
      <c r="D950" s="170"/>
    </row>
    <row r="951" customFormat="false" ht="13.2" hidden="false" customHeight="false" outlineLevel="0" collapsed="false">
      <c r="D951" s="170"/>
    </row>
    <row r="952" customFormat="false" ht="13.2" hidden="false" customHeight="false" outlineLevel="0" collapsed="false">
      <c r="D952" s="170"/>
    </row>
    <row r="953" customFormat="false" ht="13.2" hidden="false" customHeight="false" outlineLevel="0" collapsed="false">
      <c r="D953" s="170"/>
    </row>
    <row r="954" customFormat="false" ht="13.2" hidden="false" customHeight="false" outlineLevel="0" collapsed="false">
      <c r="D954" s="170"/>
    </row>
    <row r="955" customFormat="false" ht="13.2" hidden="false" customHeight="false" outlineLevel="0" collapsed="false">
      <c r="D955" s="170"/>
    </row>
    <row r="956" customFormat="false" ht="13.2" hidden="false" customHeight="false" outlineLevel="0" collapsed="false">
      <c r="D956" s="170"/>
    </row>
    <row r="957" customFormat="false" ht="13.2" hidden="false" customHeight="false" outlineLevel="0" collapsed="false">
      <c r="D957" s="170"/>
    </row>
    <row r="958" customFormat="false" ht="13.2" hidden="false" customHeight="false" outlineLevel="0" collapsed="false">
      <c r="D958" s="170"/>
    </row>
    <row r="959" customFormat="false" ht="13.2" hidden="false" customHeight="false" outlineLevel="0" collapsed="false">
      <c r="D959" s="170"/>
    </row>
    <row r="960" customFormat="false" ht="13.2" hidden="false" customHeight="false" outlineLevel="0" collapsed="false">
      <c r="D960" s="170"/>
    </row>
    <row r="961" customFormat="false" ht="13.2" hidden="false" customHeight="false" outlineLevel="0" collapsed="false">
      <c r="D961" s="170"/>
    </row>
    <row r="962" customFormat="false" ht="13.2" hidden="false" customHeight="false" outlineLevel="0" collapsed="false">
      <c r="D962" s="170"/>
    </row>
    <row r="963" customFormat="false" ht="13.2" hidden="false" customHeight="false" outlineLevel="0" collapsed="false">
      <c r="D963" s="170"/>
    </row>
    <row r="964" customFormat="false" ht="13.2" hidden="false" customHeight="false" outlineLevel="0" collapsed="false">
      <c r="D964" s="170"/>
    </row>
    <row r="965" customFormat="false" ht="13.2" hidden="false" customHeight="false" outlineLevel="0" collapsed="false">
      <c r="D965" s="170"/>
    </row>
    <row r="966" customFormat="false" ht="13.2" hidden="false" customHeight="false" outlineLevel="0" collapsed="false">
      <c r="D966" s="170"/>
    </row>
    <row r="967" customFormat="false" ht="13.2" hidden="false" customHeight="false" outlineLevel="0" collapsed="false">
      <c r="D967" s="170"/>
    </row>
    <row r="968" customFormat="false" ht="13.2" hidden="false" customHeight="false" outlineLevel="0" collapsed="false">
      <c r="D968" s="170"/>
    </row>
    <row r="969" customFormat="false" ht="13.2" hidden="false" customHeight="false" outlineLevel="0" collapsed="false">
      <c r="D969" s="170"/>
    </row>
    <row r="970" customFormat="false" ht="13.2" hidden="false" customHeight="false" outlineLevel="0" collapsed="false">
      <c r="D970" s="170"/>
    </row>
    <row r="971" customFormat="false" ht="13.2" hidden="false" customHeight="false" outlineLevel="0" collapsed="false">
      <c r="D971" s="170"/>
    </row>
    <row r="972" customFormat="false" ht="13.2" hidden="false" customHeight="false" outlineLevel="0" collapsed="false">
      <c r="D972" s="170"/>
    </row>
    <row r="973" customFormat="false" ht="13.2" hidden="false" customHeight="false" outlineLevel="0" collapsed="false">
      <c r="D973" s="170"/>
    </row>
    <row r="974" customFormat="false" ht="13.2" hidden="false" customHeight="false" outlineLevel="0" collapsed="false">
      <c r="D974" s="170"/>
    </row>
    <row r="975" customFormat="false" ht="13.2" hidden="false" customHeight="false" outlineLevel="0" collapsed="false">
      <c r="D975" s="170"/>
    </row>
    <row r="976" customFormat="false" ht="13.2" hidden="false" customHeight="false" outlineLevel="0" collapsed="false">
      <c r="D976" s="170"/>
    </row>
    <row r="977" customFormat="false" ht="13.2" hidden="false" customHeight="false" outlineLevel="0" collapsed="false">
      <c r="D977" s="170"/>
    </row>
    <row r="978" customFormat="false" ht="13.2" hidden="false" customHeight="false" outlineLevel="0" collapsed="false">
      <c r="D978" s="170"/>
    </row>
    <row r="979" customFormat="false" ht="13.2" hidden="false" customHeight="false" outlineLevel="0" collapsed="false">
      <c r="D979" s="170"/>
    </row>
    <row r="980" customFormat="false" ht="13.2" hidden="false" customHeight="false" outlineLevel="0" collapsed="false">
      <c r="D980" s="170"/>
    </row>
    <row r="981" customFormat="false" ht="13.2" hidden="false" customHeight="false" outlineLevel="0" collapsed="false">
      <c r="D981" s="170"/>
    </row>
    <row r="982" customFormat="false" ht="13.2" hidden="false" customHeight="false" outlineLevel="0" collapsed="false">
      <c r="D982" s="170"/>
    </row>
    <row r="983" customFormat="false" ht="13.2" hidden="false" customHeight="false" outlineLevel="0" collapsed="false">
      <c r="D983" s="170"/>
    </row>
    <row r="984" customFormat="false" ht="13.2" hidden="false" customHeight="false" outlineLevel="0" collapsed="false">
      <c r="D984" s="170"/>
    </row>
    <row r="985" customFormat="false" ht="13.2" hidden="false" customHeight="false" outlineLevel="0" collapsed="false">
      <c r="D985" s="170"/>
    </row>
    <row r="986" customFormat="false" ht="13.2" hidden="false" customHeight="false" outlineLevel="0" collapsed="false">
      <c r="D986" s="170"/>
    </row>
    <row r="987" customFormat="false" ht="13.2" hidden="false" customHeight="false" outlineLevel="0" collapsed="false">
      <c r="D987" s="170"/>
    </row>
    <row r="988" customFormat="false" ht="13.2" hidden="false" customHeight="false" outlineLevel="0" collapsed="false">
      <c r="D988" s="170"/>
    </row>
    <row r="989" customFormat="false" ht="13.2" hidden="false" customHeight="false" outlineLevel="0" collapsed="false">
      <c r="D989" s="170"/>
    </row>
    <row r="990" customFormat="false" ht="13.2" hidden="false" customHeight="false" outlineLevel="0" collapsed="false">
      <c r="D990" s="170"/>
    </row>
    <row r="991" customFormat="false" ht="13.2" hidden="false" customHeight="false" outlineLevel="0" collapsed="false">
      <c r="D991" s="170"/>
    </row>
    <row r="992" customFormat="false" ht="13.2" hidden="false" customHeight="false" outlineLevel="0" collapsed="false">
      <c r="D992" s="170"/>
    </row>
    <row r="993" customFormat="false" ht="13.2" hidden="false" customHeight="false" outlineLevel="0" collapsed="false">
      <c r="D993" s="170"/>
    </row>
    <row r="994" customFormat="false" ht="13.2" hidden="false" customHeight="false" outlineLevel="0" collapsed="false">
      <c r="D994" s="170"/>
    </row>
    <row r="995" customFormat="false" ht="13.2" hidden="false" customHeight="false" outlineLevel="0" collapsed="false">
      <c r="D995" s="170"/>
    </row>
    <row r="996" customFormat="false" ht="13.2" hidden="false" customHeight="false" outlineLevel="0" collapsed="false">
      <c r="D996" s="170"/>
    </row>
    <row r="997" customFormat="false" ht="13.2" hidden="false" customHeight="false" outlineLevel="0" collapsed="false">
      <c r="D997" s="170"/>
    </row>
    <row r="998" customFormat="false" ht="13.2" hidden="false" customHeight="false" outlineLevel="0" collapsed="false">
      <c r="D998" s="170"/>
    </row>
    <row r="999" customFormat="false" ht="13.2" hidden="false" customHeight="false" outlineLevel="0" collapsed="false">
      <c r="D999" s="170"/>
    </row>
    <row r="1000" customFormat="false" ht="13.2" hidden="false" customHeight="false" outlineLevel="0" collapsed="false">
      <c r="D1000" s="170"/>
    </row>
    <row r="1001" customFormat="false" ht="13.2" hidden="false" customHeight="false" outlineLevel="0" collapsed="false">
      <c r="D1001" s="170"/>
    </row>
    <row r="1002" customFormat="false" ht="13.2" hidden="false" customHeight="false" outlineLevel="0" collapsed="false">
      <c r="D1002" s="170"/>
    </row>
    <row r="1003" customFormat="false" ht="13.2" hidden="false" customHeight="false" outlineLevel="0" collapsed="false">
      <c r="D1003" s="170"/>
    </row>
    <row r="1004" customFormat="false" ht="13.2" hidden="false" customHeight="false" outlineLevel="0" collapsed="false">
      <c r="D1004" s="170"/>
    </row>
    <row r="1005" customFormat="false" ht="13.2" hidden="false" customHeight="false" outlineLevel="0" collapsed="false">
      <c r="D1005" s="170"/>
    </row>
    <row r="1006" customFormat="false" ht="13.2" hidden="false" customHeight="false" outlineLevel="0" collapsed="false">
      <c r="D1006" s="170"/>
    </row>
    <row r="1007" customFormat="false" ht="13.2" hidden="false" customHeight="false" outlineLevel="0" collapsed="false">
      <c r="D1007" s="170"/>
    </row>
    <row r="1008" customFormat="false" ht="13.2" hidden="false" customHeight="false" outlineLevel="0" collapsed="false">
      <c r="D1008" s="170"/>
    </row>
    <row r="1009" customFormat="false" ht="13.2" hidden="false" customHeight="false" outlineLevel="0" collapsed="false">
      <c r="D1009" s="170"/>
    </row>
    <row r="1010" customFormat="false" ht="13.2" hidden="false" customHeight="false" outlineLevel="0" collapsed="false">
      <c r="D1010" s="170"/>
    </row>
    <row r="1011" customFormat="false" ht="13.2" hidden="false" customHeight="false" outlineLevel="0" collapsed="false">
      <c r="D1011" s="170"/>
    </row>
    <row r="1012" customFormat="false" ht="13.2" hidden="false" customHeight="false" outlineLevel="0" collapsed="false">
      <c r="D1012" s="170"/>
    </row>
    <row r="1013" customFormat="false" ht="13.2" hidden="false" customHeight="false" outlineLevel="0" collapsed="false">
      <c r="D1013" s="170"/>
    </row>
    <row r="1014" customFormat="false" ht="13.2" hidden="false" customHeight="false" outlineLevel="0" collapsed="false">
      <c r="D1014" s="170"/>
    </row>
    <row r="1015" customFormat="false" ht="13.2" hidden="false" customHeight="false" outlineLevel="0" collapsed="false">
      <c r="D1015" s="170"/>
    </row>
    <row r="1016" customFormat="false" ht="13.2" hidden="false" customHeight="false" outlineLevel="0" collapsed="false">
      <c r="D1016" s="170"/>
    </row>
    <row r="1017" customFormat="false" ht="13.2" hidden="false" customHeight="false" outlineLevel="0" collapsed="false">
      <c r="D1017" s="170"/>
    </row>
    <row r="1018" customFormat="false" ht="13.2" hidden="false" customHeight="false" outlineLevel="0" collapsed="false">
      <c r="D1018" s="170"/>
    </row>
    <row r="1019" customFormat="false" ht="13.2" hidden="false" customHeight="false" outlineLevel="0" collapsed="false">
      <c r="D1019" s="170"/>
    </row>
    <row r="1020" customFormat="false" ht="13.2" hidden="false" customHeight="false" outlineLevel="0" collapsed="false">
      <c r="D1020" s="170"/>
    </row>
    <row r="1021" customFormat="false" ht="13.2" hidden="false" customHeight="false" outlineLevel="0" collapsed="false">
      <c r="D1021" s="170"/>
    </row>
    <row r="1022" customFormat="false" ht="13.2" hidden="false" customHeight="false" outlineLevel="0" collapsed="false">
      <c r="D1022" s="170"/>
    </row>
    <row r="1023" customFormat="false" ht="13.2" hidden="false" customHeight="false" outlineLevel="0" collapsed="false">
      <c r="D1023" s="170"/>
    </row>
    <row r="1024" customFormat="false" ht="13.2" hidden="false" customHeight="false" outlineLevel="0" collapsed="false">
      <c r="D1024" s="170"/>
    </row>
    <row r="1025" customFormat="false" ht="13.2" hidden="false" customHeight="false" outlineLevel="0" collapsed="false">
      <c r="D1025" s="170"/>
    </row>
    <row r="1026" customFormat="false" ht="13.2" hidden="false" customHeight="false" outlineLevel="0" collapsed="false">
      <c r="D1026" s="170"/>
    </row>
    <row r="1027" customFormat="false" ht="13.2" hidden="false" customHeight="false" outlineLevel="0" collapsed="false">
      <c r="D1027" s="170"/>
    </row>
    <row r="1028" customFormat="false" ht="13.2" hidden="false" customHeight="false" outlineLevel="0" collapsed="false">
      <c r="D1028" s="170"/>
    </row>
    <row r="1029" customFormat="false" ht="13.2" hidden="false" customHeight="false" outlineLevel="0" collapsed="false">
      <c r="D1029" s="170"/>
    </row>
    <row r="1030" customFormat="false" ht="13.2" hidden="false" customHeight="false" outlineLevel="0" collapsed="false">
      <c r="D1030" s="170"/>
    </row>
    <row r="1031" customFormat="false" ht="13.2" hidden="false" customHeight="false" outlineLevel="0" collapsed="false">
      <c r="D1031" s="170"/>
    </row>
    <row r="1032" customFormat="false" ht="13.2" hidden="false" customHeight="false" outlineLevel="0" collapsed="false">
      <c r="D1032" s="170"/>
    </row>
    <row r="1033" customFormat="false" ht="13.2" hidden="false" customHeight="false" outlineLevel="0" collapsed="false">
      <c r="D1033" s="170"/>
    </row>
    <row r="1034" customFormat="false" ht="13.2" hidden="false" customHeight="false" outlineLevel="0" collapsed="false">
      <c r="D1034" s="170"/>
    </row>
    <row r="1035" customFormat="false" ht="13.2" hidden="false" customHeight="false" outlineLevel="0" collapsed="false">
      <c r="D1035" s="170"/>
    </row>
    <row r="1036" customFormat="false" ht="13.2" hidden="false" customHeight="false" outlineLevel="0" collapsed="false">
      <c r="D1036" s="170"/>
    </row>
    <row r="1037" customFormat="false" ht="13.2" hidden="false" customHeight="false" outlineLevel="0" collapsed="false">
      <c r="D1037" s="170"/>
    </row>
    <row r="1038" customFormat="false" ht="13.2" hidden="false" customHeight="false" outlineLevel="0" collapsed="false">
      <c r="D1038" s="170"/>
    </row>
    <row r="1039" customFormat="false" ht="13.2" hidden="false" customHeight="false" outlineLevel="0" collapsed="false">
      <c r="D1039" s="170"/>
    </row>
    <row r="1040" customFormat="false" ht="13.2" hidden="false" customHeight="false" outlineLevel="0" collapsed="false">
      <c r="D1040" s="170"/>
    </row>
    <row r="1041" customFormat="false" ht="13.2" hidden="false" customHeight="false" outlineLevel="0" collapsed="false">
      <c r="D1041" s="170"/>
    </row>
    <row r="1042" customFormat="false" ht="13.2" hidden="false" customHeight="false" outlineLevel="0" collapsed="false">
      <c r="D1042" s="170"/>
    </row>
    <row r="1043" customFormat="false" ht="13.2" hidden="false" customHeight="false" outlineLevel="0" collapsed="false">
      <c r="D1043" s="170"/>
    </row>
    <row r="1044" customFormat="false" ht="13.2" hidden="false" customHeight="false" outlineLevel="0" collapsed="false">
      <c r="D1044" s="170"/>
    </row>
    <row r="1045" customFormat="false" ht="13.2" hidden="false" customHeight="false" outlineLevel="0" collapsed="false">
      <c r="D1045" s="170"/>
    </row>
    <row r="1046" customFormat="false" ht="13.2" hidden="false" customHeight="false" outlineLevel="0" collapsed="false">
      <c r="D1046" s="170"/>
    </row>
    <row r="1047" customFormat="false" ht="13.2" hidden="false" customHeight="false" outlineLevel="0" collapsed="false">
      <c r="D1047" s="170"/>
    </row>
    <row r="1048" customFormat="false" ht="13.2" hidden="false" customHeight="false" outlineLevel="0" collapsed="false">
      <c r="D1048" s="170"/>
    </row>
    <row r="1049" customFormat="false" ht="13.2" hidden="false" customHeight="false" outlineLevel="0" collapsed="false">
      <c r="D1049" s="170"/>
    </row>
    <row r="1050" customFormat="false" ht="13.2" hidden="false" customHeight="false" outlineLevel="0" collapsed="false">
      <c r="D1050" s="170"/>
    </row>
    <row r="1051" customFormat="false" ht="13.2" hidden="false" customHeight="false" outlineLevel="0" collapsed="false">
      <c r="D1051" s="170"/>
    </row>
    <row r="1052" customFormat="false" ht="13.2" hidden="false" customHeight="false" outlineLevel="0" collapsed="false">
      <c r="D1052" s="170"/>
    </row>
    <row r="1053" customFormat="false" ht="13.2" hidden="false" customHeight="false" outlineLevel="0" collapsed="false">
      <c r="D1053" s="170"/>
    </row>
    <row r="1054" customFormat="false" ht="13.2" hidden="false" customHeight="false" outlineLevel="0" collapsed="false">
      <c r="D1054" s="170"/>
    </row>
    <row r="1055" customFormat="false" ht="13.2" hidden="false" customHeight="false" outlineLevel="0" collapsed="false">
      <c r="D1055" s="170"/>
    </row>
    <row r="1056" customFormat="false" ht="13.2" hidden="false" customHeight="false" outlineLevel="0" collapsed="false">
      <c r="D1056" s="170"/>
    </row>
    <row r="1057" customFormat="false" ht="13.2" hidden="false" customHeight="false" outlineLevel="0" collapsed="false">
      <c r="D1057" s="170"/>
    </row>
    <row r="1058" customFormat="false" ht="13.2" hidden="false" customHeight="false" outlineLevel="0" collapsed="false">
      <c r="D1058" s="170"/>
    </row>
    <row r="1059" customFormat="false" ht="13.2" hidden="false" customHeight="false" outlineLevel="0" collapsed="false">
      <c r="D1059" s="170"/>
    </row>
    <row r="1060" customFormat="false" ht="13.2" hidden="false" customHeight="false" outlineLevel="0" collapsed="false">
      <c r="D1060" s="170"/>
    </row>
    <row r="1061" customFormat="false" ht="13.2" hidden="false" customHeight="false" outlineLevel="0" collapsed="false">
      <c r="D1061" s="170"/>
    </row>
    <row r="1062" customFormat="false" ht="13.2" hidden="false" customHeight="false" outlineLevel="0" collapsed="false">
      <c r="D1062" s="170"/>
    </row>
    <row r="1063" customFormat="false" ht="13.2" hidden="false" customHeight="false" outlineLevel="0" collapsed="false">
      <c r="D1063" s="170"/>
    </row>
    <row r="1064" customFormat="false" ht="13.2" hidden="false" customHeight="false" outlineLevel="0" collapsed="false">
      <c r="D1064" s="170"/>
    </row>
    <row r="1065" customFormat="false" ht="13.2" hidden="false" customHeight="false" outlineLevel="0" collapsed="false">
      <c r="D1065" s="170"/>
    </row>
    <row r="1066" customFormat="false" ht="13.2" hidden="false" customHeight="false" outlineLevel="0" collapsed="false">
      <c r="D1066" s="170"/>
    </row>
    <row r="1067" customFormat="false" ht="13.2" hidden="false" customHeight="false" outlineLevel="0" collapsed="false">
      <c r="D1067" s="170"/>
    </row>
    <row r="1068" customFormat="false" ht="13.2" hidden="false" customHeight="false" outlineLevel="0" collapsed="false">
      <c r="D1068" s="170"/>
    </row>
    <row r="1069" customFormat="false" ht="13.2" hidden="false" customHeight="false" outlineLevel="0" collapsed="false">
      <c r="D1069" s="170"/>
    </row>
    <row r="1070" customFormat="false" ht="13.2" hidden="false" customHeight="false" outlineLevel="0" collapsed="false">
      <c r="D1070" s="170"/>
    </row>
    <row r="1071" customFormat="false" ht="13.2" hidden="false" customHeight="false" outlineLevel="0" collapsed="false">
      <c r="D1071" s="170"/>
    </row>
    <row r="1072" customFormat="false" ht="13.2" hidden="false" customHeight="false" outlineLevel="0" collapsed="false">
      <c r="D1072" s="170"/>
    </row>
    <row r="1073" customFormat="false" ht="13.2" hidden="false" customHeight="false" outlineLevel="0" collapsed="false">
      <c r="D1073" s="170"/>
    </row>
    <row r="1074" customFormat="false" ht="13.2" hidden="false" customHeight="false" outlineLevel="0" collapsed="false">
      <c r="D1074" s="170"/>
    </row>
    <row r="1075" customFormat="false" ht="13.2" hidden="false" customHeight="false" outlineLevel="0" collapsed="false">
      <c r="D1075" s="170"/>
    </row>
    <row r="1076" customFormat="false" ht="13.2" hidden="false" customHeight="false" outlineLevel="0" collapsed="false">
      <c r="D1076" s="170"/>
    </row>
    <row r="1077" customFormat="false" ht="13.2" hidden="false" customHeight="false" outlineLevel="0" collapsed="false">
      <c r="D1077" s="170"/>
    </row>
    <row r="1078" customFormat="false" ht="13.2" hidden="false" customHeight="false" outlineLevel="0" collapsed="false">
      <c r="D1078" s="170"/>
    </row>
    <row r="1079" customFormat="false" ht="13.2" hidden="false" customHeight="false" outlineLevel="0" collapsed="false">
      <c r="D1079" s="170"/>
    </row>
    <row r="1080" customFormat="false" ht="13.2" hidden="false" customHeight="false" outlineLevel="0" collapsed="false">
      <c r="D1080" s="170"/>
    </row>
    <row r="1081" customFormat="false" ht="13.2" hidden="false" customHeight="false" outlineLevel="0" collapsed="false">
      <c r="D1081" s="170"/>
    </row>
    <row r="1082" customFormat="false" ht="13.2" hidden="false" customHeight="false" outlineLevel="0" collapsed="false">
      <c r="D1082" s="170"/>
    </row>
    <row r="1083" customFormat="false" ht="13.2" hidden="false" customHeight="false" outlineLevel="0" collapsed="false">
      <c r="D1083" s="170"/>
    </row>
    <row r="1084" customFormat="false" ht="13.2" hidden="false" customHeight="false" outlineLevel="0" collapsed="false">
      <c r="D1084" s="170"/>
    </row>
    <row r="1085" customFormat="false" ht="13.2" hidden="false" customHeight="false" outlineLevel="0" collapsed="false">
      <c r="D1085" s="170"/>
    </row>
    <row r="1086" customFormat="false" ht="13.2" hidden="false" customHeight="false" outlineLevel="0" collapsed="false">
      <c r="D1086" s="170"/>
    </row>
    <row r="1087" customFormat="false" ht="13.2" hidden="false" customHeight="false" outlineLevel="0" collapsed="false">
      <c r="D1087" s="170"/>
    </row>
    <row r="1088" customFormat="false" ht="13.2" hidden="false" customHeight="false" outlineLevel="0" collapsed="false">
      <c r="D1088" s="170"/>
    </row>
    <row r="1089" customFormat="false" ht="13.2" hidden="false" customHeight="false" outlineLevel="0" collapsed="false">
      <c r="D1089" s="170"/>
    </row>
    <row r="1090" customFormat="false" ht="13.2" hidden="false" customHeight="false" outlineLevel="0" collapsed="false">
      <c r="D1090" s="170"/>
    </row>
    <row r="1091" customFormat="false" ht="13.2" hidden="false" customHeight="false" outlineLevel="0" collapsed="false">
      <c r="D1091" s="170"/>
    </row>
    <row r="1092" customFormat="false" ht="13.2" hidden="false" customHeight="false" outlineLevel="0" collapsed="false">
      <c r="D1092" s="170"/>
    </row>
    <row r="1093" customFormat="false" ht="13.2" hidden="false" customHeight="false" outlineLevel="0" collapsed="false">
      <c r="D1093" s="170"/>
    </row>
    <row r="1094" customFormat="false" ht="13.2" hidden="false" customHeight="false" outlineLevel="0" collapsed="false">
      <c r="D1094" s="170"/>
    </row>
    <row r="1095" customFormat="false" ht="13.2" hidden="false" customHeight="false" outlineLevel="0" collapsed="false">
      <c r="D1095" s="170"/>
    </row>
    <row r="1096" customFormat="false" ht="13.2" hidden="false" customHeight="false" outlineLevel="0" collapsed="false">
      <c r="D1096" s="170"/>
    </row>
    <row r="1097" customFormat="false" ht="13.2" hidden="false" customHeight="false" outlineLevel="0" collapsed="false">
      <c r="D1097" s="170"/>
    </row>
    <row r="1098" customFormat="false" ht="13.2" hidden="false" customHeight="false" outlineLevel="0" collapsed="false">
      <c r="D1098" s="170"/>
    </row>
    <row r="1099" customFormat="false" ht="13.2" hidden="false" customHeight="false" outlineLevel="0" collapsed="false">
      <c r="D1099" s="170"/>
    </row>
    <row r="1100" customFormat="false" ht="13.2" hidden="false" customHeight="false" outlineLevel="0" collapsed="false">
      <c r="D1100" s="170"/>
    </row>
    <row r="1101" customFormat="false" ht="13.2" hidden="false" customHeight="false" outlineLevel="0" collapsed="false">
      <c r="D1101" s="170"/>
    </row>
    <row r="1102" customFormat="false" ht="13.2" hidden="false" customHeight="false" outlineLevel="0" collapsed="false">
      <c r="D1102" s="170"/>
    </row>
    <row r="1103" customFormat="false" ht="13.2" hidden="false" customHeight="false" outlineLevel="0" collapsed="false">
      <c r="D1103" s="170"/>
    </row>
    <row r="1104" customFormat="false" ht="13.2" hidden="false" customHeight="false" outlineLevel="0" collapsed="false">
      <c r="D1104" s="170"/>
    </row>
    <row r="1105" customFormat="false" ht="13.2" hidden="false" customHeight="false" outlineLevel="0" collapsed="false">
      <c r="D1105" s="170"/>
    </row>
    <row r="1106" customFormat="false" ht="13.2" hidden="false" customHeight="false" outlineLevel="0" collapsed="false">
      <c r="D1106" s="170"/>
    </row>
    <row r="1107" customFormat="false" ht="13.2" hidden="false" customHeight="false" outlineLevel="0" collapsed="false">
      <c r="D1107" s="170"/>
    </row>
    <row r="1108" customFormat="false" ht="13.2" hidden="false" customHeight="false" outlineLevel="0" collapsed="false">
      <c r="D1108" s="170"/>
    </row>
    <row r="1109" customFormat="false" ht="13.2" hidden="false" customHeight="false" outlineLevel="0" collapsed="false">
      <c r="D1109" s="170"/>
    </row>
    <row r="1110" customFormat="false" ht="13.2" hidden="false" customHeight="false" outlineLevel="0" collapsed="false">
      <c r="D1110" s="170"/>
    </row>
    <row r="1111" customFormat="false" ht="13.2" hidden="false" customHeight="false" outlineLevel="0" collapsed="false">
      <c r="D1111" s="170"/>
    </row>
    <row r="1112" customFormat="false" ht="13.2" hidden="false" customHeight="false" outlineLevel="0" collapsed="false">
      <c r="D1112" s="170"/>
    </row>
    <row r="1113" customFormat="false" ht="13.2" hidden="false" customHeight="false" outlineLevel="0" collapsed="false">
      <c r="D1113" s="170"/>
    </row>
    <row r="1114" customFormat="false" ht="13.2" hidden="false" customHeight="false" outlineLevel="0" collapsed="false">
      <c r="D1114" s="170"/>
    </row>
    <row r="1115" customFormat="false" ht="13.2" hidden="false" customHeight="false" outlineLevel="0" collapsed="false">
      <c r="D1115" s="170"/>
    </row>
    <row r="1116" customFormat="false" ht="13.2" hidden="false" customHeight="false" outlineLevel="0" collapsed="false">
      <c r="D1116" s="170"/>
    </row>
    <row r="1117" customFormat="false" ht="13.2" hidden="false" customHeight="false" outlineLevel="0" collapsed="false">
      <c r="D1117" s="170"/>
    </row>
    <row r="1118" customFormat="false" ht="13.2" hidden="false" customHeight="false" outlineLevel="0" collapsed="false">
      <c r="D1118" s="170"/>
    </row>
    <row r="1119" customFormat="false" ht="13.2" hidden="false" customHeight="false" outlineLevel="0" collapsed="false">
      <c r="D1119" s="170"/>
    </row>
    <row r="1120" customFormat="false" ht="13.2" hidden="false" customHeight="false" outlineLevel="0" collapsed="false">
      <c r="D1120" s="170"/>
    </row>
    <row r="1121" customFormat="false" ht="13.2" hidden="false" customHeight="false" outlineLevel="0" collapsed="false">
      <c r="D1121" s="170"/>
    </row>
    <row r="1122" customFormat="false" ht="13.2" hidden="false" customHeight="false" outlineLevel="0" collapsed="false">
      <c r="D1122" s="170"/>
    </row>
    <row r="1123" customFormat="false" ht="13.2" hidden="false" customHeight="false" outlineLevel="0" collapsed="false">
      <c r="D1123" s="170"/>
    </row>
    <row r="1124" customFormat="false" ht="13.2" hidden="false" customHeight="false" outlineLevel="0" collapsed="false">
      <c r="D1124" s="170"/>
    </row>
    <row r="1125" customFormat="false" ht="13.2" hidden="false" customHeight="false" outlineLevel="0" collapsed="false">
      <c r="D1125" s="170"/>
    </row>
    <row r="1126" customFormat="false" ht="13.2" hidden="false" customHeight="false" outlineLevel="0" collapsed="false">
      <c r="D1126" s="170"/>
    </row>
    <row r="1127" customFormat="false" ht="13.2" hidden="false" customHeight="false" outlineLevel="0" collapsed="false">
      <c r="D1127" s="170"/>
    </row>
    <row r="1128" customFormat="false" ht="13.2" hidden="false" customHeight="false" outlineLevel="0" collapsed="false">
      <c r="D1128" s="170"/>
    </row>
    <row r="1129" customFormat="false" ht="13.2" hidden="false" customHeight="false" outlineLevel="0" collapsed="false">
      <c r="D1129" s="170"/>
    </row>
    <row r="1130" customFormat="false" ht="13.2" hidden="false" customHeight="false" outlineLevel="0" collapsed="false">
      <c r="D1130" s="170"/>
    </row>
    <row r="1131" customFormat="false" ht="13.2" hidden="false" customHeight="false" outlineLevel="0" collapsed="false">
      <c r="D1131" s="170"/>
    </row>
    <row r="1132" customFormat="false" ht="13.2" hidden="false" customHeight="false" outlineLevel="0" collapsed="false">
      <c r="D1132" s="170"/>
    </row>
    <row r="1133" customFormat="false" ht="13.2" hidden="false" customHeight="false" outlineLevel="0" collapsed="false">
      <c r="D1133" s="170"/>
    </row>
    <row r="1134" customFormat="false" ht="13.2" hidden="false" customHeight="false" outlineLevel="0" collapsed="false">
      <c r="D1134" s="170"/>
    </row>
    <row r="1135" customFormat="false" ht="13.2" hidden="false" customHeight="false" outlineLevel="0" collapsed="false">
      <c r="D1135" s="170"/>
    </row>
    <row r="1136" customFormat="false" ht="13.2" hidden="false" customHeight="false" outlineLevel="0" collapsed="false">
      <c r="D1136" s="170"/>
    </row>
    <row r="1137" customFormat="false" ht="13.2" hidden="false" customHeight="false" outlineLevel="0" collapsed="false">
      <c r="D1137" s="170"/>
    </row>
    <row r="1138" customFormat="false" ht="13.2" hidden="false" customHeight="false" outlineLevel="0" collapsed="false">
      <c r="D1138" s="170"/>
    </row>
    <row r="1139" customFormat="false" ht="13.2" hidden="false" customHeight="false" outlineLevel="0" collapsed="false">
      <c r="D1139" s="170"/>
    </row>
    <row r="1140" customFormat="false" ht="13.2" hidden="false" customHeight="false" outlineLevel="0" collapsed="false">
      <c r="D1140" s="170"/>
    </row>
    <row r="1141" customFormat="false" ht="13.2" hidden="false" customHeight="false" outlineLevel="0" collapsed="false">
      <c r="D1141" s="170"/>
    </row>
    <row r="1142" customFormat="false" ht="13.2" hidden="false" customHeight="false" outlineLevel="0" collapsed="false">
      <c r="D1142" s="170"/>
    </row>
    <row r="1143" customFormat="false" ht="13.2" hidden="false" customHeight="false" outlineLevel="0" collapsed="false">
      <c r="D1143" s="170"/>
    </row>
    <row r="1144" customFormat="false" ht="13.2" hidden="false" customHeight="false" outlineLevel="0" collapsed="false">
      <c r="D1144" s="170"/>
    </row>
    <row r="1145" customFormat="false" ht="13.2" hidden="false" customHeight="false" outlineLevel="0" collapsed="false">
      <c r="D1145" s="170"/>
    </row>
    <row r="1146" customFormat="false" ht="13.2" hidden="false" customHeight="false" outlineLevel="0" collapsed="false">
      <c r="D1146" s="170"/>
    </row>
    <row r="1147" customFormat="false" ht="13.2" hidden="false" customHeight="false" outlineLevel="0" collapsed="false">
      <c r="D1147" s="170"/>
    </row>
    <row r="1148" customFormat="false" ht="13.2" hidden="false" customHeight="false" outlineLevel="0" collapsed="false">
      <c r="D1148" s="170"/>
    </row>
    <row r="1149" customFormat="false" ht="13.2" hidden="false" customHeight="false" outlineLevel="0" collapsed="false">
      <c r="D1149" s="170"/>
    </row>
    <row r="1150" customFormat="false" ht="13.2" hidden="false" customHeight="false" outlineLevel="0" collapsed="false">
      <c r="D1150" s="170"/>
    </row>
    <row r="1151" customFormat="false" ht="13.2" hidden="false" customHeight="false" outlineLevel="0" collapsed="false">
      <c r="D1151" s="170"/>
    </row>
    <row r="1152" customFormat="false" ht="13.2" hidden="false" customHeight="false" outlineLevel="0" collapsed="false">
      <c r="D1152" s="170"/>
    </row>
    <row r="1153" customFormat="false" ht="13.2" hidden="false" customHeight="false" outlineLevel="0" collapsed="false">
      <c r="D1153" s="170"/>
    </row>
    <row r="1154" customFormat="false" ht="13.2" hidden="false" customHeight="false" outlineLevel="0" collapsed="false">
      <c r="D1154" s="170"/>
    </row>
    <row r="1155" customFormat="false" ht="13.2" hidden="false" customHeight="false" outlineLevel="0" collapsed="false">
      <c r="D1155" s="170"/>
    </row>
    <row r="1156" customFormat="false" ht="13.2" hidden="false" customHeight="false" outlineLevel="0" collapsed="false">
      <c r="D1156" s="170"/>
    </row>
    <row r="1157" customFormat="false" ht="13.2" hidden="false" customHeight="false" outlineLevel="0" collapsed="false">
      <c r="D1157" s="170"/>
    </row>
    <row r="1158" customFormat="false" ht="13.2" hidden="false" customHeight="false" outlineLevel="0" collapsed="false">
      <c r="D1158" s="170"/>
    </row>
    <row r="1159" customFormat="false" ht="13.2" hidden="false" customHeight="false" outlineLevel="0" collapsed="false">
      <c r="D1159" s="170"/>
    </row>
    <row r="1160" customFormat="false" ht="13.2" hidden="false" customHeight="false" outlineLevel="0" collapsed="false">
      <c r="D1160" s="170"/>
    </row>
    <row r="1161" customFormat="false" ht="13.2" hidden="false" customHeight="false" outlineLevel="0" collapsed="false">
      <c r="D1161" s="170"/>
    </row>
    <row r="1162" customFormat="false" ht="13.2" hidden="false" customHeight="false" outlineLevel="0" collapsed="false">
      <c r="D1162" s="170"/>
    </row>
    <row r="1163" customFormat="false" ht="13.2" hidden="false" customHeight="false" outlineLevel="0" collapsed="false">
      <c r="D1163" s="170"/>
    </row>
    <row r="1164" customFormat="false" ht="13.2" hidden="false" customHeight="false" outlineLevel="0" collapsed="false">
      <c r="D1164" s="170"/>
    </row>
    <row r="1165" customFormat="false" ht="13.2" hidden="false" customHeight="false" outlineLevel="0" collapsed="false">
      <c r="D1165" s="170"/>
    </row>
    <row r="1166" customFormat="false" ht="13.2" hidden="false" customHeight="false" outlineLevel="0" collapsed="false">
      <c r="D1166" s="170"/>
    </row>
    <row r="1167" customFormat="false" ht="13.2" hidden="false" customHeight="false" outlineLevel="0" collapsed="false">
      <c r="D1167" s="170"/>
    </row>
    <row r="1168" customFormat="false" ht="13.2" hidden="false" customHeight="false" outlineLevel="0" collapsed="false">
      <c r="D1168" s="170"/>
    </row>
    <row r="1169" customFormat="false" ht="13.2" hidden="false" customHeight="false" outlineLevel="0" collapsed="false">
      <c r="D1169" s="170"/>
    </row>
    <row r="1170" customFormat="false" ht="13.2" hidden="false" customHeight="false" outlineLevel="0" collapsed="false">
      <c r="D1170" s="170"/>
    </row>
    <row r="1171" customFormat="false" ht="13.2" hidden="false" customHeight="false" outlineLevel="0" collapsed="false">
      <c r="D1171" s="170"/>
    </row>
    <row r="1172" customFormat="false" ht="13.2" hidden="false" customHeight="false" outlineLevel="0" collapsed="false">
      <c r="D1172" s="170"/>
    </row>
    <row r="1173" customFormat="false" ht="13.2" hidden="false" customHeight="false" outlineLevel="0" collapsed="false">
      <c r="D1173" s="170"/>
    </row>
    <row r="1174" customFormat="false" ht="13.2" hidden="false" customHeight="false" outlineLevel="0" collapsed="false">
      <c r="D1174" s="170"/>
    </row>
    <row r="1175" customFormat="false" ht="13.2" hidden="false" customHeight="false" outlineLevel="0" collapsed="false">
      <c r="D1175" s="170"/>
    </row>
    <row r="1176" customFormat="false" ht="13.2" hidden="false" customHeight="false" outlineLevel="0" collapsed="false">
      <c r="D1176" s="170"/>
    </row>
    <row r="1177" customFormat="false" ht="13.2" hidden="false" customHeight="false" outlineLevel="0" collapsed="false">
      <c r="D1177" s="170"/>
    </row>
    <row r="1178" customFormat="false" ht="13.2" hidden="false" customHeight="false" outlineLevel="0" collapsed="false">
      <c r="D1178" s="170"/>
    </row>
    <row r="1179" customFormat="false" ht="13.2" hidden="false" customHeight="false" outlineLevel="0" collapsed="false">
      <c r="D1179" s="170"/>
    </row>
    <row r="1180" customFormat="false" ht="13.2" hidden="false" customHeight="false" outlineLevel="0" collapsed="false">
      <c r="D1180" s="170"/>
    </row>
    <row r="1181" customFormat="false" ht="13.2" hidden="false" customHeight="false" outlineLevel="0" collapsed="false">
      <c r="D1181" s="170"/>
    </row>
    <row r="1182" customFormat="false" ht="13.2" hidden="false" customHeight="false" outlineLevel="0" collapsed="false">
      <c r="D1182" s="170"/>
    </row>
    <row r="1183" customFormat="false" ht="13.2" hidden="false" customHeight="false" outlineLevel="0" collapsed="false">
      <c r="D1183" s="170"/>
    </row>
    <row r="1184" customFormat="false" ht="13.2" hidden="false" customHeight="false" outlineLevel="0" collapsed="false">
      <c r="D1184" s="170"/>
    </row>
    <row r="1185" customFormat="false" ht="13.2" hidden="false" customHeight="false" outlineLevel="0" collapsed="false">
      <c r="D1185" s="170"/>
    </row>
    <row r="1186" customFormat="false" ht="13.2" hidden="false" customHeight="false" outlineLevel="0" collapsed="false">
      <c r="D1186" s="170"/>
    </row>
    <row r="1187" customFormat="false" ht="13.2" hidden="false" customHeight="false" outlineLevel="0" collapsed="false">
      <c r="D1187" s="170"/>
    </row>
    <row r="1188" customFormat="false" ht="13.2" hidden="false" customHeight="false" outlineLevel="0" collapsed="false">
      <c r="D1188" s="170"/>
    </row>
    <row r="1189" customFormat="false" ht="13.2" hidden="false" customHeight="false" outlineLevel="0" collapsed="false">
      <c r="D1189" s="170"/>
    </row>
    <row r="1190" customFormat="false" ht="13.2" hidden="false" customHeight="false" outlineLevel="0" collapsed="false">
      <c r="D1190" s="170"/>
    </row>
    <row r="1191" customFormat="false" ht="13.2" hidden="false" customHeight="false" outlineLevel="0" collapsed="false">
      <c r="D1191" s="170"/>
    </row>
    <row r="1192" customFormat="false" ht="13.2" hidden="false" customHeight="false" outlineLevel="0" collapsed="false">
      <c r="D1192" s="170"/>
    </row>
    <row r="1193" customFormat="false" ht="13.2" hidden="false" customHeight="false" outlineLevel="0" collapsed="false">
      <c r="D1193" s="170"/>
    </row>
    <row r="1194" customFormat="false" ht="13.2" hidden="false" customHeight="false" outlineLevel="0" collapsed="false">
      <c r="D1194" s="170"/>
    </row>
    <row r="1195" customFormat="false" ht="13.2" hidden="false" customHeight="false" outlineLevel="0" collapsed="false">
      <c r="D1195" s="170"/>
    </row>
    <row r="1196" customFormat="false" ht="13.2" hidden="false" customHeight="false" outlineLevel="0" collapsed="false">
      <c r="D1196" s="170"/>
    </row>
    <row r="1197" customFormat="false" ht="13.2" hidden="false" customHeight="false" outlineLevel="0" collapsed="false">
      <c r="D1197" s="170"/>
    </row>
    <row r="1198" customFormat="false" ht="13.2" hidden="false" customHeight="false" outlineLevel="0" collapsed="false">
      <c r="D1198" s="170"/>
    </row>
    <row r="1199" customFormat="false" ht="13.2" hidden="false" customHeight="false" outlineLevel="0" collapsed="false">
      <c r="D1199" s="170"/>
    </row>
    <row r="1200" customFormat="false" ht="13.2" hidden="false" customHeight="false" outlineLevel="0" collapsed="false">
      <c r="D1200" s="170"/>
    </row>
    <row r="1201" customFormat="false" ht="13.2" hidden="false" customHeight="false" outlineLevel="0" collapsed="false">
      <c r="D1201" s="170"/>
    </row>
    <row r="1202" customFormat="false" ht="13.2" hidden="false" customHeight="false" outlineLevel="0" collapsed="false">
      <c r="D1202" s="170"/>
    </row>
    <row r="1203" customFormat="false" ht="13.2" hidden="false" customHeight="false" outlineLevel="0" collapsed="false">
      <c r="D1203" s="170"/>
    </row>
    <row r="1204" customFormat="false" ht="13.2" hidden="false" customHeight="false" outlineLevel="0" collapsed="false">
      <c r="D1204" s="170"/>
    </row>
    <row r="1205" customFormat="false" ht="13.2" hidden="false" customHeight="false" outlineLevel="0" collapsed="false">
      <c r="D1205" s="170"/>
    </row>
    <row r="1206" customFormat="false" ht="13.2" hidden="false" customHeight="false" outlineLevel="0" collapsed="false">
      <c r="D1206" s="170"/>
    </row>
    <row r="1207" customFormat="false" ht="13.2" hidden="false" customHeight="false" outlineLevel="0" collapsed="false">
      <c r="D1207" s="170"/>
    </row>
    <row r="1208" customFormat="false" ht="13.2" hidden="false" customHeight="false" outlineLevel="0" collapsed="false">
      <c r="D1208" s="170"/>
    </row>
    <row r="1209" customFormat="false" ht="13.2" hidden="false" customHeight="false" outlineLevel="0" collapsed="false">
      <c r="D1209" s="170"/>
    </row>
    <row r="1210" customFormat="false" ht="13.2" hidden="false" customHeight="false" outlineLevel="0" collapsed="false">
      <c r="D1210" s="170"/>
    </row>
    <row r="1211" customFormat="false" ht="13.2" hidden="false" customHeight="false" outlineLevel="0" collapsed="false">
      <c r="D1211" s="170"/>
    </row>
    <row r="1212" customFormat="false" ht="13.2" hidden="false" customHeight="false" outlineLevel="0" collapsed="false">
      <c r="D1212" s="170"/>
    </row>
    <row r="1213" customFormat="false" ht="13.2" hidden="false" customHeight="false" outlineLevel="0" collapsed="false">
      <c r="D1213" s="170"/>
    </row>
    <row r="1214" customFormat="false" ht="13.2" hidden="false" customHeight="false" outlineLevel="0" collapsed="false">
      <c r="D1214" s="170"/>
    </row>
    <row r="1215" customFormat="false" ht="13.2" hidden="false" customHeight="false" outlineLevel="0" collapsed="false">
      <c r="D1215" s="170"/>
    </row>
    <row r="1216" customFormat="false" ht="13.2" hidden="false" customHeight="false" outlineLevel="0" collapsed="false">
      <c r="D1216" s="170"/>
    </row>
    <row r="1217" customFormat="false" ht="13.2" hidden="false" customHeight="false" outlineLevel="0" collapsed="false">
      <c r="D1217" s="170"/>
    </row>
    <row r="1218" customFormat="false" ht="13.2" hidden="false" customHeight="false" outlineLevel="0" collapsed="false">
      <c r="D1218" s="170"/>
    </row>
    <row r="1219" customFormat="false" ht="13.2" hidden="false" customHeight="false" outlineLevel="0" collapsed="false">
      <c r="D1219" s="170"/>
    </row>
    <row r="1220" customFormat="false" ht="13.2" hidden="false" customHeight="false" outlineLevel="0" collapsed="false">
      <c r="D1220" s="170"/>
    </row>
    <row r="1221" customFormat="false" ht="13.2" hidden="false" customHeight="false" outlineLevel="0" collapsed="false">
      <c r="D1221" s="170"/>
    </row>
    <row r="1222" customFormat="false" ht="13.2" hidden="false" customHeight="false" outlineLevel="0" collapsed="false">
      <c r="D1222" s="170"/>
    </row>
    <row r="1223" customFormat="false" ht="13.2" hidden="false" customHeight="false" outlineLevel="0" collapsed="false">
      <c r="D1223" s="170"/>
    </row>
    <row r="1224" customFormat="false" ht="13.2" hidden="false" customHeight="false" outlineLevel="0" collapsed="false">
      <c r="D1224" s="170"/>
    </row>
    <row r="1225" customFormat="false" ht="13.2" hidden="false" customHeight="false" outlineLevel="0" collapsed="false">
      <c r="D1225" s="170"/>
    </row>
    <row r="1226" customFormat="false" ht="13.2" hidden="false" customHeight="false" outlineLevel="0" collapsed="false">
      <c r="D1226" s="170"/>
    </row>
    <row r="1227" customFormat="false" ht="13.2" hidden="false" customHeight="false" outlineLevel="0" collapsed="false">
      <c r="D1227" s="170"/>
    </row>
    <row r="1228" customFormat="false" ht="13.2" hidden="false" customHeight="false" outlineLevel="0" collapsed="false">
      <c r="D1228" s="170"/>
    </row>
    <row r="1229" customFormat="false" ht="13.2" hidden="false" customHeight="false" outlineLevel="0" collapsed="false">
      <c r="D1229" s="170"/>
    </row>
    <row r="1230" customFormat="false" ht="13.2" hidden="false" customHeight="false" outlineLevel="0" collapsed="false">
      <c r="D1230" s="170"/>
    </row>
    <row r="1231" customFormat="false" ht="13.2" hidden="false" customHeight="false" outlineLevel="0" collapsed="false">
      <c r="D1231" s="170"/>
    </row>
    <row r="1232" customFormat="false" ht="13.2" hidden="false" customHeight="false" outlineLevel="0" collapsed="false">
      <c r="D1232" s="170"/>
    </row>
    <row r="1233" customFormat="false" ht="13.2" hidden="false" customHeight="false" outlineLevel="0" collapsed="false">
      <c r="D1233" s="170"/>
    </row>
    <row r="1234" customFormat="false" ht="13.2" hidden="false" customHeight="false" outlineLevel="0" collapsed="false">
      <c r="D1234" s="170"/>
    </row>
    <row r="1235" customFormat="false" ht="13.2" hidden="false" customHeight="false" outlineLevel="0" collapsed="false">
      <c r="D1235" s="170"/>
    </row>
    <row r="1236" customFormat="false" ht="13.2" hidden="false" customHeight="false" outlineLevel="0" collapsed="false">
      <c r="D1236" s="170"/>
    </row>
    <row r="1237" customFormat="false" ht="13.2" hidden="false" customHeight="false" outlineLevel="0" collapsed="false">
      <c r="D1237" s="170"/>
    </row>
    <row r="1238" customFormat="false" ht="13.2" hidden="false" customHeight="false" outlineLevel="0" collapsed="false">
      <c r="D1238" s="170"/>
    </row>
    <row r="1239" customFormat="false" ht="13.2" hidden="false" customHeight="false" outlineLevel="0" collapsed="false">
      <c r="D1239" s="170"/>
    </row>
    <row r="1240" customFormat="false" ht="13.2" hidden="false" customHeight="false" outlineLevel="0" collapsed="false">
      <c r="D1240" s="170"/>
    </row>
    <row r="1241" customFormat="false" ht="13.2" hidden="false" customHeight="false" outlineLevel="0" collapsed="false">
      <c r="D1241" s="170"/>
    </row>
    <row r="1242" customFormat="false" ht="13.2" hidden="false" customHeight="false" outlineLevel="0" collapsed="false">
      <c r="D1242" s="170"/>
    </row>
    <row r="1243" customFormat="false" ht="13.2" hidden="false" customHeight="false" outlineLevel="0" collapsed="false">
      <c r="D1243" s="170"/>
    </row>
    <row r="1244" customFormat="false" ht="13.2" hidden="false" customHeight="false" outlineLevel="0" collapsed="false">
      <c r="D1244" s="170"/>
    </row>
    <row r="1245" customFormat="false" ht="13.2" hidden="false" customHeight="false" outlineLevel="0" collapsed="false">
      <c r="D1245" s="170"/>
    </row>
    <row r="1246" customFormat="false" ht="13.2" hidden="false" customHeight="false" outlineLevel="0" collapsed="false">
      <c r="D1246" s="170"/>
    </row>
    <row r="1247" customFormat="false" ht="13.2" hidden="false" customHeight="false" outlineLevel="0" collapsed="false">
      <c r="D1247" s="170"/>
    </row>
    <row r="1248" customFormat="false" ht="13.2" hidden="false" customHeight="false" outlineLevel="0" collapsed="false">
      <c r="D1248" s="170"/>
    </row>
    <row r="1249" customFormat="false" ht="13.2" hidden="false" customHeight="false" outlineLevel="0" collapsed="false">
      <c r="D1249" s="170"/>
    </row>
    <row r="1250" customFormat="false" ht="13.2" hidden="false" customHeight="false" outlineLevel="0" collapsed="false">
      <c r="D1250" s="170"/>
    </row>
    <row r="1251" customFormat="false" ht="13.2" hidden="false" customHeight="false" outlineLevel="0" collapsed="false">
      <c r="D1251" s="170"/>
    </row>
    <row r="1252" customFormat="false" ht="13.2" hidden="false" customHeight="false" outlineLevel="0" collapsed="false">
      <c r="D1252" s="170"/>
    </row>
    <row r="1253" customFormat="false" ht="13.2" hidden="false" customHeight="false" outlineLevel="0" collapsed="false">
      <c r="D1253" s="170"/>
    </row>
    <row r="1254" customFormat="false" ht="13.2" hidden="false" customHeight="false" outlineLevel="0" collapsed="false">
      <c r="D1254" s="170"/>
    </row>
    <row r="1255" customFormat="false" ht="13.2" hidden="false" customHeight="false" outlineLevel="0" collapsed="false">
      <c r="D1255" s="170"/>
    </row>
    <row r="1256" customFormat="false" ht="13.2" hidden="false" customHeight="false" outlineLevel="0" collapsed="false">
      <c r="D1256" s="170"/>
    </row>
    <row r="1257" customFormat="false" ht="13.2" hidden="false" customHeight="false" outlineLevel="0" collapsed="false">
      <c r="D1257" s="170"/>
    </row>
    <row r="1258" customFormat="false" ht="13.2" hidden="false" customHeight="false" outlineLevel="0" collapsed="false">
      <c r="D1258" s="170"/>
    </row>
    <row r="1259" customFormat="false" ht="13.2" hidden="false" customHeight="false" outlineLevel="0" collapsed="false">
      <c r="D1259" s="170"/>
    </row>
    <row r="1260" customFormat="false" ht="13.2" hidden="false" customHeight="false" outlineLevel="0" collapsed="false">
      <c r="D1260" s="170"/>
    </row>
    <row r="1261" customFormat="false" ht="13.2" hidden="false" customHeight="false" outlineLevel="0" collapsed="false">
      <c r="D1261" s="170"/>
    </row>
    <row r="1262" customFormat="false" ht="13.2" hidden="false" customHeight="false" outlineLevel="0" collapsed="false">
      <c r="D1262" s="170"/>
    </row>
    <row r="1263" customFormat="false" ht="13.2" hidden="false" customHeight="false" outlineLevel="0" collapsed="false">
      <c r="D1263" s="170"/>
    </row>
    <row r="1264" customFormat="false" ht="13.2" hidden="false" customHeight="false" outlineLevel="0" collapsed="false">
      <c r="D1264" s="170"/>
    </row>
    <row r="1265" customFormat="false" ht="13.2" hidden="false" customHeight="false" outlineLevel="0" collapsed="false">
      <c r="D1265" s="170"/>
    </row>
    <row r="1266" customFormat="false" ht="13.2" hidden="false" customHeight="false" outlineLevel="0" collapsed="false">
      <c r="D1266" s="170"/>
    </row>
    <row r="1267" customFormat="false" ht="13.2" hidden="false" customHeight="false" outlineLevel="0" collapsed="false">
      <c r="D1267" s="170"/>
    </row>
    <row r="1268" customFormat="false" ht="13.2" hidden="false" customHeight="false" outlineLevel="0" collapsed="false">
      <c r="D1268" s="170"/>
    </row>
    <row r="1269" customFormat="false" ht="13.2" hidden="false" customHeight="false" outlineLevel="0" collapsed="false">
      <c r="D1269" s="170"/>
    </row>
    <row r="1270" customFormat="false" ht="13.2" hidden="false" customHeight="false" outlineLevel="0" collapsed="false">
      <c r="D1270" s="170"/>
    </row>
    <row r="1271" customFormat="false" ht="13.2" hidden="false" customHeight="false" outlineLevel="0" collapsed="false">
      <c r="D1271" s="170"/>
    </row>
    <row r="1272" customFormat="false" ht="13.2" hidden="false" customHeight="false" outlineLevel="0" collapsed="false">
      <c r="D1272" s="170"/>
    </row>
    <row r="1273" customFormat="false" ht="13.2" hidden="false" customHeight="false" outlineLevel="0" collapsed="false">
      <c r="D1273" s="170"/>
    </row>
    <row r="1274" customFormat="false" ht="13.2" hidden="false" customHeight="false" outlineLevel="0" collapsed="false">
      <c r="D1274" s="170"/>
    </row>
    <row r="1275" customFormat="false" ht="13.2" hidden="false" customHeight="false" outlineLevel="0" collapsed="false">
      <c r="D1275" s="170"/>
    </row>
    <row r="1276" customFormat="false" ht="13.2" hidden="false" customHeight="false" outlineLevel="0" collapsed="false">
      <c r="D1276" s="170"/>
    </row>
    <row r="1277" customFormat="false" ht="13.2" hidden="false" customHeight="false" outlineLevel="0" collapsed="false">
      <c r="D1277" s="170"/>
    </row>
    <row r="1278" customFormat="false" ht="13.2" hidden="false" customHeight="false" outlineLevel="0" collapsed="false">
      <c r="D1278" s="170"/>
    </row>
    <row r="1279" customFormat="false" ht="13.2" hidden="false" customHeight="false" outlineLevel="0" collapsed="false">
      <c r="D1279" s="170"/>
    </row>
    <row r="1280" customFormat="false" ht="13.2" hidden="false" customHeight="false" outlineLevel="0" collapsed="false">
      <c r="D1280" s="170"/>
    </row>
    <row r="1281" customFormat="false" ht="13.2" hidden="false" customHeight="false" outlineLevel="0" collapsed="false">
      <c r="D1281" s="170"/>
    </row>
    <row r="1282" customFormat="false" ht="13.2" hidden="false" customHeight="false" outlineLevel="0" collapsed="false">
      <c r="D1282" s="170"/>
    </row>
    <row r="1283" customFormat="false" ht="13.2" hidden="false" customHeight="false" outlineLevel="0" collapsed="false">
      <c r="D1283" s="170"/>
    </row>
    <row r="1284" customFormat="false" ht="13.2" hidden="false" customHeight="false" outlineLevel="0" collapsed="false">
      <c r="D1284" s="170"/>
    </row>
    <row r="1285" customFormat="false" ht="13.2" hidden="false" customHeight="false" outlineLevel="0" collapsed="false">
      <c r="D1285" s="170"/>
    </row>
    <row r="1286" customFormat="false" ht="13.2" hidden="false" customHeight="false" outlineLevel="0" collapsed="false">
      <c r="D1286" s="170"/>
    </row>
    <row r="1287" customFormat="false" ht="13.2" hidden="false" customHeight="false" outlineLevel="0" collapsed="false">
      <c r="D1287" s="170"/>
    </row>
    <row r="1288" customFormat="false" ht="13.2" hidden="false" customHeight="false" outlineLevel="0" collapsed="false">
      <c r="D1288" s="170"/>
    </row>
    <row r="1289" customFormat="false" ht="13.2" hidden="false" customHeight="false" outlineLevel="0" collapsed="false">
      <c r="D1289" s="170"/>
    </row>
    <row r="1290" customFormat="false" ht="13.2" hidden="false" customHeight="false" outlineLevel="0" collapsed="false">
      <c r="D1290" s="170"/>
    </row>
    <row r="1291" customFormat="false" ht="13.2" hidden="false" customHeight="false" outlineLevel="0" collapsed="false">
      <c r="D1291" s="170"/>
    </row>
    <row r="1292" customFormat="false" ht="13.2" hidden="false" customHeight="false" outlineLevel="0" collapsed="false">
      <c r="D1292" s="170"/>
    </row>
    <row r="1293" customFormat="false" ht="13.2" hidden="false" customHeight="false" outlineLevel="0" collapsed="false">
      <c r="D1293" s="170"/>
    </row>
    <row r="1294" customFormat="false" ht="13.2" hidden="false" customHeight="false" outlineLevel="0" collapsed="false">
      <c r="D1294" s="170"/>
    </row>
    <row r="1295" customFormat="false" ht="13.2" hidden="false" customHeight="false" outlineLevel="0" collapsed="false">
      <c r="D1295" s="170"/>
    </row>
    <row r="1296" customFormat="false" ht="13.2" hidden="false" customHeight="false" outlineLevel="0" collapsed="false">
      <c r="D1296" s="170"/>
    </row>
    <row r="1297" customFormat="false" ht="13.2" hidden="false" customHeight="false" outlineLevel="0" collapsed="false">
      <c r="D1297" s="170"/>
    </row>
    <row r="1298" customFormat="false" ht="13.2" hidden="false" customHeight="false" outlineLevel="0" collapsed="false">
      <c r="D1298" s="170"/>
    </row>
    <row r="1299" customFormat="false" ht="13.2" hidden="false" customHeight="false" outlineLevel="0" collapsed="false">
      <c r="D1299" s="170"/>
    </row>
    <row r="1300" customFormat="false" ht="13.2" hidden="false" customHeight="false" outlineLevel="0" collapsed="false">
      <c r="D1300" s="170"/>
    </row>
    <row r="1301" customFormat="false" ht="13.2" hidden="false" customHeight="false" outlineLevel="0" collapsed="false">
      <c r="D1301" s="170"/>
    </row>
    <row r="1302" customFormat="false" ht="13.2" hidden="false" customHeight="false" outlineLevel="0" collapsed="false">
      <c r="D1302" s="170"/>
    </row>
    <row r="1303" customFormat="false" ht="13.2" hidden="false" customHeight="false" outlineLevel="0" collapsed="false">
      <c r="D1303" s="170"/>
    </row>
    <row r="1304" customFormat="false" ht="13.2" hidden="false" customHeight="false" outlineLevel="0" collapsed="false">
      <c r="D1304" s="170"/>
    </row>
    <row r="1305" customFormat="false" ht="13.2" hidden="false" customHeight="false" outlineLevel="0" collapsed="false">
      <c r="D1305" s="170"/>
    </row>
    <row r="1306" customFormat="false" ht="13.2" hidden="false" customHeight="false" outlineLevel="0" collapsed="false">
      <c r="D1306" s="170"/>
    </row>
    <row r="1307" customFormat="false" ht="13.2" hidden="false" customHeight="false" outlineLevel="0" collapsed="false">
      <c r="D1307" s="170"/>
    </row>
    <row r="1308" customFormat="false" ht="13.2" hidden="false" customHeight="false" outlineLevel="0" collapsed="false">
      <c r="D1308" s="170"/>
    </row>
    <row r="1309" customFormat="false" ht="13.2" hidden="false" customHeight="false" outlineLevel="0" collapsed="false">
      <c r="D1309" s="170"/>
    </row>
    <row r="1310" customFormat="false" ht="13.2" hidden="false" customHeight="false" outlineLevel="0" collapsed="false">
      <c r="D1310" s="170"/>
    </row>
    <row r="1311" customFormat="false" ht="13.2" hidden="false" customHeight="false" outlineLevel="0" collapsed="false">
      <c r="D1311" s="170"/>
    </row>
    <row r="1312" customFormat="false" ht="13.2" hidden="false" customHeight="false" outlineLevel="0" collapsed="false">
      <c r="D1312" s="170"/>
    </row>
    <row r="1313" customFormat="false" ht="13.2" hidden="false" customHeight="false" outlineLevel="0" collapsed="false">
      <c r="D1313" s="170"/>
    </row>
    <row r="1314" customFormat="false" ht="13.2" hidden="false" customHeight="false" outlineLevel="0" collapsed="false">
      <c r="D1314" s="170"/>
    </row>
    <row r="1315" customFormat="false" ht="13.2" hidden="false" customHeight="false" outlineLevel="0" collapsed="false">
      <c r="D1315" s="170"/>
    </row>
    <row r="1316" customFormat="false" ht="13.2" hidden="false" customHeight="false" outlineLevel="0" collapsed="false">
      <c r="D1316" s="170"/>
    </row>
    <row r="1317" customFormat="false" ht="13.2" hidden="false" customHeight="false" outlineLevel="0" collapsed="false">
      <c r="D1317" s="170"/>
    </row>
    <row r="1318" customFormat="false" ht="13.2" hidden="false" customHeight="false" outlineLevel="0" collapsed="false">
      <c r="D1318" s="170"/>
    </row>
    <row r="1319" customFormat="false" ht="13.2" hidden="false" customHeight="false" outlineLevel="0" collapsed="false">
      <c r="D1319" s="170"/>
    </row>
    <row r="1320" customFormat="false" ht="13.2" hidden="false" customHeight="false" outlineLevel="0" collapsed="false">
      <c r="D1320" s="170"/>
    </row>
    <row r="1321" customFormat="false" ht="13.2" hidden="false" customHeight="false" outlineLevel="0" collapsed="false">
      <c r="D1321" s="170"/>
    </row>
    <row r="1322" customFormat="false" ht="13.2" hidden="false" customHeight="false" outlineLevel="0" collapsed="false">
      <c r="D1322" s="170"/>
    </row>
    <row r="1323" customFormat="false" ht="13.2" hidden="false" customHeight="false" outlineLevel="0" collapsed="false">
      <c r="D1323" s="170"/>
    </row>
    <row r="1324" customFormat="false" ht="13.2" hidden="false" customHeight="false" outlineLevel="0" collapsed="false">
      <c r="D1324" s="170"/>
    </row>
    <row r="1325" customFormat="false" ht="13.2" hidden="false" customHeight="false" outlineLevel="0" collapsed="false">
      <c r="D1325" s="170"/>
    </row>
    <row r="1326" customFormat="false" ht="13.2" hidden="false" customHeight="false" outlineLevel="0" collapsed="false">
      <c r="D1326" s="170"/>
    </row>
    <row r="1327" customFormat="false" ht="13.2" hidden="false" customHeight="false" outlineLevel="0" collapsed="false">
      <c r="D1327" s="170"/>
    </row>
    <row r="1328" customFormat="false" ht="13.2" hidden="false" customHeight="false" outlineLevel="0" collapsed="false">
      <c r="D1328" s="170"/>
    </row>
    <row r="1329" customFormat="false" ht="13.2" hidden="false" customHeight="false" outlineLevel="0" collapsed="false">
      <c r="D1329" s="170"/>
    </row>
    <row r="1330" customFormat="false" ht="13.2" hidden="false" customHeight="false" outlineLevel="0" collapsed="false">
      <c r="D1330" s="170"/>
    </row>
    <row r="1331" customFormat="false" ht="13.2" hidden="false" customHeight="false" outlineLevel="0" collapsed="false">
      <c r="D1331" s="170"/>
    </row>
    <row r="1332" customFormat="false" ht="13.2" hidden="false" customHeight="false" outlineLevel="0" collapsed="false">
      <c r="D1332" s="170"/>
    </row>
    <row r="1333" customFormat="false" ht="13.2" hidden="false" customHeight="false" outlineLevel="0" collapsed="false">
      <c r="D1333" s="170"/>
    </row>
    <row r="1334" customFormat="false" ht="13.2" hidden="false" customHeight="false" outlineLevel="0" collapsed="false">
      <c r="D1334" s="170"/>
    </row>
    <row r="1335" customFormat="false" ht="13.2" hidden="false" customHeight="false" outlineLevel="0" collapsed="false">
      <c r="D1335" s="170"/>
    </row>
    <row r="1336" customFormat="false" ht="13.2" hidden="false" customHeight="false" outlineLevel="0" collapsed="false">
      <c r="D1336" s="170"/>
    </row>
    <row r="1337" customFormat="false" ht="13.2" hidden="false" customHeight="false" outlineLevel="0" collapsed="false">
      <c r="D1337" s="170"/>
    </row>
    <row r="1338" customFormat="false" ht="13.2" hidden="false" customHeight="false" outlineLevel="0" collapsed="false">
      <c r="D1338" s="170"/>
    </row>
    <row r="1339" customFormat="false" ht="13.2" hidden="false" customHeight="false" outlineLevel="0" collapsed="false">
      <c r="D1339" s="170"/>
    </row>
    <row r="1340" customFormat="false" ht="13.2" hidden="false" customHeight="false" outlineLevel="0" collapsed="false">
      <c r="D1340" s="170"/>
    </row>
    <row r="1341" customFormat="false" ht="13.2" hidden="false" customHeight="false" outlineLevel="0" collapsed="false">
      <c r="D1341" s="170"/>
    </row>
    <row r="1342" customFormat="false" ht="13.2" hidden="false" customHeight="false" outlineLevel="0" collapsed="false">
      <c r="D1342" s="170"/>
    </row>
    <row r="1343" customFormat="false" ht="13.2" hidden="false" customHeight="false" outlineLevel="0" collapsed="false">
      <c r="D1343" s="170"/>
    </row>
    <row r="1344" customFormat="false" ht="13.2" hidden="false" customHeight="false" outlineLevel="0" collapsed="false">
      <c r="D1344" s="170"/>
    </row>
    <row r="1345" customFormat="false" ht="13.2" hidden="false" customHeight="false" outlineLevel="0" collapsed="false">
      <c r="D1345" s="170"/>
    </row>
    <row r="1346" customFormat="false" ht="13.2" hidden="false" customHeight="false" outlineLevel="0" collapsed="false">
      <c r="D1346" s="170"/>
    </row>
    <row r="1347" customFormat="false" ht="13.2" hidden="false" customHeight="false" outlineLevel="0" collapsed="false">
      <c r="D1347" s="170"/>
    </row>
    <row r="1348" customFormat="false" ht="13.2" hidden="false" customHeight="false" outlineLevel="0" collapsed="false">
      <c r="D1348" s="170"/>
    </row>
    <row r="1349" customFormat="false" ht="13.2" hidden="false" customHeight="false" outlineLevel="0" collapsed="false">
      <c r="D1349" s="170"/>
    </row>
    <row r="1350" customFormat="false" ht="13.2" hidden="false" customHeight="false" outlineLevel="0" collapsed="false">
      <c r="D1350" s="170"/>
    </row>
    <row r="1351" customFormat="false" ht="13.2" hidden="false" customHeight="false" outlineLevel="0" collapsed="false">
      <c r="D1351" s="170"/>
    </row>
    <row r="1352" customFormat="false" ht="13.2" hidden="false" customHeight="false" outlineLevel="0" collapsed="false">
      <c r="D1352" s="170"/>
    </row>
    <row r="1353" customFormat="false" ht="13.2" hidden="false" customHeight="false" outlineLevel="0" collapsed="false">
      <c r="D1353" s="170"/>
    </row>
    <row r="1354" customFormat="false" ht="13.2" hidden="false" customHeight="false" outlineLevel="0" collapsed="false">
      <c r="D1354" s="170"/>
    </row>
    <row r="1355" customFormat="false" ht="13.2" hidden="false" customHeight="false" outlineLevel="0" collapsed="false">
      <c r="D1355" s="170"/>
    </row>
    <row r="1356" customFormat="false" ht="13.2" hidden="false" customHeight="false" outlineLevel="0" collapsed="false">
      <c r="D1356" s="170"/>
    </row>
    <row r="1357" customFormat="false" ht="13.2" hidden="false" customHeight="false" outlineLevel="0" collapsed="false">
      <c r="D1357" s="170"/>
    </row>
    <row r="1358" customFormat="false" ht="13.2" hidden="false" customHeight="false" outlineLevel="0" collapsed="false">
      <c r="D1358" s="170"/>
    </row>
    <row r="1359" customFormat="false" ht="13.2" hidden="false" customHeight="false" outlineLevel="0" collapsed="false">
      <c r="D1359" s="170"/>
    </row>
    <row r="1360" customFormat="false" ht="13.2" hidden="false" customHeight="false" outlineLevel="0" collapsed="false">
      <c r="D1360" s="170"/>
    </row>
    <row r="1361" customFormat="false" ht="13.2" hidden="false" customHeight="false" outlineLevel="0" collapsed="false">
      <c r="D1361" s="170"/>
    </row>
    <row r="1362" customFormat="false" ht="13.2" hidden="false" customHeight="false" outlineLevel="0" collapsed="false">
      <c r="D1362" s="170"/>
    </row>
    <row r="1363" customFormat="false" ht="13.2" hidden="false" customHeight="false" outlineLevel="0" collapsed="false">
      <c r="D1363" s="170"/>
    </row>
    <row r="1364" customFormat="false" ht="13.2" hidden="false" customHeight="false" outlineLevel="0" collapsed="false">
      <c r="D1364" s="170"/>
    </row>
    <row r="1365" customFormat="false" ht="13.2" hidden="false" customHeight="false" outlineLevel="0" collapsed="false">
      <c r="D1365" s="170"/>
    </row>
    <row r="1366" customFormat="false" ht="13.2" hidden="false" customHeight="false" outlineLevel="0" collapsed="false">
      <c r="D1366" s="170"/>
    </row>
    <row r="1367" customFormat="false" ht="13.2" hidden="false" customHeight="false" outlineLevel="0" collapsed="false">
      <c r="D1367" s="170"/>
    </row>
    <row r="1368" customFormat="false" ht="13.2" hidden="false" customHeight="false" outlineLevel="0" collapsed="false">
      <c r="D1368" s="170"/>
    </row>
    <row r="1369" customFormat="false" ht="13.2" hidden="false" customHeight="false" outlineLevel="0" collapsed="false">
      <c r="D1369" s="170"/>
    </row>
    <row r="1370" customFormat="false" ht="13.2" hidden="false" customHeight="false" outlineLevel="0" collapsed="false">
      <c r="D1370" s="170"/>
    </row>
    <row r="1371" customFormat="false" ht="13.2" hidden="false" customHeight="false" outlineLevel="0" collapsed="false">
      <c r="D1371" s="170"/>
    </row>
    <row r="1372" customFormat="false" ht="13.2" hidden="false" customHeight="false" outlineLevel="0" collapsed="false">
      <c r="D1372" s="170"/>
    </row>
  </sheetData>
  <sheetProtection sheet="true" password="dc0d"/>
  <mergeCells count="46">
    <mergeCell ref="A1:G1"/>
    <mergeCell ref="C2:G2"/>
    <mergeCell ref="C3:G3"/>
    <mergeCell ref="C4:G4"/>
    <mergeCell ref="C37:G37"/>
    <mergeCell ref="C42:G42"/>
    <mergeCell ref="C46:G46"/>
    <mergeCell ref="C52:G52"/>
    <mergeCell ref="C70:G70"/>
    <mergeCell ref="C102:G102"/>
    <mergeCell ref="C105:G105"/>
    <mergeCell ref="C108:G108"/>
    <mergeCell ref="C111:G111"/>
    <mergeCell ref="C114:G114"/>
    <mergeCell ref="C131:G131"/>
    <mergeCell ref="C150:G150"/>
    <mergeCell ref="C152:G152"/>
    <mergeCell ref="C155:G155"/>
    <mergeCell ref="C158:G158"/>
    <mergeCell ref="C161:G161"/>
    <mergeCell ref="C169:G169"/>
    <mergeCell ref="C177:G177"/>
    <mergeCell ref="C182:G182"/>
    <mergeCell ref="C207:G207"/>
    <mergeCell ref="C213:G213"/>
    <mergeCell ref="C216:G216"/>
    <mergeCell ref="C248:G248"/>
    <mergeCell ref="C253:G253"/>
    <mergeCell ref="C271:G271"/>
    <mergeCell ref="C273:G273"/>
    <mergeCell ref="C276:G276"/>
    <mergeCell ref="C279:G279"/>
    <mergeCell ref="C283:G283"/>
    <mergeCell ref="C286:G286"/>
    <mergeCell ref="C289:G289"/>
    <mergeCell ref="C291:G291"/>
    <mergeCell ref="C293:G293"/>
    <mergeCell ref="C295:G295"/>
    <mergeCell ref="C297:G297"/>
    <mergeCell ref="C299:G299"/>
    <mergeCell ref="C302:G302"/>
    <mergeCell ref="C304:G304"/>
    <mergeCell ref="C339:G339"/>
    <mergeCell ref="C344:G344"/>
    <mergeCell ref="C347:G347"/>
    <mergeCell ref="C362:G362"/>
  </mergeCells>
  <printOptions headings="false" gridLines="false" gridLinesSet="true" horizontalCentered="false" verticalCentered="false"/>
  <pageMargins left="0.590277777777778" right="0.196527777777778" top="0.7875" bottom="0.7875" header="0.511805555555555" footer="0.315277777777778"/>
  <pageSetup paperSize="9" scale="8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&amp;LZpracováno programem BUILDpower S,  © RTS, a.s.&amp;RStránka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H1120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pane xSplit="0" ySplit="7" topLeftCell="A8" activePane="bottomLeft" state="frozen"/>
      <selection pane="topLeft" activeCell="A1" activeCellId="0" sqref="A1"/>
      <selection pane="bottomLeft" activeCell="A1" activeCellId="0" sqref="A1"/>
    </sheetView>
  </sheetViews>
  <sheetFormatPr defaultColWidth="8.5703125" defaultRowHeight="13.2" zeroHeight="false" outlineLevelRow="1" outlineLevelCol="0"/>
  <cols>
    <col collapsed="false" customWidth="true" hidden="false" outlineLevel="0" max="1" min="1" style="0" width="3.45"/>
    <col collapsed="false" customWidth="true" hidden="false" outlineLevel="0" max="2" min="2" style="164" width="12.56"/>
    <col collapsed="false" customWidth="true" hidden="false" outlineLevel="0" max="3" min="3" style="164" width="63.33"/>
    <col collapsed="false" customWidth="true" hidden="false" outlineLevel="0" max="4" min="4" style="0" width="4.89"/>
    <col collapsed="false" customWidth="true" hidden="false" outlineLevel="0" max="5" min="5" style="0" width="10.58"/>
    <col collapsed="false" customWidth="true" hidden="false" outlineLevel="0" max="6" min="6" style="0" width="9.89"/>
    <col collapsed="false" customWidth="true" hidden="false" outlineLevel="0" max="7" min="7" style="0" width="12.66"/>
    <col collapsed="false" customWidth="true" hidden="true" outlineLevel="0" max="13" min="8" style="0" width="11.52"/>
    <col collapsed="false" customWidth="true" hidden="true" outlineLevel="0" max="17" min="16" style="0" width="11.52"/>
    <col collapsed="false" customWidth="true" hidden="false" outlineLevel="0" max="18" min="18" style="0" width="6.88"/>
    <col collapsed="false" customWidth="true" hidden="false" outlineLevel="0" max="20" min="20" style="0" width="8.44"/>
    <col collapsed="false" customWidth="true" hidden="true" outlineLevel="0" max="23" min="21" style="0" width="11.52"/>
    <col collapsed="false" customWidth="true" hidden="true" outlineLevel="0" max="29" min="29" style="0" width="11.52"/>
    <col collapsed="false" customWidth="true" hidden="true" outlineLevel="0" max="41" min="31" style="0" width="11.52"/>
    <col collapsed="false" customWidth="true" hidden="false" outlineLevel="0" max="53" min="53" style="0" width="98.66"/>
  </cols>
  <sheetData>
    <row r="1" customFormat="false" ht="15.75" hidden="false" customHeight="true" outlineLevel="0" collapsed="false">
      <c r="A1" s="165" t="s">
        <v>145</v>
      </c>
      <c r="B1" s="165"/>
      <c r="C1" s="165"/>
      <c r="D1" s="165"/>
      <c r="E1" s="165"/>
      <c r="F1" s="165"/>
      <c r="G1" s="165"/>
      <c r="AG1" s="0" t="s">
        <v>87</v>
      </c>
    </row>
    <row r="2" customFormat="false" ht="24.9" hidden="false" customHeight="true" outlineLevel="0" collapsed="false">
      <c r="A2" s="158" t="s">
        <v>83</v>
      </c>
      <c r="B2" s="159" t="s">
        <v>5</v>
      </c>
      <c r="C2" s="166" t="s">
        <v>6</v>
      </c>
      <c r="D2" s="166"/>
      <c r="E2" s="166"/>
      <c r="F2" s="166"/>
      <c r="G2" s="166"/>
      <c r="AG2" s="0" t="s">
        <v>88</v>
      </c>
    </row>
    <row r="3" customFormat="false" ht="24.9" hidden="false" customHeight="true" outlineLevel="0" collapsed="false">
      <c r="A3" s="158" t="s">
        <v>84</v>
      </c>
      <c r="B3" s="159" t="s">
        <v>56</v>
      </c>
      <c r="C3" s="166" t="s">
        <v>57</v>
      </c>
      <c r="D3" s="166"/>
      <c r="E3" s="166"/>
      <c r="F3" s="166"/>
      <c r="G3" s="166"/>
      <c r="AC3" s="164" t="s">
        <v>88</v>
      </c>
      <c r="AG3" s="0" t="s">
        <v>90</v>
      </c>
    </row>
    <row r="4" customFormat="false" ht="24.9" hidden="false" customHeight="true" outlineLevel="0" collapsed="false">
      <c r="A4" s="167" t="s">
        <v>85</v>
      </c>
      <c r="B4" s="168" t="s">
        <v>45</v>
      </c>
      <c r="C4" s="169" t="s">
        <v>58</v>
      </c>
      <c r="D4" s="169"/>
      <c r="E4" s="169"/>
      <c r="F4" s="169"/>
      <c r="G4" s="169"/>
      <c r="AG4" s="0" t="s">
        <v>91</v>
      </c>
    </row>
    <row r="5" customFormat="false" ht="13.2" hidden="false" customHeight="false" outlineLevel="0" collapsed="false">
      <c r="D5" s="170"/>
    </row>
    <row r="6" customFormat="false" ht="39.6" hidden="false" customHeight="false" outlineLevel="0" collapsed="false">
      <c r="A6" s="171" t="s">
        <v>92</v>
      </c>
      <c r="B6" s="172" t="s">
        <v>93</v>
      </c>
      <c r="C6" s="172" t="s">
        <v>94</v>
      </c>
      <c r="D6" s="173" t="s">
        <v>95</v>
      </c>
      <c r="E6" s="171" t="s">
        <v>96</v>
      </c>
      <c r="F6" s="174" t="s">
        <v>97</v>
      </c>
      <c r="G6" s="171" t="s">
        <v>14</v>
      </c>
      <c r="H6" s="175" t="s">
        <v>98</v>
      </c>
      <c r="I6" s="175" t="s">
        <v>99</v>
      </c>
      <c r="J6" s="175" t="s">
        <v>100</v>
      </c>
      <c r="K6" s="175" t="s">
        <v>101</v>
      </c>
      <c r="L6" s="175" t="s">
        <v>102</v>
      </c>
      <c r="M6" s="175" t="s">
        <v>103</v>
      </c>
      <c r="N6" s="175" t="s">
        <v>104</v>
      </c>
      <c r="O6" s="175" t="s">
        <v>105</v>
      </c>
      <c r="P6" s="175" t="s">
        <v>106</v>
      </c>
      <c r="Q6" s="175" t="s">
        <v>107</v>
      </c>
      <c r="R6" s="175" t="s">
        <v>108</v>
      </c>
      <c r="S6" s="175" t="s">
        <v>109</v>
      </c>
      <c r="T6" s="175" t="s">
        <v>110</v>
      </c>
      <c r="U6" s="175" t="s">
        <v>111</v>
      </c>
      <c r="V6" s="175" t="s">
        <v>112</v>
      </c>
      <c r="W6" s="175" t="s">
        <v>113</v>
      </c>
    </row>
    <row r="7" customFormat="false" ht="13.2" hidden="true" customHeight="false" outlineLevel="0" collapsed="false">
      <c r="A7" s="155"/>
      <c r="B7" s="161"/>
      <c r="C7" s="161"/>
      <c r="D7" s="163"/>
      <c r="E7" s="176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</row>
    <row r="8" customFormat="false" ht="13.2" hidden="false" customHeight="false" outlineLevel="0" collapsed="false">
      <c r="A8" s="178" t="s">
        <v>114</v>
      </c>
      <c r="B8" s="179" t="s">
        <v>45</v>
      </c>
      <c r="C8" s="180" t="s">
        <v>64</v>
      </c>
      <c r="D8" s="181"/>
      <c r="E8" s="182"/>
      <c r="F8" s="183"/>
      <c r="G8" s="183" t="n">
        <f aca="false">SUMIF(AG9:AG87,"&lt;&gt;NOR",G9:G87)</f>
        <v>0</v>
      </c>
      <c r="H8" s="183"/>
      <c r="I8" s="183" t="n">
        <f aca="false">SUM(I9:I87)</f>
        <v>0</v>
      </c>
      <c r="J8" s="183"/>
      <c r="K8" s="183" t="n">
        <f aca="false">SUM(K9:K87)</f>
        <v>0</v>
      </c>
      <c r="L8" s="183"/>
      <c r="M8" s="183" t="n">
        <f aca="false">SUM(M9:M87)</f>
        <v>0</v>
      </c>
      <c r="N8" s="183"/>
      <c r="O8" s="183" t="n">
        <f aca="false">SUM(O9:O87)</f>
        <v>90.26</v>
      </c>
      <c r="P8" s="183"/>
      <c r="Q8" s="183" t="n">
        <f aca="false">SUM(Q9:Q87)</f>
        <v>0</v>
      </c>
      <c r="R8" s="183"/>
      <c r="S8" s="183"/>
      <c r="T8" s="184"/>
      <c r="U8" s="185"/>
      <c r="V8" s="185" t="n">
        <f aca="false">SUM(V9:V87)</f>
        <v>306.59</v>
      </c>
      <c r="W8" s="185"/>
      <c r="AG8" s="0" t="s">
        <v>115</v>
      </c>
    </row>
    <row r="9" customFormat="false" ht="13.2" hidden="false" customHeight="false" outlineLevel="1" collapsed="false">
      <c r="A9" s="186" t="n">
        <v>1</v>
      </c>
      <c r="B9" s="187" t="s">
        <v>191</v>
      </c>
      <c r="C9" s="188" t="s">
        <v>192</v>
      </c>
      <c r="D9" s="189" t="s">
        <v>184</v>
      </c>
      <c r="E9" s="190" t="n">
        <v>4.848</v>
      </c>
      <c r="F9" s="191"/>
      <c r="G9" s="192" t="n">
        <f aca="false">ROUND(E9*F9,2)</f>
        <v>0</v>
      </c>
      <c r="H9" s="191"/>
      <c r="I9" s="192" t="n">
        <f aca="false">ROUND(E9*H9,2)</f>
        <v>0</v>
      </c>
      <c r="J9" s="191"/>
      <c r="K9" s="192" t="n">
        <f aca="false">ROUND(E9*J9,2)</f>
        <v>0</v>
      </c>
      <c r="L9" s="192" t="n">
        <v>21</v>
      </c>
      <c r="M9" s="192" t="n">
        <f aca="false">G9*(1+L9/100)</f>
        <v>0</v>
      </c>
      <c r="N9" s="192" t="n">
        <v>0</v>
      </c>
      <c r="O9" s="192" t="n">
        <f aca="false">ROUND(E9*N9,2)</f>
        <v>0</v>
      </c>
      <c r="P9" s="192" t="n">
        <v>0</v>
      </c>
      <c r="Q9" s="192" t="n">
        <f aca="false">ROUND(E9*P9,2)</f>
        <v>0</v>
      </c>
      <c r="R9" s="192" t="s">
        <v>169</v>
      </c>
      <c r="S9" s="192" t="s">
        <v>150</v>
      </c>
      <c r="T9" s="193" t="s">
        <v>120</v>
      </c>
      <c r="U9" s="194" t="n">
        <v>0.0952</v>
      </c>
      <c r="V9" s="194" t="n">
        <f aca="false">ROUND(E9*U9,2)</f>
        <v>0.46</v>
      </c>
      <c r="W9" s="194"/>
      <c r="X9" s="195"/>
      <c r="Y9" s="195"/>
      <c r="Z9" s="195"/>
      <c r="AA9" s="195"/>
      <c r="AB9" s="195"/>
      <c r="AC9" s="195"/>
      <c r="AD9" s="195"/>
      <c r="AE9" s="195"/>
      <c r="AF9" s="195"/>
      <c r="AG9" s="195" t="s">
        <v>152</v>
      </c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</row>
    <row r="10" customFormat="false" ht="13.2" hidden="false" customHeight="true" outlineLevel="1" collapsed="false">
      <c r="A10" s="196"/>
      <c r="B10" s="197"/>
      <c r="C10" s="212" t="s">
        <v>193</v>
      </c>
      <c r="D10" s="212"/>
      <c r="E10" s="212"/>
      <c r="F10" s="212"/>
      <c r="G10" s="212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5"/>
      <c r="Y10" s="195"/>
      <c r="Z10" s="195"/>
      <c r="AA10" s="195"/>
      <c r="AB10" s="195"/>
      <c r="AC10" s="195"/>
      <c r="AD10" s="195"/>
      <c r="AE10" s="195"/>
      <c r="AF10" s="195"/>
      <c r="AG10" s="195" t="s">
        <v>171</v>
      </c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</row>
    <row r="11" customFormat="false" ht="13.2" hidden="false" customHeight="false" outlineLevel="1" collapsed="false">
      <c r="A11" s="196"/>
      <c r="B11" s="197"/>
      <c r="C11" s="209" t="s">
        <v>481</v>
      </c>
      <c r="D11" s="210"/>
      <c r="E11" s="211" t="n">
        <v>4.848</v>
      </c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5"/>
      <c r="Y11" s="195"/>
      <c r="Z11" s="195"/>
      <c r="AA11" s="195"/>
      <c r="AB11" s="195"/>
      <c r="AC11" s="195"/>
      <c r="AD11" s="195"/>
      <c r="AE11" s="195"/>
      <c r="AF11" s="195"/>
      <c r="AG11" s="195" t="s">
        <v>154</v>
      </c>
      <c r="AH11" s="195" t="n">
        <v>0</v>
      </c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</row>
    <row r="12" customFormat="false" ht="13.2" hidden="false" customHeight="false" outlineLevel="1" collapsed="false">
      <c r="A12" s="186" t="n">
        <v>2</v>
      </c>
      <c r="B12" s="187" t="s">
        <v>482</v>
      </c>
      <c r="C12" s="188" t="s">
        <v>483</v>
      </c>
      <c r="D12" s="189" t="s">
        <v>184</v>
      </c>
      <c r="E12" s="190" t="n">
        <v>16.564</v>
      </c>
      <c r="F12" s="191"/>
      <c r="G12" s="192" t="n">
        <f aca="false">ROUND(E12*F12,2)</f>
        <v>0</v>
      </c>
      <c r="H12" s="191"/>
      <c r="I12" s="192" t="n">
        <f aca="false">ROUND(E12*H12,2)</f>
        <v>0</v>
      </c>
      <c r="J12" s="191"/>
      <c r="K12" s="192" t="n">
        <f aca="false">ROUND(E12*J12,2)</f>
        <v>0</v>
      </c>
      <c r="L12" s="192" t="n">
        <v>21</v>
      </c>
      <c r="M12" s="192" t="n">
        <f aca="false">G12*(1+L12/100)</f>
        <v>0</v>
      </c>
      <c r="N12" s="192" t="n">
        <v>0</v>
      </c>
      <c r="O12" s="192" t="n">
        <f aca="false">ROUND(E12*N12,2)</f>
        <v>0</v>
      </c>
      <c r="P12" s="192" t="n">
        <v>0</v>
      </c>
      <c r="Q12" s="192" t="n">
        <f aca="false">ROUND(E12*P12,2)</f>
        <v>0</v>
      </c>
      <c r="R12" s="192" t="s">
        <v>169</v>
      </c>
      <c r="S12" s="192" t="s">
        <v>150</v>
      </c>
      <c r="T12" s="193" t="s">
        <v>120</v>
      </c>
      <c r="U12" s="194" t="n">
        <v>1.022</v>
      </c>
      <c r="V12" s="194" t="n">
        <f aca="false">ROUND(E12*U12,2)</f>
        <v>16.93</v>
      </c>
      <c r="W12" s="194"/>
      <c r="X12" s="195"/>
      <c r="Y12" s="195"/>
      <c r="Z12" s="195"/>
      <c r="AA12" s="195"/>
      <c r="AB12" s="195"/>
      <c r="AC12" s="195"/>
      <c r="AD12" s="195"/>
      <c r="AE12" s="195"/>
      <c r="AF12" s="195"/>
      <c r="AG12" s="195" t="s">
        <v>152</v>
      </c>
      <c r="AH12" s="195"/>
      <c r="AI12" s="195"/>
      <c r="AJ12" s="195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</row>
    <row r="13" customFormat="false" ht="21" hidden="false" customHeight="true" outlineLevel="1" collapsed="false">
      <c r="A13" s="196"/>
      <c r="B13" s="197"/>
      <c r="C13" s="212" t="s">
        <v>484</v>
      </c>
      <c r="D13" s="212"/>
      <c r="E13" s="212"/>
      <c r="F13" s="212"/>
      <c r="G13" s="212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5"/>
      <c r="Y13" s="195"/>
      <c r="Z13" s="195"/>
      <c r="AA13" s="195"/>
      <c r="AB13" s="195"/>
      <c r="AC13" s="195"/>
      <c r="AD13" s="195"/>
      <c r="AE13" s="195"/>
      <c r="AF13" s="195"/>
      <c r="AG13" s="195" t="s">
        <v>171</v>
      </c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9" t="str">
        <f aca="false">C13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3" s="195"/>
      <c r="BC13" s="195"/>
      <c r="BD13" s="195"/>
      <c r="BE13" s="195"/>
      <c r="BF13" s="195"/>
      <c r="BG13" s="195"/>
      <c r="BH13" s="195"/>
    </row>
    <row r="14" customFormat="false" ht="13.2" hidden="false" customHeight="false" outlineLevel="1" collapsed="false">
      <c r="A14" s="196"/>
      <c r="B14" s="197"/>
      <c r="C14" s="213" t="s">
        <v>194</v>
      </c>
      <c r="D14" s="214"/>
      <c r="E14" s="215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5"/>
      <c r="Y14" s="195"/>
      <c r="Z14" s="195"/>
      <c r="AA14" s="195"/>
      <c r="AB14" s="195"/>
      <c r="AC14" s="195"/>
      <c r="AD14" s="195"/>
      <c r="AE14" s="195"/>
      <c r="AF14" s="195"/>
      <c r="AG14" s="195" t="s">
        <v>154</v>
      </c>
      <c r="AH14" s="195"/>
      <c r="AI14" s="195"/>
      <c r="AJ14" s="195"/>
      <c r="AK14" s="195"/>
      <c r="AL14" s="195"/>
      <c r="AM14" s="195"/>
      <c r="AN14" s="195"/>
      <c r="AO14" s="195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5"/>
      <c r="BB14" s="195"/>
      <c r="BC14" s="195"/>
      <c r="BD14" s="195"/>
      <c r="BE14" s="195"/>
      <c r="BF14" s="195"/>
      <c r="BG14" s="195"/>
      <c r="BH14" s="195"/>
    </row>
    <row r="15" customFormat="false" ht="13.2" hidden="false" customHeight="false" outlineLevel="1" collapsed="false">
      <c r="A15" s="196"/>
      <c r="B15" s="197"/>
      <c r="C15" s="213" t="s">
        <v>737</v>
      </c>
      <c r="D15" s="214"/>
      <c r="E15" s="215" t="n">
        <v>66.256</v>
      </c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5"/>
      <c r="Y15" s="195"/>
      <c r="Z15" s="195"/>
      <c r="AA15" s="195"/>
      <c r="AB15" s="195"/>
      <c r="AC15" s="195"/>
      <c r="AD15" s="195"/>
      <c r="AE15" s="195"/>
      <c r="AF15" s="195"/>
      <c r="AG15" s="195" t="s">
        <v>154</v>
      </c>
      <c r="AH15" s="195" t="n">
        <v>2</v>
      </c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</row>
    <row r="16" customFormat="false" ht="13.2" hidden="false" customHeight="false" outlineLevel="1" collapsed="false">
      <c r="A16" s="196"/>
      <c r="B16" s="197"/>
      <c r="C16" s="213" t="s">
        <v>205</v>
      </c>
      <c r="D16" s="214"/>
      <c r="E16" s="215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5"/>
      <c r="Y16" s="195"/>
      <c r="Z16" s="195"/>
      <c r="AA16" s="195"/>
      <c r="AB16" s="195"/>
      <c r="AC16" s="195"/>
      <c r="AD16" s="195"/>
      <c r="AE16" s="195"/>
      <c r="AF16" s="195"/>
      <c r="AG16" s="195" t="s">
        <v>154</v>
      </c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</row>
    <row r="17" customFormat="false" ht="13.2" hidden="false" customHeight="false" outlineLevel="1" collapsed="false">
      <c r="A17" s="196"/>
      <c r="B17" s="197"/>
      <c r="C17" s="209" t="s">
        <v>738</v>
      </c>
      <c r="D17" s="210"/>
      <c r="E17" s="211" t="n">
        <v>16.564</v>
      </c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5"/>
      <c r="Y17" s="195"/>
      <c r="Z17" s="195"/>
      <c r="AA17" s="195"/>
      <c r="AB17" s="195"/>
      <c r="AC17" s="195"/>
      <c r="AD17" s="195"/>
      <c r="AE17" s="195"/>
      <c r="AF17" s="195"/>
      <c r="AG17" s="195" t="s">
        <v>154</v>
      </c>
      <c r="AH17" s="195" t="n">
        <v>0</v>
      </c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</row>
    <row r="18" customFormat="false" ht="13.2" hidden="false" customHeight="false" outlineLevel="1" collapsed="false">
      <c r="A18" s="186" t="n">
        <v>3</v>
      </c>
      <c r="B18" s="187" t="s">
        <v>487</v>
      </c>
      <c r="C18" s="188" t="s">
        <v>488</v>
      </c>
      <c r="D18" s="189" t="s">
        <v>184</v>
      </c>
      <c r="E18" s="190" t="n">
        <v>19.8768</v>
      </c>
      <c r="F18" s="191"/>
      <c r="G18" s="192" t="n">
        <f aca="false">ROUND(E18*F18,2)</f>
        <v>0</v>
      </c>
      <c r="H18" s="191"/>
      <c r="I18" s="192" t="n">
        <f aca="false">ROUND(E18*H18,2)</f>
        <v>0</v>
      </c>
      <c r="J18" s="191"/>
      <c r="K18" s="192" t="n">
        <f aca="false">ROUND(E18*J18,2)</f>
        <v>0</v>
      </c>
      <c r="L18" s="192" t="n">
        <v>21</v>
      </c>
      <c r="M18" s="192" t="n">
        <f aca="false">G18*(1+L18/100)</f>
        <v>0</v>
      </c>
      <c r="N18" s="192" t="n">
        <v>0</v>
      </c>
      <c r="O18" s="192" t="n">
        <f aca="false">ROUND(E18*N18,2)</f>
        <v>0</v>
      </c>
      <c r="P18" s="192" t="n">
        <v>0</v>
      </c>
      <c r="Q18" s="192" t="n">
        <f aca="false">ROUND(E18*P18,2)</f>
        <v>0</v>
      </c>
      <c r="R18" s="192" t="s">
        <v>169</v>
      </c>
      <c r="S18" s="192" t="s">
        <v>150</v>
      </c>
      <c r="T18" s="193" t="s">
        <v>120</v>
      </c>
      <c r="U18" s="194" t="n">
        <v>2.249</v>
      </c>
      <c r="V18" s="194" t="n">
        <f aca="false">ROUND(E18*U18,2)</f>
        <v>44.7</v>
      </c>
      <c r="W18" s="194"/>
      <c r="X18" s="195"/>
      <c r="Y18" s="195"/>
      <c r="Z18" s="195"/>
      <c r="AA18" s="195"/>
      <c r="AB18" s="195"/>
      <c r="AC18" s="195"/>
      <c r="AD18" s="195"/>
      <c r="AE18" s="195"/>
      <c r="AF18" s="195"/>
      <c r="AG18" s="195" t="s">
        <v>152</v>
      </c>
      <c r="AH18" s="195"/>
      <c r="AI18" s="195"/>
      <c r="AJ18" s="195"/>
      <c r="AK18" s="195"/>
      <c r="AL18" s="195"/>
      <c r="AM18" s="195"/>
      <c r="AN18" s="195"/>
      <c r="AO18" s="195"/>
      <c r="AP18" s="195"/>
      <c r="AQ18" s="195"/>
      <c r="AR18" s="195"/>
      <c r="AS18" s="195"/>
      <c r="AT18" s="195"/>
      <c r="AU18" s="195"/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</row>
    <row r="19" customFormat="false" ht="21" hidden="false" customHeight="true" outlineLevel="1" collapsed="false">
      <c r="A19" s="196"/>
      <c r="B19" s="197"/>
      <c r="C19" s="212" t="s">
        <v>484</v>
      </c>
      <c r="D19" s="212"/>
      <c r="E19" s="212"/>
      <c r="F19" s="212"/>
      <c r="G19" s="212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5"/>
      <c r="Y19" s="195"/>
      <c r="Z19" s="195"/>
      <c r="AA19" s="195"/>
      <c r="AB19" s="195"/>
      <c r="AC19" s="195"/>
      <c r="AD19" s="195"/>
      <c r="AE19" s="195"/>
      <c r="AF19" s="195"/>
      <c r="AG19" s="195" t="s">
        <v>171</v>
      </c>
      <c r="AH19" s="195"/>
      <c r="AI19" s="195"/>
      <c r="AJ19" s="195"/>
      <c r="AK19" s="195"/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9" t="str">
        <f aca="false">C19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9" s="195"/>
      <c r="BC19" s="195"/>
      <c r="BD19" s="195"/>
      <c r="BE19" s="195"/>
      <c r="BF19" s="195"/>
      <c r="BG19" s="195"/>
      <c r="BH19" s="195"/>
    </row>
    <row r="20" customFormat="false" ht="13.2" hidden="false" customHeight="false" outlineLevel="1" collapsed="false">
      <c r="A20" s="196"/>
      <c r="B20" s="197"/>
      <c r="C20" s="213" t="s">
        <v>194</v>
      </c>
      <c r="D20" s="214"/>
      <c r="E20" s="215"/>
      <c r="F20" s="194"/>
      <c r="G20" s="194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5"/>
      <c r="Y20" s="195"/>
      <c r="Z20" s="195"/>
      <c r="AA20" s="195"/>
      <c r="AB20" s="195"/>
      <c r="AC20" s="195"/>
      <c r="AD20" s="195"/>
      <c r="AE20" s="195"/>
      <c r="AF20" s="195"/>
      <c r="AG20" s="195" t="s">
        <v>154</v>
      </c>
      <c r="AH20" s="195"/>
      <c r="AI20" s="195"/>
      <c r="AJ20" s="195"/>
      <c r="AK20" s="195"/>
      <c r="AL20" s="195"/>
      <c r="AM20" s="195"/>
      <c r="AN20" s="195"/>
      <c r="AO20" s="195"/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5"/>
      <c r="BH20" s="195"/>
    </row>
    <row r="21" customFormat="false" ht="13.2" hidden="false" customHeight="false" outlineLevel="1" collapsed="false">
      <c r="A21" s="196"/>
      <c r="B21" s="197"/>
      <c r="C21" s="213" t="s">
        <v>737</v>
      </c>
      <c r="D21" s="214"/>
      <c r="E21" s="215" t="n">
        <v>66.256</v>
      </c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5"/>
      <c r="Y21" s="195"/>
      <c r="Z21" s="195"/>
      <c r="AA21" s="195"/>
      <c r="AB21" s="195"/>
      <c r="AC21" s="195"/>
      <c r="AD21" s="195"/>
      <c r="AE21" s="195"/>
      <c r="AF21" s="195"/>
      <c r="AG21" s="195" t="s">
        <v>154</v>
      </c>
      <c r="AH21" s="195" t="n">
        <v>2</v>
      </c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</row>
    <row r="22" customFormat="false" ht="13.2" hidden="false" customHeight="false" outlineLevel="1" collapsed="false">
      <c r="A22" s="196"/>
      <c r="B22" s="197"/>
      <c r="C22" s="213" t="s">
        <v>205</v>
      </c>
      <c r="D22" s="214"/>
      <c r="E22" s="215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5"/>
      <c r="Y22" s="195"/>
      <c r="Z22" s="195"/>
      <c r="AA22" s="195"/>
      <c r="AB22" s="195"/>
      <c r="AC22" s="195"/>
      <c r="AD22" s="195"/>
      <c r="AE22" s="195"/>
      <c r="AF22" s="195"/>
      <c r="AG22" s="195" t="s">
        <v>154</v>
      </c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</row>
    <row r="23" customFormat="false" ht="13.2" hidden="false" customHeight="false" outlineLevel="1" collapsed="false">
      <c r="A23" s="196"/>
      <c r="B23" s="197"/>
      <c r="C23" s="209" t="s">
        <v>739</v>
      </c>
      <c r="D23" s="210"/>
      <c r="E23" s="211" t="n">
        <v>19.8768</v>
      </c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5"/>
      <c r="Y23" s="195"/>
      <c r="Z23" s="195"/>
      <c r="AA23" s="195"/>
      <c r="AB23" s="195"/>
      <c r="AC23" s="195"/>
      <c r="AD23" s="195"/>
      <c r="AE23" s="195"/>
      <c r="AF23" s="195"/>
      <c r="AG23" s="195" t="s">
        <v>154</v>
      </c>
      <c r="AH23" s="195" t="n">
        <v>0</v>
      </c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</row>
    <row r="24" customFormat="false" ht="13.2" hidden="false" customHeight="false" outlineLevel="1" collapsed="false">
      <c r="A24" s="186" t="n">
        <v>4</v>
      </c>
      <c r="B24" s="187" t="s">
        <v>490</v>
      </c>
      <c r="C24" s="188" t="s">
        <v>491</v>
      </c>
      <c r="D24" s="189" t="s">
        <v>184</v>
      </c>
      <c r="E24" s="190" t="n">
        <v>13.2512</v>
      </c>
      <c r="F24" s="191"/>
      <c r="G24" s="192" t="n">
        <f aca="false">ROUND(E24*F24,2)</f>
        <v>0</v>
      </c>
      <c r="H24" s="191"/>
      <c r="I24" s="192" t="n">
        <f aca="false">ROUND(E24*H24,2)</f>
        <v>0</v>
      </c>
      <c r="J24" s="191"/>
      <c r="K24" s="192" t="n">
        <f aca="false">ROUND(E24*J24,2)</f>
        <v>0</v>
      </c>
      <c r="L24" s="192" t="n">
        <v>21</v>
      </c>
      <c r="M24" s="192" t="n">
        <f aca="false">G24*(1+L24/100)</f>
        <v>0</v>
      </c>
      <c r="N24" s="192" t="n">
        <v>0</v>
      </c>
      <c r="O24" s="192" t="n">
        <f aca="false">ROUND(E24*N24,2)</f>
        <v>0</v>
      </c>
      <c r="P24" s="192" t="n">
        <v>0</v>
      </c>
      <c r="Q24" s="192" t="n">
        <f aca="false">ROUND(E24*P24,2)</f>
        <v>0</v>
      </c>
      <c r="R24" s="192" t="s">
        <v>169</v>
      </c>
      <c r="S24" s="192" t="s">
        <v>150</v>
      </c>
      <c r="T24" s="193" t="s">
        <v>120</v>
      </c>
      <c r="U24" s="194" t="n">
        <v>2.965</v>
      </c>
      <c r="V24" s="194" t="n">
        <f aca="false">ROUND(E24*U24,2)</f>
        <v>39.29</v>
      </c>
      <c r="W24" s="194"/>
      <c r="X24" s="195"/>
      <c r="Y24" s="195"/>
      <c r="Z24" s="195"/>
      <c r="AA24" s="195"/>
      <c r="AB24" s="195"/>
      <c r="AC24" s="195"/>
      <c r="AD24" s="195"/>
      <c r="AE24" s="195"/>
      <c r="AF24" s="195"/>
      <c r="AG24" s="195" t="s">
        <v>152</v>
      </c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</row>
    <row r="25" customFormat="false" ht="21" hidden="false" customHeight="true" outlineLevel="1" collapsed="false">
      <c r="A25" s="196"/>
      <c r="B25" s="197"/>
      <c r="C25" s="212" t="s">
        <v>484</v>
      </c>
      <c r="D25" s="212"/>
      <c r="E25" s="212"/>
      <c r="F25" s="212"/>
      <c r="G25" s="212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5"/>
      <c r="Y25" s="195"/>
      <c r="Z25" s="195"/>
      <c r="AA25" s="195"/>
      <c r="AB25" s="195"/>
      <c r="AC25" s="195"/>
      <c r="AD25" s="195"/>
      <c r="AE25" s="195"/>
      <c r="AF25" s="195"/>
      <c r="AG25" s="195" t="s">
        <v>171</v>
      </c>
      <c r="AH25" s="195"/>
      <c r="AI25" s="195"/>
      <c r="AJ25" s="195"/>
      <c r="AK25" s="195"/>
      <c r="AL25" s="195"/>
      <c r="AM25" s="195"/>
      <c r="AN25" s="195"/>
      <c r="AO25" s="195"/>
      <c r="AP25" s="195"/>
      <c r="AQ25" s="195"/>
      <c r="AR25" s="195"/>
      <c r="AS25" s="195"/>
      <c r="AT25" s="195"/>
      <c r="AU25" s="195"/>
      <c r="AV25" s="195"/>
      <c r="AW25" s="195"/>
      <c r="AX25" s="195"/>
      <c r="AY25" s="195"/>
      <c r="AZ25" s="195"/>
      <c r="BA25" s="199" t="str">
        <f aca="false">C25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25" s="195"/>
      <c r="BC25" s="195"/>
      <c r="BD25" s="195"/>
      <c r="BE25" s="195"/>
      <c r="BF25" s="195"/>
      <c r="BG25" s="195"/>
      <c r="BH25" s="195"/>
    </row>
    <row r="26" customFormat="false" ht="13.2" hidden="false" customHeight="false" outlineLevel="1" collapsed="false">
      <c r="A26" s="196"/>
      <c r="B26" s="197"/>
      <c r="C26" s="213" t="s">
        <v>194</v>
      </c>
      <c r="D26" s="214"/>
      <c r="E26" s="215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5"/>
      <c r="Y26" s="195"/>
      <c r="Z26" s="195"/>
      <c r="AA26" s="195"/>
      <c r="AB26" s="195"/>
      <c r="AC26" s="195"/>
      <c r="AD26" s="195"/>
      <c r="AE26" s="195"/>
      <c r="AF26" s="195"/>
      <c r="AG26" s="195" t="s">
        <v>154</v>
      </c>
      <c r="AH26" s="195"/>
      <c r="AI26" s="195"/>
      <c r="AJ26" s="195"/>
      <c r="AK26" s="195"/>
      <c r="AL26" s="195"/>
      <c r="AM26" s="195"/>
      <c r="AN26" s="195"/>
      <c r="AO26" s="195"/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5"/>
      <c r="BH26" s="195"/>
    </row>
    <row r="27" customFormat="false" ht="13.2" hidden="false" customHeight="false" outlineLevel="1" collapsed="false">
      <c r="A27" s="196"/>
      <c r="B27" s="197"/>
      <c r="C27" s="213" t="s">
        <v>737</v>
      </c>
      <c r="D27" s="214"/>
      <c r="E27" s="215" t="n">
        <v>66.256</v>
      </c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5"/>
      <c r="Y27" s="195"/>
      <c r="Z27" s="195"/>
      <c r="AA27" s="195"/>
      <c r="AB27" s="195"/>
      <c r="AC27" s="195"/>
      <c r="AD27" s="195"/>
      <c r="AE27" s="195"/>
      <c r="AF27" s="195"/>
      <c r="AG27" s="195" t="s">
        <v>154</v>
      </c>
      <c r="AH27" s="195" t="n">
        <v>2</v>
      </c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5"/>
      <c r="BH27" s="195"/>
    </row>
    <row r="28" customFormat="false" ht="13.2" hidden="false" customHeight="false" outlineLevel="1" collapsed="false">
      <c r="A28" s="196"/>
      <c r="B28" s="197"/>
      <c r="C28" s="213" t="s">
        <v>205</v>
      </c>
      <c r="D28" s="214"/>
      <c r="E28" s="215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5"/>
      <c r="Y28" s="195"/>
      <c r="Z28" s="195"/>
      <c r="AA28" s="195"/>
      <c r="AB28" s="195"/>
      <c r="AC28" s="195"/>
      <c r="AD28" s="195"/>
      <c r="AE28" s="195"/>
      <c r="AF28" s="195"/>
      <c r="AG28" s="195" t="s">
        <v>154</v>
      </c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</row>
    <row r="29" customFormat="false" ht="13.2" hidden="false" customHeight="false" outlineLevel="1" collapsed="false">
      <c r="A29" s="196"/>
      <c r="B29" s="197"/>
      <c r="C29" s="209" t="s">
        <v>740</v>
      </c>
      <c r="D29" s="210"/>
      <c r="E29" s="211" t="n">
        <v>13.2512</v>
      </c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5"/>
      <c r="Y29" s="195"/>
      <c r="Z29" s="195"/>
      <c r="AA29" s="195"/>
      <c r="AB29" s="195"/>
      <c r="AC29" s="195"/>
      <c r="AD29" s="195"/>
      <c r="AE29" s="195"/>
      <c r="AF29" s="195"/>
      <c r="AG29" s="195" t="s">
        <v>154</v>
      </c>
      <c r="AH29" s="195" t="n">
        <v>0</v>
      </c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</row>
    <row r="30" customFormat="false" ht="13.2" hidden="false" customHeight="false" outlineLevel="1" collapsed="false">
      <c r="A30" s="186" t="n">
        <v>5</v>
      </c>
      <c r="B30" s="187" t="s">
        <v>741</v>
      </c>
      <c r="C30" s="188" t="s">
        <v>742</v>
      </c>
      <c r="D30" s="189" t="s">
        <v>184</v>
      </c>
      <c r="E30" s="190" t="n">
        <v>6.6256</v>
      </c>
      <c r="F30" s="191"/>
      <c r="G30" s="192" t="n">
        <f aca="false">ROUND(E30*F30,2)</f>
        <v>0</v>
      </c>
      <c r="H30" s="191"/>
      <c r="I30" s="192" t="n">
        <f aca="false">ROUND(E30*H30,2)</f>
        <v>0</v>
      </c>
      <c r="J30" s="191"/>
      <c r="K30" s="192" t="n">
        <f aca="false">ROUND(E30*J30,2)</f>
        <v>0</v>
      </c>
      <c r="L30" s="192" t="n">
        <v>21</v>
      </c>
      <c r="M30" s="192" t="n">
        <f aca="false">G30*(1+L30/100)</f>
        <v>0</v>
      </c>
      <c r="N30" s="192" t="n">
        <v>0.0035</v>
      </c>
      <c r="O30" s="192" t="n">
        <f aca="false">ROUND(E30*N30,2)</f>
        <v>0.02</v>
      </c>
      <c r="P30" s="192" t="n">
        <v>0</v>
      </c>
      <c r="Q30" s="192" t="n">
        <f aca="false">ROUND(E30*P30,2)</f>
        <v>0</v>
      </c>
      <c r="R30" s="192" t="s">
        <v>169</v>
      </c>
      <c r="S30" s="192" t="s">
        <v>150</v>
      </c>
      <c r="T30" s="193" t="s">
        <v>151</v>
      </c>
      <c r="U30" s="194" t="n">
        <v>3.264</v>
      </c>
      <c r="V30" s="194" t="n">
        <f aca="false">ROUND(E30*U30,2)</f>
        <v>21.63</v>
      </c>
      <c r="W30" s="194"/>
      <c r="X30" s="195"/>
      <c r="Y30" s="195"/>
      <c r="Z30" s="195"/>
      <c r="AA30" s="195"/>
      <c r="AB30" s="195"/>
      <c r="AC30" s="195"/>
      <c r="AD30" s="195"/>
      <c r="AE30" s="195"/>
      <c r="AF30" s="195"/>
      <c r="AG30" s="195" t="s">
        <v>152</v>
      </c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5"/>
      <c r="BH30" s="195"/>
    </row>
    <row r="31" customFormat="false" ht="21" hidden="false" customHeight="true" outlineLevel="1" collapsed="false">
      <c r="A31" s="196"/>
      <c r="B31" s="197"/>
      <c r="C31" s="212" t="s">
        <v>484</v>
      </c>
      <c r="D31" s="212"/>
      <c r="E31" s="212"/>
      <c r="F31" s="212"/>
      <c r="G31" s="212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5"/>
      <c r="Y31" s="195"/>
      <c r="Z31" s="195"/>
      <c r="AA31" s="195"/>
      <c r="AB31" s="195"/>
      <c r="AC31" s="195"/>
      <c r="AD31" s="195"/>
      <c r="AE31" s="195"/>
      <c r="AF31" s="195"/>
      <c r="AG31" s="195" t="s">
        <v>171</v>
      </c>
      <c r="AH31" s="195"/>
      <c r="AI31" s="195"/>
      <c r="AJ31" s="195"/>
      <c r="AK31" s="195"/>
      <c r="AL31" s="195"/>
      <c r="AM31" s="195"/>
      <c r="AN31" s="195"/>
      <c r="AO31" s="195"/>
      <c r="AP31" s="195"/>
      <c r="AQ31" s="195"/>
      <c r="AR31" s="195"/>
      <c r="AS31" s="195"/>
      <c r="AT31" s="195"/>
      <c r="AU31" s="195"/>
      <c r="AV31" s="195"/>
      <c r="AW31" s="195"/>
      <c r="AX31" s="195"/>
      <c r="AY31" s="195"/>
      <c r="AZ31" s="195"/>
      <c r="BA31" s="199" t="str">
        <f aca="false">C31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31" s="195"/>
      <c r="BC31" s="195"/>
      <c r="BD31" s="195"/>
      <c r="BE31" s="195"/>
      <c r="BF31" s="195"/>
      <c r="BG31" s="195"/>
      <c r="BH31" s="195"/>
    </row>
    <row r="32" customFormat="false" ht="13.2" hidden="false" customHeight="false" outlineLevel="1" collapsed="false">
      <c r="A32" s="196"/>
      <c r="B32" s="197"/>
      <c r="C32" s="213" t="s">
        <v>194</v>
      </c>
      <c r="D32" s="214"/>
      <c r="E32" s="215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5"/>
      <c r="Y32" s="195"/>
      <c r="Z32" s="195"/>
      <c r="AA32" s="195"/>
      <c r="AB32" s="195"/>
      <c r="AC32" s="195"/>
      <c r="AD32" s="195"/>
      <c r="AE32" s="195"/>
      <c r="AF32" s="195"/>
      <c r="AG32" s="195" t="s">
        <v>154</v>
      </c>
      <c r="AH32" s="195"/>
      <c r="AI32" s="195"/>
      <c r="AJ32" s="195"/>
      <c r="AK32" s="195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</row>
    <row r="33" customFormat="false" ht="13.2" hidden="false" customHeight="false" outlineLevel="1" collapsed="false">
      <c r="A33" s="196"/>
      <c r="B33" s="197"/>
      <c r="C33" s="213" t="s">
        <v>737</v>
      </c>
      <c r="D33" s="214"/>
      <c r="E33" s="215" t="n">
        <v>66.256</v>
      </c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5"/>
      <c r="Y33" s="195"/>
      <c r="Z33" s="195"/>
      <c r="AA33" s="195"/>
      <c r="AB33" s="195"/>
      <c r="AC33" s="195"/>
      <c r="AD33" s="195"/>
      <c r="AE33" s="195"/>
      <c r="AF33" s="195"/>
      <c r="AG33" s="195" t="s">
        <v>154</v>
      </c>
      <c r="AH33" s="195" t="n">
        <v>2</v>
      </c>
      <c r="AI33" s="195"/>
      <c r="AJ33" s="195"/>
      <c r="AK33" s="195"/>
      <c r="AL33" s="195"/>
      <c r="AM33" s="195"/>
      <c r="AN33" s="195"/>
      <c r="AO33" s="195"/>
      <c r="AP33" s="195"/>
      <c r="AQ33" s="195"/>
      <c r="AR33" s="195"/>
      <c r="AS33" s="195"/>
      <c r="AT33" s="195"/>
      <c r="AU33" s="195"/>
      <c r="AV33" s="195"/>
      <c r="AW33" s="195"/>
      <c r="AX33" s="195"/>
      <c r="AY33" s="195"/>
      <c r="AZ33" s="195"/>
      <c r="BA33" s="195"/>
      <c r="BB33" s="195"/>
      <c r="BC33" s="195"/>
      <c r="BD33" s="195"/>
      <c r="BE33" s="195"/>
      <c r="BF33" s="195"/>
      <c r="BG33" s="195"/>
      <c r="BH33" s="195"/>
    </row>
    <row r="34" customFormat="false" ht="13.2" hidden="false" customHeight="false" outlineLevel="1" collapsed="false">
      <c r="A34" s="196"/>
      <c r="B34" s="197"/>
      <c r="C34" s="213" t="s">
        <v>205</v>
      </c>
      <c r="D34" s="214"/>
      <c r="E34" s="215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5"/>
      <c r="Y34" s="195"/>
      <c r="Z34" s="195"/>
      <c r="AA34" s="195"/>
      <c r="AB34" s="195"/>
      <c r="AC34" s="195"/>
      <c r="AD34" s="195"/>
      <c r="AE34" s="195"/>
      <c r="AF34" s="195"/>
      <c r="AG34" s="195" t="s">
        <v>154</v>
      </c>
      <c r="AH34" s="195"/>
      <c r="AI34" s="195"/>
      <c r="AJ34" s="195"/>
      <c r="AK34" s="195"/>
      <c r="AL34" s="195"/>
      <c r="AM34" s="195"/>
      <c r="AN34" s="195"/>
      <c r="AO34" s="195"/>
      <c r="AP34" s="195"/>
      <c r="AQ34" s="195"/>
      <c r="AR34" s="195"/>
      <c r="AS34" s="195"/>
      <c r="AT34" s="195"/>
      <c r="AU34" s="195"/>
      <c r="AV34" s="195"/>
      <c r="AW34" s="195"/>
      <c r="AX34" s="195"/>
      <c r="AY34" s="195"/>
      <c r="AZ34" s="195"/>
      <c r="BA34" s="195"/>
      <c r="BB34" s="195"/>
      <c r="BC34" s="195"/>
      <c r="BD34" s="195"/>
      <c r="BE34" s="195"/>
      <c r="BF34" s="195"/>
      <c r="BG34" s="195"/>
      <c r="BH34" s="195"/>
    </row>
    <row r="35" customFormat="false" ht="13.2" hidden="false" customHeight="false" outlineLevel="1" collapsed="false">
      <c r="A35" s="196"/>
      <c r="B35" s="197"/>
      <c r="C35" s="209" t="s">
        <v>743</v>
      </c>
      <c r="D35" s="210"/>
      <c r="E35" s="211" t="n">
        <v>6.6256</v>
      </c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5"/>
      <c r="Y35" s="195"/>
      <c r="Z35" s="195"/>
      <c r="AA35" s="195"/>
      <c r="AB35" s="195"/>
      <c r="AC35" s="195"/>
      <c r="AD35" s="195"/>
      <c r="AE35" s="195"/>
      <c r="AF35" s="195"/>
      <c r="AG35" s="195" t="s">
        <v>154</v>
      </c>
      <c r="AH35" s="195" t="n">
        <v>0</v>
      </c>
      <c r="AI35" s="195"/>
      <c r="AJ35" s="195"/>
      <c r="AK35" s="195"/>
      <c r="AL35" s="195"/>
      <c r="AM35" s="195"/>
      <c r="AN35" s="195"/>
      <c r="AO35" s="195"/>
      <c r="AP35" s="195"/>
      <c r="AQ35" s="195"/>
      <c r="AR35" s="195"/>
      <c r="AS35" s="195"/>
      <c r="AT35" s="195"/>
      <c r="AU35" s="195"/>
      <c r="AV35" s="195"/>
      <c r="AW35" s="195"/>
      <c r="AX35" s="195"/>
      <c r="AY35" s="195"/>
      <c r="AZ35" s="195"/>
      <c r="BA35" s="195"/>
      <c r="BB35" s="195"/>
      <c r="BC35" s="195"/>
      <c r="BD35" s="195"/>
      <c r="BE35" s="195"/>
      <c r="BF35" s="195"/>
      <c r="BG35" s="195"/>
      <c r="BH35" s="195"/>
    </row>
    <row r="36" customFormat="false" ht="13.2" hidden="false" customHeight="false" outlineLevel="1" collapsed="false">
      <c r="A36" s="186" t="n">
        <v>6</v>
      </c>
      <c r="B36" s="187" t="s">
        <v>744</v>
      </c>
      <c r="C36" s="188" t="s">
        <v>745</v>
      </c>
      <c r="D36" s="189" t="s">
        <v>184</v>
      </c>
      <c r="E36" s="190" t="n">
        <v>3.3128</v>
      </c>
      <c r="F36" s="191"/>
      <c r="G36" s="192" t="n">
        <f aca="false">ROUND(E36*F36,2)</f>
        <v>0</v>
      </c>
      <c r="H36" s="191"/>
      <c r="I36" s="192" t="n">
        <f aca="false">ROUND(E36*H36,2)</f>
        <v>0</v>
      </c>
      <c r="J36" s="191"/>
      <c r="K36" s="192" t="n">
        <f aca="false">ROUND(E36*J36,2)</f>
        <v>0</v>
      </c>
      <c r="L36" s="192" t="n">
        <v>21</v>
      </c>
      <c r="M36" s="192" t="n">
        <f aca="false">G36*(1+L36/100)</f>
        <v>0</v>
      </c>
      <c r="N36" s="192" t="n">
        <v>0.01538</v>
      </c>
      <c r="O36" s="192" t="n">
        <f aca="false">ROUND(E36*N36,2)</f>
        <v>0.05</v>
      </c>
      <c r="P36" s="192" t="n">
        <v>0</v>
      </c>
      <c r="Q36" s="192" t="n">
        <f aca="false">ROUND(E36*P36,2)</f>
        <v>0</v>
      </c>
      <c r="R36" s="192" t="s">
        <v>169</v>
      </c>
      <c r="S36" s="192" t="s">
        <v>150</v>
      </c>
      <c r="T36" s="193" t="s">
        <v>151</v>
      </c>
      <c r="U36" s="194" t="n">
        <v>1.49</v>
      </c>
      <c r="V36" s="194" t="n">
        <f aca="false">ROUND(E36*U36,2)</f>
        <v>4.94</v>
      </c>
      <c r="W36" s="194"/>
      <c r="X36" s="195"/>
      <c r="Y36" s="195"/>
      <c r="Z36" s="195"/>
      <c r="AA36" s="195"/>
      <c r="AB36" s="195"/>
      <c r="AC36" s="195"/>
      <c r="AD36" s="195"/>
      <c r="AE36" s="195"/>
      <c r="AF36" s="195"/>
      <c r="AG36" s="195" t="s">
        <v>152</v>
      </c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19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</row>
    <row r="37" customFormat="false" ht="21" hidden="false" customHeight="true" outlineLevel="1" collapsed="false">
      <c r="A37" s="196"/>
      <c r="B37" s="197"/>
      <c r="C37" s="212" t="s">
        <v>484</v>
      </c>
      <c r="D37" s="212"/>
      <c r="E37" s="212"/>
      <c r="F37" s="212"/>
      <c r="G37" s="212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5"/>
      <c r="Y37" s="195"/>
      <c r="Z37" s="195"/>
      <c r="AA37" s="195"/>
      <c r="AB37" s="195"/>
      <c r="AC37" s="195"/>
      <c r="AD37" s="195"/>
      <c r="AE37" s="195"/>
      <c r="AF37" s="195"/>
      <c r="AG37" s="195" t="s">
        <v>171</v>
      </c>
      <c r="AH37" s="195"/>
      <c r="AI37" s="195"/>
      <c r="AJ37" s="195"/>
      <c r="AK37" s="195"/>
      <c r="AL37" s="195"/>
      <c r="AM37" s="195"/>
      <c r="AN37" s="195"/>
      <c r="AO37" s="195"/>
      <c r="AP37" s="195"/>
      <c r="AQ37" s="195"/>
      <c r="AR37" s="195"/>
      <c r="AS37" s="195"/>
      <c r="AT37" s="195"/>
      <c r="AU37" s="195"/>
      <c r="AV37" s="195"/>
      <c r="AW37" s="195"/>
      <c r="AX37" s="195"/>
      <c r="AY37" s="195"/>
      <c r="AZ37" s="195"/>
      <c r="BA37" s="199" t="str">
        <f aca="false">C37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37" s="195"/>
      <c r="BC37" s="195"/>
      <c r="BD37" s="195"/>
      <c r="BE37" s="195"/>
      <c r="BF37" s="195"/>
      <c r="BG37" s="195"/>
      <c r="BH37" s="195"/>
    </row>
    <row r="38" customFormat="false" ht="13.2" hidden="false" customHeight="false" outlineLevel="1" collapsed="false">
      <c r="A38" s="196"/>
      <c r="B38" s="197"/>
      <c r="C38" s="213" t="s">
        <v>194</v>
      </c>
      <c r="D38" s="214"/>
      <c r="E38" s="215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5"/>
      <c r="Y38" s="195"/>
      <c r="Z38" s="195"/>
      <c r="AA38" s="195"/>
      <c r="AB38" s="195"/>
      <c r="AC38" s="195"/>
      <c r="AD38" s="195"/>
      <c r="AE38" s="195"/>
      <c r="AF38" s="195"/>
      <c r="AG38" s="195" t="s">
        <v>154</v>
      </c>
      <c r="AH38" s="195"/>
      <c r="AI38" s="195"/>
      <c r="AJ38" s="195"/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</row>
    <row r="39" customFormat="false" ht="13.2" hidden="false" customHeight="false" outlineLevel="1" collapsed="false">
      <c r="A39" s="196"/>
      <c r="B39" s="197"/>
      <c r="C39" s="213" t="s">
        <v>737</v>
      </c>
      <c r="D39" s="214"/>
      <c r="E39" s="215" t="n">
        <v>66.256</v>
      </c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5"/>
      <c r="Y39" s="195"/>
      <c r="Z39" s="195"/>
      <c r="AA39" s="195"/>
      <c r="AB39" s="195"/>
      <c r="AC39" s="195"/>
      <c r="AD39" s="195"/>
      <c r="AE39" s="195"/>
      <c r="AF39" s="195"/>
      <c r="AG39" s="195" t="s">
        <v>154</v>
      </c>
      <c r="AH39" s="195" t="n">
        <v>2</v>
      </c>
      <c r="AI39" s="195"/>
      <c r="AJ39" s="195"/>
      <c r="AK39" s="195"/>
      <c r="AL39" s="195"/>
      <c r="AM39" s="195"/>
      <c r="AN39" s="195"/>
      <c r="AO39" s="195"/>
      <c r="AP39" s="195"/>
      <c r="AQ39" s="195"/>
      <c r="AR39" s="195"/>
      <c r="AS39" s="195"/>
      <c r="AT39" s="195"/>
      <c r="AU39" s="195"/>
      <c r="AV39" s="195"/>
      <c r="AW39" s="195"/>
      <c r="AX39" s="195"/>
      <c r="AY39" s="195"/>
      <c r="AZ39" s="195"/>
      <c r="BA39" s="195"/>
      <c r="BB39" s="195"/>
      <c r="BC39" s="195"/>
      <c r="BD39" s="195"/>
      <c r="BE39" s="195"/>
      <c r="BF39" s="195"/>
      <c r="BG39" s="195"/>
      <c r="BH39" s="195"/>
    </row>
    <row r="40" customFormat="false" ht="13.2" hidden="false" customHeight="false" outlineLevel="1" collapsed="false">
      <c r="A40" s="196"/>
      <c r="B40" s="197"/>
      <c r="C40" s="213" t="s">
        <v>205</v>
      </c>
      <c r="D40" s="214"/>
      <c r="E40" s="215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5"/>
      <c r="Y40" s="195"/>
      <c r="Z40" s="195"/>
      <c r="AA40" s="195"/>
      <c r="AB40" s="195"/>
      <c r="AC40" s="195"/>
      <c r="AD40" s="195"/>
      <c r="AE40" s="195"/>
      <c r="AF40" s="195"/>
      <c r="AG40" s="195" t="s">
        <v>154</v>
      </c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195"/>
      <c r="AZ40" s="195"/>
      <c r="BA40" s="195"/>
      <c r="BB40" s="195"/>
      <c r="BC40" s="195"/>
      <c r="BD40" s="195"/>
      <c r="BE40" s="195"/>
      <c r="BF40" s="195"/>
      <c r="BG40" s="195"/>
      <c r="BH40" s="195"/>
    </row>
    <row r="41" customFormat="false" ht="13.2" hidden="false" customHeight="false" outlineLevel="1" collapsed="false">
      <c r="A41" s="196"/>
      <c r="B41" s="197"/>
      <c r="C41" s="209" t="s">
        <v>746</v>
      </c>
      <c r="D41" s="210"/>
      <c r="E41" s="211" t="n">
        <v>3.3128</v>
      </c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5"/>
      <c r="Y41" s="195"/>
      <c r="Z41" s="195"/>
      <c r="AA41" s="195"/>
      <c r="AB41" s="195"/>
      <c r="AC41" s="195"/>
      <c r="AD41" s="195"/>
      <c r="AE41" s="195"/>
      <c r="AF41" s="195"/>
      <c r="AG41" s="195" t="s">
        <v>154</v>
      </c>
      <c r="AH41" s="195" t="n">
        <v>0</v>
      </c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195"/>
      <c r="AZ41" s="195"/>
      <c r="BA41" s="195"/>
      <c r="BB41" s="195"/>
      <c r="BC41" s="195"/>
      <c r="BD41" s="195"/>
      <c r="BE41" s="195"/>
      <c r="BF41" s="195"/>
      <c r="BG41" s="195"/>
      <c r="BH41" s="195"/>
    </row>
    <row r="42" customFormat="false" ht="13.2" hidden="false" customHeight="false" outlineLevel="1" collapsed="false">
      <c r="A42" s="186" t="n">
        <v>7</v>
      </c>
      <c r="B42" s="187" t="s">
        <v>492</v>
      </c>
      <c r="C42" s="188" t="s">
        <v>493</v>
      </c>
      <c r="D42" s="189" t="s">
        <v>148</v>
      </c>
      <c r="E42" s="190" t="n">
        <v>108.54</v>
      </c>
      <c r="F42" s="191"/>
      <c r="G42" s="192" t="n">
        <f aca="false">ROUND(E42*F42,2)</f>
        <v>0</v>
      </c>
      <c r="H42" s="191"/>
      <c r="I42" s="192" t="n">
        <f aca="false">ROUND(E42*H42,2)</f>
        <v>0</v>
      </c>
      <c r="J42" s="191"/>
      <c r="K42" s="192" t="n">
        <f aca="false">ROUND(E42*J42,2)</f>
        <v>0</v>
      </c>
      <c r="L42" s="192" t="n">
        <v>21</v>
      </c>
      <c r="M42" s="192" t="n">
        <f aca="false">G42*(1+L42/100)</f>
        <v>0</v>
      </c>
      <c r="N42" s="192" t="n">
        <v>0.00117</v>
      </c>
      <c r="O42" s="192" t="n">
        <f aca="false">ROUND(E42*N42,2)</f>
        <v>0.13</v>
      </c>
      <c r="P42" s="192" t="n">
        <v>0</v>
      </c>
      <c r="Q42" s="192" t="n">
        <f aca="false">ROUND(E42*P42,2)</f>
        <v>0</v>
      </c>
      <c r="R42" s="192" t="s">
        <v>169</v>
      </c>
      <c r="S42" s="192" t="s">
        <v>150</v>
      </c>
      <c r="T42" s="193" t="s">
        <v>151</v>
      </c>
      <c r="U42" s="194" t="n">
        <v>0.326</v>
      </c>
      <c r="V42" s="194" t="n">
        <f aca="false">ROUND(E42*U42,2)</f>
        <v>35.38</v>
      </c>
      <c r="W42" s="194"/>
      <c r="X42" s="195"/>
      <c r="Y42" s="195"/>
      <c r="Z42" s="195"/>
      <c r="AA42" s="195"/>
      <c r="AB42" s="195"/>
      <c r="AC42" s="195"/>
      <c r="AD42" s="195"/>
      <c r="AE42" s="195"/>
      <c r="AF42" s="195"/>
      <c r="AG42" s="195" t="s">
        <v>152</v>
      </c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5"/>
      <c r="BA42" s="195"/>
      <c r="BB42" s="195"/>
      <c r="BC42" s="195"/>
      <c r="BD42" s="195"/>
      <c r="BE42" s="195"/>
      <c r="BF42" s="195"/>
      <c r="BG42" s="195"/>
      <c r="BH42" s="195"/>
    </row>
    <row r="43" customFormat="false" ht="13.2" hidden="false" customHeight="false" outlineLevel="1" collapsed="false">
      <c r="A43" s="196"/>
      <c r="B43" s="197"/>
      <c r="C43" s="209" t="s">
        <v>747</v>
      </c>
      <c r="D43" s="210"/>
      <c r="E43" s="211" t="n">
        <v>108.54</v>
      </c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5"/>
      <c r="Y43" s="195"/>
      <c r="Z43" s="195"/>
      <c r="AA43" s="195"/>
      <c r="AB43" s="195"/>
      <c r="AC43" s="195"/>
      <c r="AD43" s="195"/>
      <c r="AE43" s="195"/>
      <c r="AF43" s="195"/>
      <c r="AG43" s="195" t="s">
        <v>154</v>
      </c>
      <c r="AH43" s="195" t="n">
        <v>0</v>
      </c>
      <c r="AI43" s="195"/>
      <c r="AJ43" s="195"/>
      <c r="AK43" s="195"/>
      <c r="AL43" s="195"/>
      <c r="AM43" s="195"/>
      <c r="AN43" s="195"/>
      <c r="AO43" s="195"/>
      <c r="AP43" s="195"/>
      <c r="AQ43" s="195"/>
      <c r="AR43" s="195"/>
      <c r="AS43" s="195"/>
      <c r="AT43" s="195"/>
      <c r="AU43" s="195"/>
      <c r="AV43" s="195"/>
      <c r="AW43" s="195"/>
      <c r="AX43" s="195"/>
      <c r="AY43" s="195"/>
      <c r="AZ43" s="195"/>
      <c r="BA43" s="195"/>
      <c r="BB43" s="195"/>
      <c r="BC43" s="195"/>
      <c r="BD43" s="195"/>
      <c r="BE43" s="195"/>
      <c r="BF43" s="195"/>
      <c r="BG43" s="195"/>
      <c r="BH43" s="195"/>
    </row>
    <row r="44" customFormat="false" ht="13.2" hidden="false" customHeight="false" outlineLevel="1" collapsed="false">
      <c r="A44" s="186" t="n">
        <v>8</v>
      </c>
      <c r="B44" s="187" t="s">
        <v>495</v>
      </c>
      <c r="C44" s="188" t="s">
        <v>496</v>
      </c>
      <c r="D44" s="189" t="s">
        <v>148</v>
      </c>
      <c r="E44" s="190" t="n">
        <v>108.54</v>
      </c>
      <c r="F44" s="191"/>
      <c r="G44" s="192" t="n">
        <f aca="false">ROUND(E44*F44,2)</f>
        <v>0</v>
      </c>
      <c r="H44" s="191"/>
      <c r="I44" s="192" t="n">
        <f aca="false">ROUND(E44*H44,2)</f>
        <v>0</v>
      </c>
      <c r="J44" s="191"/>
      <c r="K44" s="192" t="n">
        <f aca="false">ROUND(E44*J44,2)</f>
        <v>0</v>
      </c>
      <c r="L44" s="192" t="n">
        <v>21</v>
      </c>
      <c r="M44" s="192" t="n">
        <f aca="false">G44*(1+L44/100)</f>
        <v>0</v>
      </c>
      <c r="N44" s="192" t="n">
        <v>0</v>
      </c>
      <c r="O44" s="192" t="n">
        <f aca="false">ROUND(E44*N44,2)</f>
        <v>0</v>
      </c>
      <c r="P44" s="192" t="n">
        <v>0</v>
      </c>
      <c r="Q44" s="192" t="n">
        <f aca="false">ROUND(E44*P44,2)</f>
        <v>0</v>
      </c>
      <c r="R44" s="192" t="s">
        <v>169</v>
      </c>
      <c r="S44" s="192" t="s">
        <v>150</v>
      </c>
      <c r="T44" s="193" t="s">
        <v>120</v>
      </c>
      <c r="U44" s="194" t="n">
        <v>0.194</v>
      </c>
      <c r="V44" s="194" t="n">
        <f aca="false">ROUND(E44*U44,2)</f>
        <v>21.06</v>
      </c>
      <c r="W44" s="194"/>
      <c r="X44" s="195"/>
      <c r="Y44" s="195"/>
      <c r="Z44" s="195"/>
      <c r="AA44" s="195"/>
      <c r="AB44" s="195"/>
      <c r="AC44" s="195"/>
      <c r="AD44" s="195"/>
      <c r="AE44" s="195"/>
      <c r="AF44" s="195"/>
      <c r="AG44" s="195" t="s">
        <v>152</v>
      </c>
      <c r="AH44" s="195"/>
      <c r="AI44" s="195"/>
      <c r="AJ44" s="195"/>
      <c r="AK44" s="195"/>
      <c r="AL44" s="195"/>
      <c r="AM44" s="195"/>
      <c r="AN44" s="195"/>
      <c r="AO44" s="195"/>
      <c r="AP44" s="195"/>
      <c r="AQ44" s="195"/>
      <c r="AR44" s="195"/>
      <c r="AS44" s="195"/>
      <c r="AT44" s="195"/>
      <c r="AU44" s="195"/>
      <c r="AV44" s="195"/>
      <c r="AW44" s="195"/>
      <c r="AX44" s="195"/>
      <c r="AY44" s="195"/>
      <c r="AZ44" s="195"/>
      <c r="BA44" s="195"/>
      <c r="BB44" s="195"/>
      <c r="BC44" s="195"/>
      <c r="BD44" s="195"/>
      <c r="BE44" s="195"/>
      <c r="BF44" s="195"/>
      <c r="BG44" s="195"/>
      <c r="BH44" s="195"/>
    </row>
    <row r="45" customFormat="false" ht="13.2" hidden="false" customHeight="true" outlineLevel="1" collapsed="false">
      <c r="A45" s="196"/>
      <c r="B45" s="197"/>
      <c r="C45" s="212" t="s">
        <v>258</v>
      </c>
      <c r="D45" s="212"/>
      <c r="E45" s="212"/>
      <c r="F45" s="212"/>
      <c r="G45" s="212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5"/>
      <c r="Y45" s="195"/>
      <c r="Z45" s="195"/>
      <c r="AA45" s="195"/>
      <c r="AB45" s="195"/>
      <c r="AC45" s="195"/>
      <c r="AD45" s="195"/>
      <c r="AE45" s="195"/>
      <c r="AF45" s="195"/>
      <c r="AG45" s="195" t="s">
        <v>171</v>
      </c>
      <c r="AH45" s="195"/>
      <c r="AI45" s="195"/>
      <c r="AJ45" s="195"/>
      <c r="AK45" s="195"/>
      <c r="AL45" s="195"/>
      <c r="AM45" s="195"/>
      <c r="AN45" s="195"/>
      <c r="AO45" s="195"/>
      <c r="AP45" s="195"/>
      <c r="AQ45" s="195"/>
      <c r="AR45" s="195"/>
      <c r="AS45" s="195"/>
      <c r="AT45" s="195"/>
      <c r="AU45" s="195"/>
      <c r="AV45" s="195"/>
      <c r="AW45" s="195"/>
      <c r="AX45" s="195"/>
      <c r="AY45" s="195"/>
      <c r="AZ45" s="195"/>
      <c r="BA45" s="195"/>
      <c r="BB45" s="195"/>
      <c r="BC45" s="195"/>
      <c r="BD45" s="195"/>
      <c r="BE45" s="195"/>
      <c r="BF45" s="195"/>
      <c r="BG45" s="195"/>
      <c r="BH45" s="195"/>
    </row>
    <row r="46" customFormat="false" ht="13.2" hidden="false" customHeight="false" outlineLevel="1" collapsed="false">
      <c r="A46" s="196"/>
      <c r="B46" s="197"/>
      <c r="C46" s="209" t="s">
        <v>747</v>
      </c>
      <c r="D46" s="210"/>
      <c r="E46" s="211" t="n">
        <v>108.54</v>
      </c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5"/>
      <c r="Y46" s="195"/>
      <c r="Z46" s="195"/>
      <c r="AA46" s="195"/>
      <c r="AB46" s="195"/>
      <c r="AC46" s="195"/>
      <c r="AD46" s="195"/>
      <c r="AE46" s="195"/>
      <c r="AF46" s="195"/>
      <c r="AG46" s="195" t="s">
        <v>154</v>
      </c>
      <c r="AH46" s="195" t="n">
        <v>0</v>
      </c>
      <c r="AI46" s="195"/>
      <c r="AJ46" s="195"/>
      <c r="AK46" s="195"/>
      <c r="AL46" s="195"/>
      <c r="AM46" s="195"/>
      <c r="AN46" s="195"/>
      <c r="AO46" s="195"/>
      <c r="AP46" s="195"/>
      <c r="AQ46" s="195"/>
      <c r="AR46" s="195"/>
      <c r="AS46" s="195"/>
      <c r="AT46" s="195"/>
      <c r="AU46" s="195"/>
      <c r="AV46" s="195"/>
      <c r="AW46" s="195"/>
      <c r="AX46" s="195"/>
      <c r="AY46" s="195"/>
      <c r="AZ46" s="195"/>
      <c r="BA46" s="195"/>
      <c r="BB46" s="195"/>
      <c r="BC46" s="195"/>
      <c r="BD46" s="195"/>
      <c r="BE46" s="195"/>
      <c r="BF46" s="195"/>
      <c r="BG46" s="195"/>
      <c r="BH46" s="195"/>
    </row>
    <row r="47" customFormat="false" ht="13.2" hidden="false" customHeight="false" outlineLevel="1" collapsed="false">
      <c r="A47" s="186" t="n">
        <v>9</v>
      </c>
      <c r="B47" s="187" t="s">
        <v>497</v>
      </c>
      <c r="C47" s="188" t="s">
        <v>498</v>
      </c>
      <c r="D47" s="189" t="s">
        <v>184</v>
      </c>
      <c r="E47" s="190" t="n">
        <v>66.256</v>
      </c>
      <c r="F47" s="191"/>
      <c r="G47" s="192" t="n">
        <f aca="false">ROUND(E47*F47,2)</f>
        <v>0</v>
      </c>
      <c r="H47" s="191"/>
      <c r="I47" s="192" t="n">
        <f aca="false">ROUND(E47*H47,2)</f>
        <v>0</v>
      </c>
      <c r="J47" s="191"/>
      <c r="K47" s="192" t="n">
        <f aca="false">ROUND(E47*J47,2)</f>
        <v>0</v>
      </c>
      <c r="L47" s="192" t="n">
        <v>21</v>
      </c>
      <c r="M47" s="192" t="n">
        <f aca="false">G47*(1+L47/100)</f>
        <v>0</v>
      </c>
      <c r="N47" s="192" t="n">
        <v>0.00139</v>
      </c>
      <c r="O47" s="192" t="n">
        <f aca="false">ROUND(E47*N47,2)</f>
        <v>0.09</v>
      </c>
      <c r="P47" s="192" t="n">
        <v>0</v>
      </c>
      <c r="Q47" s="192" t="n">
        <f aca="false">ROUND(E47*P47,2)</f>
        <v>0</v>
      </c>
      <c r="R47" s="192" t="s">
        <v>169</v>
      </c>
      <c r="S47" s="192" t="s">
        <v>150</v>
      </c>
      <c r="T47" s="193" t="s">
        <v>151</v>
      </c>
      <c r="U47" s="194" t="n">
        <v>0.168</v>
      </c>
      <c r="V47" s="194" t="n">
        <f aca="false">ROUND(E47*U47,2)</f>
        <v>11.13</v>
      </c>
      <c r="W47" s="194"/>
      <c r="X47" s="195"/>
      <c r="Y47" s="195"/>
      <c r="Z47" s="195"/>
      <c r="AA47" s="195"/>
      <c r="AB47" s="195"/>
      <c r="AC47" s="195"/>
      <c r="AD47" s="195"/>
      <c r="AE47" s="195"/>
      <c r="AF47" s="195"/>
      <c r="AG47" s="195" t="s">
        <v>152</v>
      </c>
      <c r="AH47" s="195"/>
      <c r="AI47" s="195"/>
      <c r="AJ47" s="195"/>
      <c r="AK47" s="195"/>
      <c r="AL47" s="195"/>
      <c r="AM47" s="195"/>
      <c r="AN47" s="195"/>
      <c r="AO47" s="195"/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195"/>
      <c r="BD47" s="195"/>
      <c r="BE47" s="195"/>
      <c r="BF47" s="195"/>
      <c r="BG47" s="195"/>
      <c r="BH47" s="195"/>
    </row>
    <row r="48" customFormat="false" ht="13.2" hidden="false" customHeight="true" outlineLevel="1" collapsed="false">
      <c r="A48" s="196"/>
      <c r="B48" s="197"/>
      <c r="C48" s="212" t="s">
        <v>499</v>
      </c>
      <c r="D48" s="212"/>
      <c r="E48" s="212"/>
      <c r="F48" s="212"/>
      <c r="G48" s="212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5"/>
      <c r="Y48" s="195"/>
      <c r="Z48" s="195"/>
      <c r="AA48" s="195"/>
      <c r="AB48" s="195"/>
      <c r="AC48" s="195"/>
      <c r="AD48" s="195"/>
      <c r="AE48" s="195"/>
      <c r="AF48" s="195"/>
      <c r="AG48" s="195" t="s">
        <v>171</v>
      </c>
      <c r="AH48" s="195"/>
      <c r="AI48" s="195"/>
      <c r="AJ48" s="195"/>
      <c r="AK48" s="195"/>
      <c r="AL48" s="195"/>
      <c r="AM48" s="195"/>
      <c r="AN48" s="195"/>
      <c r="AO48" s="195"/>
      <c r="AP48" s="195"/>
      <c r="AQ48" s="195"/>
      <c r="AR48" s="195"/>
      <c r="AS48" s="195"/>
      <c r="AT48" s="195"/>
      <c r="AU48" s="195"/>
      <c r="AV48" s="195"/>
      <c r="AW48" s="195"/>
      <c r="AX48" s="195"/>
      <c r="AY48" s="195"/>
      <c r="AZ48" s="195"/>
      <c r="BA48" s="195"/>
      <c r="BB48" s="195"/>
      <c r="BC48" s="195"/>
      <c r="BD48" s="195"/>
      <c r="BE48" s="195"/>
      <c r="BF48" s="195"/>
      <c r="BG48" s="195"/>
      <c r="BH48" s="195"/>
    </row>
    <row r="49" customFormat="false" ht="13.2" hidden="false" customHeight="false" outlineLevel="1" collapsed="false">
      <c r="A49" s="196"/>
      <c r="B49" s="197"/>
      <c r="C49" s="209" t="s">
        <v>748</v>
      </c>
      <c r="D49" s="210"/>
      <c r="E49" s="211" t="n">
        <v>66.256</v>
      </c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5"/>
      <c r="Y49" s="195"/>
      <c r="Z49" s="195"/>
      <c r="AA49" s="195"/>
      <c r="AB49" s="195"/>
      <c r="AC49" s="195"/>
      <c r="AD49" s="195"/>
      <c r="AE49" s="195"/>
      <c r="AF49" s="195"/>
      <c r="AG49" s="195" t="s">
        <v>154</v>
      </c>
      <c r="AH49" s="195" t="n">
        <v>0</v>
      </c>
      <c r="AI49" s="195"/>
      <c r="AJ49" s="195"/>
      <c r="AK49" s="195"/>
      <c r="AL49" s="195"/>
      <c r="AM49" s="195"/>
      <c r="AN49" s="195"/>
      <c r="AO49" s="195"/>
      <c r="AP49" s="195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195"/>
      <c r="BD49" s="195"/>
      <c r="BE49" s="195"/>
      <c r="BF49" s="195"/>
      <c r="BG49" s="195"/>
      <c r="BH49" s="195"/>
    </row>
    <row r="50" customFormat="false" ht="13.2" hidden="false" customHeight="false" outlineLevel="1" collapsed="false">
      <c r="A50" s="186" t="n">
        <v>10</v>
      </c>
      <c r="B50" s="187" t="s">
        <v>501</v>
      </c>
      <c r="C50" s="188" t="s">
        <v>502</v>
      </c>
      <c r="D50" s="189" t="s">
        <v>184</v>
      </c>
      <c r="E50" s="190" t="n">
        <v>66.256</v>
      </c>
      <c r="F50" s="191"/>
      <c r="G50" s="192" t="n">
        <f aca="false">ROUND(E50*F50,2)</f>
        <v>0</v>
      </c>
      <c r="H50" s="191"/>
      <c r="I50" s="192" t="n">
        <f aca="false">ROUND(E50*H50,2)</f>
        <v>0</v>
      </c>
      <c r="J50" s="191"/>
      <c r="K50" s="192" t="n">
        <f aca="false">ROUND(E50*J50,2)</f>
        <v>0</v>
      </c>
      <c r="L50" s="192" t="n">
        <v>21</v>
      </c>
      <c r="M50" s="192" t="n">
        <f aca="false">G50*(1+L50/100)</f>
        <v>0</v>
      </c>
      <c r="N50" s="192" t="n">
        <v>0</v>
      </c>
      <c r="O50" s="192" t="n">
        <f aca="false">ROUND(E50*N50,2)</f>
        <v>0</v>
      </c>
      <c r="P50" s="192" t="n">
        <v>0</v>
      </c>
      <c r="Q50" s="192" t="n">
        <f aca="false">ROUND(E50*P50,2)</f>
        <v>0</v>
      </c>
      <c r="R50" s="192" t="s">
        <v>169</v>
      </c>
      <c r="S50" s="192" t="s">
        <v>150</v>
      </c>
      <c r="T50" s="193" t="s">
        <v>120</v>
      </c>
      <c r="U50" s="194" t="n">
        <v>0.059</v>
      </c>
      <c r="V50" s="194" t="n">
        <f aca="false">ROUND(E50*U50,2)</f>
        <v>3.91</v>
      </c>
      <c r="W50" s="194"/>
      <c r="X50" s="195"/>
      <c r="Y50" s="195"/>
      <c r="Z50" s="195"/>
      <c r="AA50" s="195"/>
      <c r="AB50" s="195"/>
      <c r="AC50" s="195"/>
      <c r="AD50" s="195"/>
      <c r="AE50" s="195"/>
      <c r="AF50" s="195"/>
      <c r="AG50" s="195" t="s">
        <v>152</v>
      </c>
      <c r="AH50" s="195"/>
      <c r="AI50" s="195"/>
      <c r="AJ50" s="195"/>
      <c r="AK50" s="195"/>
      <c r="AL50" s="195"/>
      <c r="AM50" s="195"/>
      <c r="AN50" s="195"/>
      <c r="AO50" s="195"/>
      <c r="AP50" s="195"/>
      <c r="AQ50" s="195"/>
      <c r="AR50" s="195"/>
      <c r="AS50" s="195"/>
      <c r="AT50" s="195"/>
      <c r="AU50" s="195"/>
      <c r="AV50" s="195"/>
      <c r="AW50" s="195"/>
      <c r="AX50" s="195"/>
      <c r="AY50" s="195"/>
      <c r="AZ50" s="195"/>
      <c r="BA50" s="195"/>
      <c r="BB50" s="195"/>
      <c r="BC50" s="195"/>
      <c r="BD50" s="195"/>
      <c r="BE50" s="195"/>
      <c r="BF50" s="195"/>
      <c r="BG50" s="195"/>
      <c r="BH50" s="195"/>
    </row>
    <row r="51" customFormat="false" ht="13.2" hidden="false" customHeight="true" outlineLevel="1" collapsed="false">
      <c r="A51" s="196"/>
      <c r="B51" s="197"/>
      <c r="C51" s="212" t="s">
        <v>503</v>
      </c>
      <c r="D51" s="212"/>
      <c r="E51" s="212"/>
      <c r="F51" s="212"/>
      <c r="G51" s="212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5"/>
      <c r="Y51" s="195"/>
      <c r="Z51" s="195"/>
      <c r="AA51" s="195"/>
      <c r="AB51" s="195"/>
      <c r="AC51" s="195"/>
      <c r="AD51" s="195"/>
      <c r="AE51" s="195"/>
      <c r="AF51" s="195"/>
      <c r="AG51" s="195" t="s">
        <v>171</v>
      </c>
      <c r="AH51" s="195"/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</row>
    <row r="52" customFormat="false" ht="13.2" hidden="false" customHeight="false" outlineLevel="1" collapsed="false">
      <c r="A52" s="186" t="n">
        <v>11</v>
      </c>
      <c r="B52" s="187" t="s">
        <v>504</v>
      </c>
      <c r="C52" s="188" t="s">
        <v>505</v>
      </c>
      <c r="D52" s="189" t="s">
        <v>184</v>
      </c>
      <c r="E52" s="190" t="n">
        <v>56.3176</v>
      </c>
      <c r="F52" s="191"/>
      <c r="G52" s="192" t="n">
        <f aca="false">ROUND(E52*F52,2)</f>
        <v>0</v>
      </c>
      <c r="H52" s="191"/>
      <c r="I52" s="192" t="n">
        <f aca="false">ROUND(E52*H52,2)</f>
        <v>0</v>
      </c>
      <c r="J52" s="191"/>
      <c r="K52" s="192" t="n">
        <f aca="false">ROUND(E52*J52,2)</f>
        <v>0</v>
      </c>
      <c r="L52" s="192" t="n">
        <v>21</v>
      </c>
      <c r="M52" s="192" t="n">
        <f aca="false">G52*(1+L52/100)</f>
        <v>0</v>
      </c>
      <c r="N52" s="192" t="n">
        <v>0</v>
      </c>
      <c r="O52" s="192" t="n">
        <f aca="false">ROUND(E52*N52,2)</f>
        <v>0</v>
      </c>
      <c r="P52" s="192" t="n">
        <v>0</v>
      </c>
      <c r="Q52" s="192" t="n">
        <f aca="false">ROUND(E52*P52,2)</f>
        <v>0</v>
      </c>
      <c r="R52" s="192" t="s">
        <v>169</v>
      </c>
      <c r="S52" s="192" t="s">
        <v>150</v>
      </c>
      <c r="T52" s="193" t="s">
        <v>151</v>
      </c>
      <c r="U52" s="194" t="n">
        <v>0.626</v>
      </c>
      <c r="V52" s="194" t="n">
        <f aca="false">ROUND(E52*U52,2)</f>
        <v>35.25</v>
      </c>
      <c r="W52" s="194"/>
      <c r="X52" s="195"/>
      <c r="Y52" s="195"/>
      <c r="Z52" s="195"/>
      <c r="AA52" s="195"/>
      <c r="AB52" s="195"/>
      <c r="AC52" s="195"/>
      <c r="AD52" s="195"/>
      <c r="AE52" s="195"/>
      <c r="AF52" s="195"/>
      <c r="AG52" s="195" t="s">
        <v>152</v>
      </c>
      <c r="AH52" s="195"/>
      <c r="AI52" s="195"/>
      <c r="AJ52" s="195"/>
      <c r="AK52" s="195"/>
      <c r="AL52" s="195"/>
      <c r="AM52" s="195"/>
      <c r="AN52" s="195"/>
      <c r="AO52" s="195"/>
      <c r="AP52" s="195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195"/>
      <c r="BE52" s="195"/>
      <c r="BF52" s="195"/>
      <c r="BG52" s="195"/>
      <c r="BH52" s="195"/>
    </row>
    <row r="53" customFormat="false" ht="13.2" hidden="false" customHeight="true" outlineLevel="1" collapsed="false">
      <c r="A53" s="196"/>
      <c r="B53" s="197"/>
      <c r="C53" s="212" t="s">
        <v>261</v>
      </c>
      <c r="D53" s="212"/>
      <c r="E53" s="212"/>
      <c r="F53" s="212"/>
      <c r="G53" s="212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5"/>
      <c r="Y53" s="195"/>
      <c r="Z53" s="195"/>
      <c r="AA53" s="195"/>
      <c r="AB53" s="195"/>
      <c r="AC53" s="195"/>
      <c r="AD53" s="195"/>
      <c r="AE53" s="195"/>
      <c r="AF53" s="195"/>
      <c r="AG53" s="195" t="s">
        <v>171</v>
      </c>
      <c r="AH53" s="195"/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5"/>
    </row>
    <row r="54" customFormat="false" ht="13.2" hidden="false" customHeight="false" outlineLevel="1" collapsed="false">
      <c r="A54" s="196"/>
      <c r="B54" s="197"/>
      <c r="C54" s="209" t="s">
        <v>749</v>
      </c>
      <c r="D54" s="210"/>
      <c r="E54" s="211" t="n">
        <v>56.3176</v>
      </c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5"/>
      <c r="Y54" s="195"/>
      <c r="Z54" s="195"/>
      <c r="AA54" s="195"/>
      <c r="AB54" s="195"/>
      <c r="AC54" s="195"/>
      <c r="AD54" s="195"/>
      <c r="AE54" s="195"/>
      <c r="AF54" s="195"/>
      <c r="AG54" s="195" t="s">
        <v>154</v>
      </c>
      <c r="AH54" s="195" t="n">
        <v>0</v>
      </c>
      <c r="AI54" s="195"/>
      <c r="AJ54" s="195"/>
      <c r="AK54" s="195"/>
      <c r="AL54" s="195"/>
      <c r="AM54" s="195"/>
      <c r="AN54" s="195"/>
      <c r="AO54" s="195"/>
      <c r="AP54" s="195"/>
      <c r="AQ54" s="195"/>
      <c r="AR54" s="195"/>
      <c r="AS54" s="195"/>
      <c r="AT54" s="195"/>
      <c r="AU54" s="195"/>
      <c r="AV54" s="195"/>
      <c r="AW54" s="195"/>
      <c r="AX54" s="195"/>
      <c r="AY54" s="195"/>
      <c r="AZ54" s="195"/>
      <c r="BA54" s="195"/>
      <c r="BB54" s="195"/>
      <c r="BC54" s="195"/>
      <c r="BD54" s="195"/>
      <c r="BE54" s="195"/>
      <c r="BF54" s="195"/>
      <c r="BG54" s="195"/>
      <c r="BH54" s="195"/>
    </row>
    <row r="55" customFormat="false" ht="13.2" hidden="false" customHeight="false" outlineLevel="1" collapsed="false">
      <c r="A55" s="186" t="n">
        <v>12</v>
      </c>
      <c r="B55" s="187" t="s">
        <v>750</v>
      </c>
      <c r="C55" s="188" t="s">
        <v>751</v>
      </c>
      <c r="D55" s="189" t="s">
        <v>184</v>
      </c>
      <c r="E55" s="190" t="n">
        <v>9.9384</v>
      </c>
      <c r="F55" s="191"/>
      <c r="G55" s="192" t="n">
        <f aca="false">ROUND(E55*F55,2)</f>
        <v>0</v>
      </c>
      <c r="H55" s="191"/>
      <c r="I55" s="192" t="n">
        <f aca="false">ROUND(E55*H55,2)</f>
        <v>0</v>
      </c>
      <c r="J55" s="191"/>
      <c r="K55" s="192" t="n">
        <f aca="false">ROUND(E55*J55,2)</f>
        <v>0</v>
      </c>
      <c r="L55" s="192" t="n">
        <v>21</v>
      </c>
      <c r="M55" s="192" t="n">
        <f aca="false">G55*(1+L55/100)</f>
        <v>0</v>
      </c>
      <c r="N55" s="192" t="n">
        <v>0</v>
      </c>
      <c r="O55" s="192" t="n">
        <f aca="false">ROUND(E55*N55,2)</f>
        <v>0</v>
      </c>
      <c r="P55" s="192" t="n">
        <v>0</v>
      </c>
      <c r="Q55" s="192" t="n">
        <f aca="false">ROUND(E55*P55,2)</f>
        <v>0</v>
      </c>
      <c r="R55" s="192" t="s">
        <v>169</v>
      </c>
      <c r="S55" s="192" t="s">
        <v>150</v>
      </c>
      <c r="T55" s="193" t="s">
        <v>151</v>
      </c>
      <c r="U55" s="194" t="n">
        <v>0.913</v>
      </c>
      <c r="V55" s="194" t="n">
        <f aca="false">ROUND(E55*U55,2)</f>
        <v>9.07</v>
      </c>
      <c r="W55" s="194"/>
      <c r="X55" s="195"/>
      <c r="Y55" s="195"/>
      <c r="Z55" s="195"/>
      <c r="AA55" s="195"/>
      <c r="AB55" s="195"/>
      <c r="AC55" s="195"/>
      <c r="AD55" s="195"/>
      <c r="AE55" s="195"/>
      <c r="AF55" s="195"/>
      <c r="AG55" s="195" t="s">
        <v>152</v>
      </c>
      <c r="AH55" s="195"/>
      <c r="AI55" s="195"/>
      <c r="AJ55" s="195"/>
      <c r="AK55" s="195"/>
      <c r="AL55" s="195"/>
      <c r="AM55" s="195"/>
      <c r="AN55" s="195"/>
      <c r="AO55" s="195"/>
      <c r="AP55" s="195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</row>
    <row r="56" customFormat="false" ht="13.2" hidden="false" customHeight="true" outlineLevel="1" collapsed="false">
      <c r="A56" s="196"/>
      <c r="B56" s="197"/>
      <c r="C56" s="212" t="s">
        <v>261</v>
      </c>
      <c r="D56" s="212"/>
      <c r="E56" s="212"/>
      <c r="F56" s="212"/>
      <c r="G56" s="212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5"/>
      <c r="Y56" s="195"/>
      <c r="Z56" s="195"/>
      <c r="AA56" s="195"/>
      <c r="AB56" s="195"/>
      <c r="AC56" s="195"/>
      <c r="AD56" s="195"/>
      <c r="AE56" s="195"/>
      <c r="AF56" s="195"/>
      <c r="AG56" s="195" t="s">
        <v>171</v>
      </c>
      <c r="AH56" s="195"/>
      <c r="AI56" s="195"/>
      <c r="AJ56" s="195"/>
      <c r="AK56" s="195"/>
      <c r="AL56" s="195"/>
      <c r="AM56" s="195"/>
      <c r="AN56" s="195"/>
      <c r="AO56" s="195"/>
      <c r="AP56" s="195"/>
      <c r="AQ56" s="195"/>
      <c r="AR56" s="195"/>
      <c r="AS56" s="195"/>
      <c r="AT56" s="195"/>
      <c r="AU56" s="195"/>
      <c r="AV56" s="195"/>
      <c r="AW56" s="195"/>
      <c r="AX56" s="195"/>
      <c r="AY56" s="195"/>
      <c r="AZ56" s="195"/>
      <c r="BA56" s="195"/>
      <c r="BB56" s="195"/>
      <c r="BC56" s="195"/>
      <c r="BD56" s="195"/>
      <c r="BE56" s="195"/>
      <c r="BF56" s="195"/>
      <c r="BG56" s="195"/>
      <c r="BH56" s="195"/>
    </row>
    <row r="57" customFormat="false" ht="13.2" hidden="false" customHeight="false" outlineLevel="1" collapsed="false">
      <c r="A57" s="196"/>
      <c r="B57" s="197"/>
      <c r="C57" s="209" t="s">
        <v>752</v>
      </c>
      <c r="D57" s="210"/>
      <c r="E57" s="211" t="n">
        <v>9.9384</v>
      </c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5"/>
      <c r="Y57" s="195"/>
      <c r="Z57" s="195"/>
      <c r="AA57" s="195"/>
      <c r="AB57" s="195"/>
      <c r="AC57" s="195"/>
      <c r="AD57" s="195"/>
      <c r="AE57" s="195"/>
      <c r="AF57" s="195"/>
      <c r="AG57" s="195" t="s">
        <v>154</v>
      </c>
      <c r="AH57" s="195" t="n">
        <v>0</v>
      </c>
      <c r="AI57" s="195"/>
      <c r="AJ57" s="195"/>
      <c r="AK57" s="195"/>
      <c r="AL57" s="195"/>
      <c r="AM57" s="195"/>
      <c r="AN57" s="195"/>
      <c r="AO57" s="195"/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195"/>
      <c r="BA57" s="195"/>
      <c r="BB57" s="195"/>
      <c r="BC57" s="195"/>
      <c r="BD57" s="195"/>
      <c r="BE57" s="195"/>
      <c r="BF57" s="195"/>
      <c r="BG57" s="195"/>
      <c r="BH57" s="195"/>
    </row>
    <row r="58" customFormat="false" ht="13.2" hidden="false" customHeight="false" outlineLevel="1" collapsed="false">
      <c r="A58" s="186" t="n">
        <v>13</v>
      </c>
      <c r="B58" s="187" t="s">
        <v>263</v>
      </c>
      <c r="C58" s="188" t="s">
        <v>264</v>
      </c>
      <c r="D58" s="189" t="s">
        <v>184</v>
      </c>
      <c r="E58" s="190" t="n">
        <v>56.3176</v>
      </c>
      <c r="F58" s="191"/>
      <c r="G58" s="192" t="n">
        <f aca="false">ROUND(E58*F58,2)</f>
        <v>0</v>
      </c>
      <c r="H58" s="191"/>
      <c r="I58" s="192" t="n">
        <f aca="false">ROUND(E58*H58,2)</f>
        <v>0</v>
      </c>
      <c r="J58" s="191"/>
      <c r="K58" s="192" t="n">
        <f aca="false">ROUND(E58*J58,2)</f>
        <v>0</v>
      </c>
      <c r="L58" s="192" t="n">
        <v>21</v>
      </c>
      <c r="M58" s="192" t="n">
        <f aca="false">G58*(1+L58/100)</f>
        <v>0</v>
      </c>
      <c r="N58" s="192" t="n">
        <v>0</v>
      </c>
      <c r="O58" s="192" t="n">
        <f aca="false">ROUND(E58*N58,2)</f>
        <v>0</v>
      </c>
      <c r="P58" s="192" t="n">
        <v>0</v>
      </c>
      <c r="Q58" s="192" t="n">
        <f aca="false">ROUND(E58*P58,2)</f>
        <v>0</v>
      </c>
      <c r="R58" s="192" t="s">
        <v>169</v>
      </c>
      <c r="S58" s="192" t="s">
        <v>150</v>
      </c>
      <c r="T58" s="193" t="s">
        <v>120</v>
      </c>
      <c r="U58" s="194" t="n">
        <v>0.011</v>
      </c>
      <c r="V58" s="194" t="n">
        <f aca="false">ROUND(E58*U58,2)</f>
        <v>0.62</v>
      </c>
      <c r="W58" s="194"/>
      <c r="X58" s="195"/>
      <c r="Y58" s="195"/>
      <c r="Z58" s="195"/>
      <c r="AA58" s="195"/>
      <c r="AB58" s="195"/>
      <c r="AC58" s="195"/>
      <c r="AD58" s="195"/>
      <c r="AE58" s="195"/>
      <c r="AF58" s="195"/>
      <c r="AG58" s="195" t="s">
        <v>152</v>
      </c>
      <c r="AH58" s="195"/>
      <c r="AI58" s="195"/>
      <c r="AJ58" s="195"/>
      <c r="AK58" s="195"/>
      <c r="AL58" s="195"/>
      <c r="AM58" s="195"/>
      <c r="AN58" s="195"/>
      <c r="AO58" s="195"/>
      <c r="AP58" s="195"/>
      <c r="AQ58" s="195"/>
      <c r="AR58" s="195"/>
      <c r="AS58" s="195"/>
      <c r="AT58" s="195"/>
      <c r="AU58" s="195"/>
      <c r="AV58" s="195"/>
      <c r="AW58" s="195"/>
      <c r="AX58" s="195"/>
      <c r="AY58" s="195"/>
      <c r="AZ58" s="195"/>
      <c r="BA58" s="195"/>
      <c r="BB58" s="195"/>
      <c r="BC58" s="195"/>
      <c r="BD58" s="195"/>
      <c r="BE58" s="195"/>
      <c r="BF58" s="195"/>
      <c r="BG58" s="195"/>
      <c r="BH58" s="195"/>
    </row>
    <row r="59" customFormat="false" ht="13.2" hidden="false" customHeight="true" outlineLevel="1" collapsed="false">
      <c r="A59" s="196"/>
      <c r="B59" s="197"/>
      <c r="C59" s="212" t="s">
        <v>265</v>
      </c>
      <c r="D59" s="212"/>
      <c r="E59" s="212"/>
      <c r="F59" s="212"/>
      <c r="G59" s="212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5"/>
      <c r="Y59" s="195"/>
      <c r="Z59" s="195"/>
      <c r="AA59" s="195"/>
      <c r="AB59" s="195"/>
      <c r="AC59" s="195"/>
      <c r="AD59" s="195"/>
      <c r="AE59" s="195"/>
      <c r="AF59" s="195"/>
      <c r="AG59" s="195" t="s">
        <v>171</v>
      </c>
      <c r="AH59" s="195"/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  <c r="BD59" s="195"/>
      <c r="BE59" s="195"/>
      <c r="BF59" s="195"/>
      <c r="BG59" s="195"/>
      <c r="BH59" s="195"/>
    </row>
    <row r="60" customFormat="false" ht="13.2" hidden="false" customHeight="false" outlineLevel="1" collapsed="false">
      <c r="A60" s="196"/>
      <c r="B60" s="197"/>
      <c r="C60" s="209" t="s">
        <v>749</v>
      </c>
      <c r="D60" s="210"/>
      <c r="E60" s="211" t="n">
        <v>56.3176</v>
      </c>
      <c r="F60" s="194"/>
      <c r="G60" s="194"/>
      <c r="H60" s="194"/>
      <c r="I60" s="194"/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5"/>
      <c r="Y60" s="195"/>
      <c r="Z60" s="195"/>
      <c r="AA60" s="195"/>
      <c r="AB60" s="195"/>
      <c r="AC60" s="195"/>
      <c r="AD60" s="195"/>
      <c r="AE60" s="195"/>
      <c r="AF60" s="195"/>
      <c r="AG60" s="195" t="s">
        <v>154</v>
      </c>
      <c r="AH60" s="195" t="n">
        <v>0</v>
      </c>
      <c r="AI60" s="195"/>
      <c r="AJ60" s="195"/>
      <c r="AK60" s="195"/>
      <c r="AL60" s="195"/>
      <c r="AM60" s="195"/>
      <c r="AN60" s="195"/>
      <c r="AO60" s="195"/>
      <c r="AP60" s="195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/>
      <c r="BA60" s="195"/>
      <c r="BB60" s="195"/>
      <c r="BC60" s="195"/>
      <c r="BD60" s="195"/>
      <c r="BE60" s="195"/>
      <c r="BF60" s="195"/>
      <c r="BG60" s="195"/>
      <c r="BH60" s="195"/>
    </row>
    <row r="61" customFormat="false" ht="13.2" hidden="false" customHeight="false" outlineLevel="1" collapsed="false">
      <c r="A61" s="186" t="n">
        <v>14</v>
      </c>
      <c r="B61" s="187" t="s">
        <v>676</v>
      </c>
      <c r="C61" s="188" t="s">
        <v>677</v>
      </c>
      <c r="D61" s="189" t="s">
        <v>184</v>
      </c>
      <c r="E61" s="190" t="n">
        <v>9.9384</v>
      </c>
      <c r="F61" s="191"/>
      <c r="G61" s="192" t="n">
        <f aca="false">ROUND(E61*F61,2)</f>
        <v>0</v>
      </c>
      <c r="H61" s="191"/>
      <c r="I61" s="192" t="n">
        <f aca="false">ROUND(E61*H61,2)</f>
        <v>0</v>
      </c>
      <c r="J61" s="191"/>
      <c r="K61" s="192" t="n">
        <f aca="false">ROUND(E61*J61,2)</f>
        <v>0</v>
      </c>
      <c r="L61" s="192" t="n">
        <v>21</v>
      </c>
      <c r="M61" s="192" t="n">
        <f aca="false">G61*(1+L61/100)</f>
        <v>0</v>
      </c>
      <c r="N61" s="192" t="n">
        <v>0</v>
      </c>
      <c r="O61" s="192" t="n">
        <f aca="false">ROUND(E61*N61,2)</f>
        <v>0</v>
      </c>
      <c r="P61" s="192" t="n">
        <v>0</v>
      </c>
      <c r="Q61" s="192" t="n">
        <f aca="false">ROUND(E61*P61,2)</f>
        <v>0</v>
      </c>
      <c r="R61" s="192" t="s">
        <v>169</v>
      </c>
      <c r="S61" s="192" t="s">
        <v>150</v>
      </c>
      <c r="T61" s="193" t="s">
        <v>151</v>
      </c>
      <c r="U61" s="194" t="n">
        <v>0.012</v>
      </c>
      <c r="V61" s="194" t="n">
        <f aca="false">ROUND(E61*U61,2)</f>
        <v>0.12</v>
      </c>
      <c r="W61" s="194"/>
      <c r="X61" s="195"/>
      <c r="Y61" s="195"/>
      <c r="Z61" s="195"/>
      <c r="AA61" s="195"/>
      <c r="AB61" s="195"/>
      <c r="AC61" s="195"/>
      <c r="AD61" s="195"/>
      <c r="AE61" s="195"/>
      <c r="AF61" s="195"/>
      <c r="AG61" s="195" t="s">
        <v>152</v>
      </c>
      <c r="AH61" s="195"/>
      <c r="AI61" s="195"/>
      <c r="AJ61" s="195"/>
      <c r="AK61" s="195"/>
      <c r="AL61" s="195"/>
      <c r="AM61" s="195"/>
      <c r="AN61" s="195"/>
      <c r="AO61" s="195"/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</row>
    <row r="62" customFormat="false" ht="13.2" hidden="false" customHeight="true" outlineLevel="1" collapsed="false">
      <c r="A62" s="196"/>
      <c r="B62" s="197"/>
      <c r="C62" s="212" t="s">
        <v>265</v>
      </c>
      <c r="D62" s="212"/>
      <c r="E62" s="212"/>
      <c r="F62" s="212"/>
      <c r="G62" s="212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5"/>
      <c r="Y62" s="195"/>
      <c r="Z62" s="195"/>
      <c r="AA62" s="195"/>
      <c r="AB62" s="195"/>
      <c r="AC62" s="195"/>
      <c r="AD62" s="195"/>
      <c r="AE62" s="195"/>
      <c r="AF62" s="195"/>
      <c r="AG62" s="195" t="s">
        <v>171</v>
      </c>
      <c r="AH62" s="195"/>
      <c r="AI62" s="195"/>
      <c r="AJ62" s="195"/>
      <c r="AK62" s="195"/>
      <c r="AL62" s="195"/>
      <c r="AM62" s="195"/>
      <c r="AN62" s="195"/>
      <c r="AO62" s="195"/>
      <c r="AP62" s="195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195"/>
      <c r="BD62" s="195"/>
      <c r="BE62" s="195"/>
      <c r="BF62" s="195"/>
      <c r="BG62" s="195"/>
      <c r="BH62" s="195"/>
    </row>
    <row r="63" customFormat="false" ht="13.2" hidden="false" customHeight="false" outlineLevel="1" collapsed="false">
      <c r="A63" s="196"/>
      <c r="B63" s="197"/>
      <c r="C63" s="209" t="s">
        <v>752</v>
      </c>
      <c r="D63" s="210"/>
      <c r="E63" s="211" t="n">
        <v>9.9384</v>
      </c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5"/>
      <c r="Y63" s="195"/>
      <c r="Z63" s="195"/>
      <c r="AA63" s="195"/>
      <c r="AB63" s="195"/>
      <c r="AC63" s="195"/>
      <c r="AD63" s="195"/>
      <c r="AE63" s="195"/>
      <c r="AF63" s="195"/>
      <c r="AG63" s="195" t="s">
        <v>154</v>
      </c>
      <c r="AH63" s="195" t="n">
        <v>0</v>
      </c>
      <c r="AI63" s="195"/>
      <c r="AJ63" s="195"/>
      <c r="AK63" s="195"/>
      <c r="AL63" s="195"/>
      <c r="AM63" s="195"/>
      <c r="AN63" s="195"/>
      <c r="AO63" s="195"/>
      <c r="AP63" s="195"/>
      <c r="AQ63" s="195"/>
      <c r="AR63" s="195"/>
      <c r="AS63" s="195"/>
      <c r="AT63" s="195"/>
      <c r="AU63" s="195"/>
      <c r="AV63" s="195"/>
      <c r="AW63" s="195"/>
      <c r="AX63" s="195"/>
      <c r="AY63" s="195"/>
      <c r="AZ63" s="195"/>
      <c r="BA63" s="195"/>
      <c r="BB63" s="195"/>
      <c r="BC63" s="195"/>
      <c r="BD63" s="195"/>
      <c r="BE63" s="195"/>
      <c r="BF63" s="195"/>
      <c r="BG63" s="195"/>
      <c r="BH63" s="195"/>
    </row>
    <row r="64" customFormat="false" ht="20.4" hidden="false" customHeight="false" outlineLevel="1" collapsed="false">
      <c r="A64" s="186" t="n">
        <v>15</v>
      </c>
      <c r="B64" s="187" t="s">
        <v>506</v>
      </c>
      <c r="C64" s="188" t="s">
        <v>507</v>
      </c>
      <c r="D64" s="189" t="s">
        <v>184</v>
      </c>
      <c r="E64" s="190" t="n">
        <v>56.3176</v>
      </c>
      <c r="F64" s="191"/>
      <c r="G64" s="192" t="n">
        <f aca="false">ROUND(E64*F64,2)</f>
        <v>0</v>
      </c>
      <c r="H64" s="191"/>
      <c r="I64" s="192" t="n">
        <f aca="false">ROUND(E64*H64,2)</f>
        <v>0</v>
      </c>
      <c r="J64" s="191"/>
      <c r="K64" s="192" t="n">
        <f aca="false">ROUND(E64*J64,2)</f>
        <v>0</v>
      </c>
      <c r="L64" s="192" t="n">
        <v>21</v>
      </c>
      <c r="M64" s="192" t="n">
        <f aca="false">G64*(1+L64/100)</f>
        <v>0</v>
      </c>
      <c r="N64" s="192" t="n">
        <v>0</v>
      </c>
      <c r="O64" s="192" t="n">
        <f aca="false">ROUND(E64*N64,2)</f>
        <v>0</v>
      </c>
      <c r="P64" s="192" t="n">
        <v>0</v>
      </c>
      <c r="Q64" s="192" t="n">
        <f aca="false">ROUND(E64*P64,2)</f>
        <v>0</v>
      </c>
      <c r="R64" s="192" t="s">
        <v>169</v>
      </c>
      <c r="S64" s="192" t="s">
        <v>150</v>
      </c>
      <c r="T64" s="193" t="s">
        <v>120</v>
      </c>
      <c r="U64" s="194" t="n">
        <v>0.652</v>
      </c>
      <c r="V64" s="194" t="n">
        <f aca="false">ROUND(E64*U64,2)</f>
        <v>36.72</v>
      </c>
      <c r="W64" s="194"/>
      <c r="X64" s="195"/>
      <c r="Y64" s="195"/>
      <c r="Z64" s="195"/>
      <c r="AA64" s="195"/>
      <c r="AB64" s="195"/>
      <c r="AC64" s="195"/>
      <c r="AD64" s="195"/>
      <c r="AE64" s="195"/>
      <c r="AF64" s="195"/>
      <c r="AG64" s="195" t="s">
        <v>152</v>
      </c>
      <c r="AH64" s="195"/>
      <c r="AI64" s="195"/>
      <c r="AJ64" s="195"/>
      <c r="AK64" s="195"/>
      <c r="AL64" s="195"/>
      <c r="AM64" s="195"/>
      <c r="AN64" s="195"/>
      <c r="AO64" s="195"/>
      <c r="AP64" s="195"/>
      <c r="AQ64" s="195"/>
      <c r="AR64" s="195"/>
      <c r="AS64" s="195"/>
      <c r="AT64" s="195"/>
      <c r="AU64" s="195"/>
      <c r="AV64" s="195"/>
      <c r="AW64" s="195"/>
      <c r="AX64" s="195"/>
      <c r="AY64" s="195"/>
      <c r="AZ64" s="195"/>
      <c r="BA64" s="195"/>
      <c r="BB64" s="195"/>
      <c r="BC64" s="195"/>
      <c r="BD64" s="195"/>
      <c r="BE64" s="195"/>
      <c r="BF64" s="195"/>
      <c r="BG64" s="195"/>
      <c r="BH64" s="195"/>
    </row>
    <row r="65" customFormat="false" ht="13.2" hidden="false" customHeight="false" outlineLevel="1" collapsed="false">
      <c r="A65" s="196"/>
      <c r="B65" s="197"/>
      <c r="C65" s="209" t="s">
        <v>749</v>
      </c>
      <c r="D65" s="210"/>
      <c r="E65" s="211" t="n">
        <v>56.3176</v>
      </c>
      <c r="F65" s="194"/>
      <c r="G65" s="194"/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4"/>
      <c r="V65" s="194"/>
      <c r="W65" s="194"/>
      <c r="X65" s="195"/>
      <c r="Y65" s="195"/>
      <c r="Z65" s="195"/>
      <c r="AA65" s="195"/>
      <c r="AB65" s="195"/>
      <c r="AC65" s="195"/>
      <c r="AD65" s="195"/>
      <c r="AE65" s="195"/>
      <c r="AF65" s="195"/>
      <c r="AG65" s="195" t="s">
        <v>154</v>
      </c>
      <c r="AH65" s="195" t="n">
        <v>0</v>
      </c>
      <c r="AI65" s="195"/>
      <c r="AJ65" s="195"/>
      <c r="AK65" s="195"/>
      <c r="AL65" s="195"/>
      <c r="AM65" s="195"/>
      <c r="AN65" s="195"/>
      <c r="AO65" s="195"/>
      <c r="AP65" s="195"/>
      <c r="AQ65" s="195"/>
      <c r="AR65" s="195"/>
      <c r="AS65" s="195"/>
      <c r="AT65" s="195"/>
      <c r="AU65" s="195"/>
      <c r="AV65" s="195"/>
      <c r="AW65" s="195"/>
      <c r="AX65" s="195"/>
      <c r="AY65" s="195"/>
      <c r="AZ65" s="195"/>
      <c r="BA65" s="195"/>
      <c r="BB65" s="195"/>
      <c r="BC65" s="195"/>
      <c r="BD65" s="195"/>
      <c r="BE65" s="195"/>
      <c r="BF65" s="195"/>
      <c r="BG65" s="195"/>
      <c r="BH65" s="195"/>
    </row>
    <row r="66" customFormat="false" ht="20.4" hidden="false" customHeight="false" outlineLevel="1" collapsed="false">
      <c r="A66" s="186" t="n">
        <v>16</v>
      </c>
      <c r="B66" s="187" t="s">
        <v>753</v>
      </c>
      <c r="C66" s="188" t="s">
        <v>754</v>
      </c>
      <c r="D66" s="189" t="s">
        <v>184</v>
      </c>
      <c r="E66" s="190" t="n">
        <v>9.9384</v>
      </c>
      <c r="F66" s="191"/>
      <c r="G66" s="192" t="n">
        <f aca="false">ROUND(E66*F66,2)</f>
        <v>0</v>
      </c>
      <c r="H66" s="191"/>
      <c r="I66" s="192" t="n">
        <f aca="false">ROUND(E66*H66,2)</f>
        <v>0</v>
      </c>
      <c r="J66" s="191"/>
      <c r="K66" s="192" t="n">
        <f aca="false">ROUND(E66*J66,2)</f>
        <v>0</v>
      </c>
      <c r="L66" s="192" t="n">
        <v>21</v>
      </c>
      <c r="M66" s="192" t="n">
        <f aca="false">G66*(1+L66/100)</f>
        <v>0</v>
      </c>
      <c r="N66" s="192" t="n">
        <v>0</v>
      </c>
      <c r="O66" s="192" t="n">
        <f aca="false">ROUND(E66*N66,2)</f>
        <v>0</v>
      </c>
      <c r="P66" s="192" t="n">
        <v>0</v>
      </c>
      <c r="Q66" s="192" t="n">
        <f aca="false">ROUND(E66*P66,2)</f>
        <v>0</v>
      </c>
      <c r="R66" s="192" t="s">
        <v>169</v>
      </c>
      <c r="S66" s="192" t="s">
        <v>150</v>
      </c>
      <c r="T66" s="193" t="s">
        <v>151</v>
      </c>
      <c r="U66" s="194" t="n">
        <v>0.89</v>
      </c>
      <c r="V66" s="194" t="n">
        <f aca="false">ROUND(E66*U66,2)</f>
        <v>8.85</v>
      </c>
      <c r="W66" s="194"/>
      <c r="X66" s="195"/>
      <c r="Y66" s="195"/>
      <c r="Z66" s="195"/>
      <c r="AA66" s="195"/>
      <c r="AB66" s="195"/>
      <c r="AC66" s="195"/>
      <c r="AD66" s="195"/>
      <c r="AE66" s="195"/>
      <c r="AF66" s="195"/>
      <c r="AG66" s="195" t="s">
        <v>152</v>
      </c>
      <c r="AH66" s="195"/>
      <c r="AI66" s="195"/>
      <c r="AJ66" s="195"/>
      <c r="AK66" s="195"/>
      <c r="AL66" s="195"/>
      <c r="AM66" s="195"/>
      <c r="AN66" s="195"/>
      <c r="AO66" s="195"/>
      <c r="AP66" s="195"/>
      <c r="AQ66" s="195"/>
      <c r="AR66" s="195"/>
      <c r="AS66" s="195"/>
      <c r="AT66" s="195"/>
      <c r="AU66" s="195"/>
      <c r="AV66" s="195"/>
      <c r="AW66" s="195"/>
      <c r="AX66" s="195"/>
      <c r="AY66" s="195"/>
      <c r="AZ66" s="195"/>
      <c r="BA66" s="195"/>
      <c r="BB66" s="195"/>
      <c r="BC66" s="195"/>
      <c r="BD66" s="195"/>
      <c r="BE66" s="195"/>
      <c r="BF66" s="195"/>
      <c r="BG66" s="195"/>
      <c r="BH66" s="195"/>
    </row>
    <row r="67" customFormat="false" ht="13.2" hidden="false" customHeight="false" outlineLevel="1" collapsed="false">
      <c r="A67" s="196"/>
      <c r="B67" s="197"/>
      <c r="C67" s="209" t="s">
        <v>752</v>
      </c>
      <c r="D67" s="210"/>
      <c r="E67" s="211" t="n">
        <v>9.9384</v>
      </c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5"/>
      <c r="Y67" s="195"/>
      <c r="Z67" s="195"/>
      <c r="AA67" s="195"/>
      <c r="AB67" s="195"/>
      <c r="AC67" s="195"/>
      <c r="AD67" s="195"/>
      <c r="AE67" s="195"/>
      <c r="AF67" s="195"/>
      <c r="AG67" s="195" t="s">
        <v>154</v>
      </c>
      <c r="AH67" s="195" t="n">
        <v>0</v>
      </c>
      <c r="AI67" s="195"/>
      <c r="AJ67" s="195"/>
      <c r="AK67" s="195"/>
      <c r="AL67" s="195"/>
      <c r="AM67" s="195"/>
      <c r="AN67" s="195"/>
      <c r="AO67" s="195"/>
      <c r="AP67" s="195"/>
      <c r="AQ67" s="195"/>
      <c r="AR67" s="195"/>
      <c r="AS67" s="195"/>
      <c r="AT67" s="195"/>
      <c r="AU67" s="195"/>
      <c r="AV67" s="195"/>
      <c r="AW67" s="195"/>
      <c r="AX67" s="195"/>
      <c r="AY67" s="195"/>
      <c r="AZ67" s="195"/>
      <c r="BA67" s="195"/>
      <c r="BB67" s="195"/>
      <c r="BC67" s="195"/>
      <c r="BD67" s="195"/>
      <c r="BE67" s="195"/>
      <c r="BF67" s="195"/>
      <c r="BG67" s="195"/>
      <c r="BH67" s="195"/>
    </row>
    <row r="68" customFormat="false" ht="20.4" hidden="false" customHeight="false" outlineLevel="1" collapsed="false">
      <c r="A68" s="186" t="n">
        <v>17</v>
      </c>
      <c r="B68" s="187" t="s">
        <v>269</v>
      </c>
      <c r="C68" s="188" t="s">
        <v>270</v>
      </c>
      <c r="D68" s="189" t="s">
        <v>184</v>
      </c>
      <c r="E68" s="190" t="n">
        <v>66.256</v>
      </c>
      <c r="F68" s="191"/>
      <c r="G68" s="192" t="n">
        <f aca="false">ROUND(E68*F68,2)</f>
        <v>0</v>
      </c>
      <c r="H68" s="191"/>
      <c r="I68" s="192" t="n">
        <f aca="false">ROUND(E68*H68,2)</f>
        <v>0</v>
      </c>
      <c r="J68" s="191"/>
      <c r="K68" s="192" t="n">
        <f aca="false">ROUND(E68*J68,2)</f>
        <v>0</v>
      </c>
      <c r="L68" s="192" t="n">
        <v>21</v>
      </c>
      <c r="M68" s="192" t="n">
        <f aca="false">G68*(1+L68/100)</f>
        <v>0</v>
      </c>
      <c r="N68" s="192" t="n">
        <v>0</v>
      </c>
      <c r="O68" s="192" t="n">
        <f aca="false">ROUND(E68*N68,2)</f>
        <v>0</v>
      </c>
      <c r="P68" s="192" t="n">
        <v>0</v>
      </c>
      <c r="Q68" s="192" t="n">
        <f aca="false">ROUND(E68*P68,2)</f>
        <v>0</v>
      </c>
      <c r="R68" s="192" t="s">
        <v>169</v>
      </c>
      <c r="S68" s="192" t="s">
        <v>150</v>
      </c>
      <c r="T68" s="193" t="s">
        <v>120</v>
      </c>
      <c r="U68" s="194" t="n">
        <v>0.009</v>
      </c>
      <c r="V68" s="194" t="n">
        <f aca="false">ROUND(E68*U68,2)</f>
        <v>0.6</v>
      </c>
      <c r="W68" s="194"/>
      <c r="X68" s="195"/>
      <c r="Y68" s="195"/>
      <c r="Z68" s="195"/>
      <c r="AA68" s="195"/>
      <c r="AB68" s="195"/>
      <c r="AC68" s="195"/>
      <c r="AD68" s="195"/>
      <c r="AE68" s="195"/>
      <c r="AF68" s="195"/>
      <c r="AG68" s="195" t="s">
        <v>152</v>
      </c>
      <c r="AH68" s="195"/>
      <c r="AI68" s="195"/>
      <c r="AJ68" s="195"/>
      <c r="AK68" s="195"/>
      <c r="AL68" s="195"/>
      <c r="AM68" s="195"/>
      <c r="AN68" s="195"/>
      <c r="AO68" s="195"/>
      <c r="AP68" s="195"/>
      <c r="AQ68" s="195"/>
      <c r="AR68" s="195"/>
      <c r="AS68" s="195"/>
      <c r="AT68" s="195"/>
      <c r="AU68" s="195"/>
      <c r="AV68" s="195"/>
      <c r="AW68" s="195"/>
      <c r="AX68" s="195"/>
      <c r="AY68" s="195"/>
      <c r="AZ68" s="195"/>
      <c r="BA68" s="195"/>
      <c r="BB68" s="195"/>
      <c r="BC68" s="195"/>
      <c r="BD68" s="195"/>
      <c r="BE68" s="195"/>
      <c r="BF68" s="195"/>
      <c r="BG68" s="195"/>
      <c r="BH68" s="195"/>
    </row>
    <row r="69" customFormat="false" ht="13.2" hidden="false" customHeight="false" outlineLevel="1" collapsed="false">
      <c r="A69" s="196"/>
      <c r="B69" s="197"/>
      <c r="C69" s="209" t="s">
        <v>748</v>
      </c>
      <c r="D69" s="210"/>
      <c r="E69" s="211" t="n">
        <v>66.256</v>
      </c>
      <c r="F69" s="194"/>
      <c r="G69" s="194"/>
      <c r="H69" s="194"/>
      <c r="I69" s="194"/>
      <c r="J69" s="194"/>
      <c r="K69" s="194"/>
      <c r="L69" s="194"/>
      <c r="M69" s="194"/>
      <c r="N69" s="194"/>
      <c r="O69" s="194"/>
      <c r="P69" s="194"/>
      <c r="Q69" s="194"/>
      <c r="R69" s="194"/>
      <c r="S69" s="194"/>
      <c r="T69" s="194"/>
      <c r="U69" s="194"/>
      <c r="V69" s="194"/>
      <c r="W69" s="194"/>
      <c r="X69" s="195"/>
      <c r="Y69" s="195"/>
      <c r="Z69" s="195"/>
      <c r="AA69" s="195"/>
      <c r="AB69" s="195"/>
      <c r="AC69" s="195"/>
      <c r="AD69" s="195"/>
      <c r="AE69" s="195"/>
      <c r="AF69" s="195"/>
      <c r="AG69" s="195" t="s">
        <v>154</v>
      </c>
      <c r="AH69" s="195" t="n">
        <v>0</v>
      </c>
      <c r="AI69" s="195"/>
      <c r="AJ69" s="195"/>
      <c r="AK69" s="195"/>
      <c r="AL69" s="195"/>
      <c r="AM69" s="195"/>
      <c r="AN69" s="195"/>
      <c r="AO69" s="195"/>
      <c r="AP69" s="195"/>
      <c r="AQ69" s="195"/>
      <c r="AR69" s="195"/>
      <c r="AS69" s="195"/>
      <c r="AT69" s="195"/>
      <c r="AU69" s="195"/>
      <c r="AV69" s="195"/>
      <c r="AW69" s="195"/>
      <c r="AX69" s="195"/>
      <c r="AY69" s="195"/>
      <c r="AZ69" s="195"/>
      <c r="BA69" s="195"/>
      <c r="BB69" s="195"/>
      <c r="BC69" s="195"/>
      <c r="BD69" s="195"/>
      <c r="BE69" s="195"/>
      <c r="BF69" s="195"/>
      <c r="BG69" s="195"/>
      <c r="BH69" s="195"/>
    </row>
    <row r="70" customFormat="false" ht="13.2" hidden="false" customHeight="false" outlineLevel="1" collapsed="false">
      <c r="A70" s="186" t="n">
        <v>18</v>
      </c>
      <c r="B70" s="187" t="s">
        <v>271</v>
      </c>
      <c r="C70" s="188" t="s">
        <v>272</v>
      </c>
      <c r="D70" s="189" t="s">
        <v>184</v>
      </c>
      <c r="E70" s="190" t="n">
        <v>47.5522</v>
      </c>
      <c r="F70" s="191"/>
      <c r="G70" s="192" t="n">
        <f aca="false">ROUND(E70*F70,2)</f>
        <v>0</v>
      </c>
      <c r="H70" s="191"/>
      <c r="I70" s="192" t="n">
        <f aca="false">ROUND(E70*H70,2)</f>
        <v>0</v>
      </c>
      <c r="J70" s="191"/>
      <c r="K70" s="192" t="n">
        <f aca="false">ROUND(E70*J70,2)</f>
        <v>0</v>
      </c>
      <c r="L70" s="192" t="n">
        <v>21</v>
      </c>
      <c r="M70" s="192" t="n">
        <f aca="false">G70*(1+L70/100)</f>
        <v>0</v>
      </c>
      <c r="N70" s="192" t="n">
        <v>0</v>
      </c>
      <c r="O70" s="192" t="n">
        <f aca="false">ROUND(E70*N70,2)</f>
        <v>0</v>
      </c>
      <c r="P70" s="192" t="n">
        <v>0</v>
      </c>
      <c r="Q70" s="192" t="n">
        <f aca="false">ROUND(E70*P70,2)</f>
        <v>0</v>
      </c>
      <c r="R70" s="192" t="s">
        <v>169</v>
      </c>
      <c r="S70" s="192" t="s">
        <v>150</v>
      </c>
      <c r="T70" s="193" t="s">
        <v>120</v>
      </c>
      <c r="U70" s="194" t="n">
        <v>0.202</v>
      </c>
      <c r="V70" s="194" t="n">
        <f aca="false">ROUND(E70*U70,2)</f>
        <v>9.61</v>
      </c>
      <c r="W70" s="194"/>
      <c r="X70" s="195"/>
      <c r="Y70" s="195"/>
      <c r="Z70" s="195"/>
      <c r="AA70" s="195"/>
      <c r="AB70" s="195"/>
      <c r="AC70" s="195"/>
      <c r="AD70" s="195"/>
      <c r="AE70" s="195"/>
      <c r="AF70" s="195"/>
      <c r="AG70" s="195" t="s">
        <v>152</v>
      </c>
      <c r="AH70" s="195"/>
      <c r="AI70" s="195"/>
      <c r="AJ70" s="195"/>
      <c r="AK70" s="195"/>
      <c r="AL70" s="195"/>
      <c r="AM70" s="195"/>
      <c r="AN70" s="195"/>
      <c r="AO70" s="195"/>
      <c r="AP70" s="195"/>
      <c r="AQ70" s="195"/>
      <c r="AR70" s="195"/>
      <c r="AS70" s="195"/>
      <c r="AT70" s="195"/>
      <c r="AU70" s="195"/>
      <c r="AV70" s="195"/>
      <c r="AW70" s="195"/>
      <c r="AX70" s="195"/>
      <c r="AY70" s="195"/>
      <c r="AZ70" s="195"/>
      <c r="BA70" s="195"/>
      <c r="BB70" s="195"/>
      <c r="BC70" s="195"/>
      <c r="BD70" s="195"/>
      <c r="BE70" s="195"/>
      <c r="BF70" s="195"/>
      <c r="BG70" s="195"/>
      <c r="BH70" s="195"/>
    </row>
    <row r="71" customFormat="false" ht="13.2" hidden="false" customHeight="true" outlineLevel="1" collapsed="false">
      <c r="A71" s="196"/>
      <c r="B71" s="197"/>
      <c r="C71" s="212" t="s">
        <v>273</v>
      </c>
      <c r="D71" s="212"/>
      <c r="E71" s="212"/>
      <c r="F71" s="212"/>
      <c r="G71" s="212"/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5"/>
      <c r="Y71" s="195"/>
      <c r="Z71" s="195"/>
      <c r="AA71" s="195"/>
      <c r="AB71" s="195"/>
      <c r="AC71" s="195"/>
      <c r="AD71" s="195"/>
      <c r="AE71" s="195"/>
      <c r="AF71" s="195"/>
      <c r="AG71" s="195" t="s">
        <v>171</v>
      </c>
      <c r="AH71" s="195"/>
      <c r="AI71" s="195"/>
      <c r="AJ71" s="195"/>
      <c r="AK71" s="195"/>
      <c r="AL71" s="195"/>
      <c r="AM71" s="195"/>
      <c r="AN71" s="195"/>
      <c r="AO71" s="195"/>
      <c r="AP71" s="195"/>
      <c r="AQ71" s="195"/>
      <c r="AR71" s="195"/>
      <c r="AS71" s="195"/>
      <c r="AT71" s="195"/>
      <c r="AU71" s="195"/>
      <c r="AV71" s="195"/>
      <c r="AW71" s="195"/>
      <c r="AX71" s="195"/>
      <c r="AY71" s="195"/>
      <c r="AZ71" s="195"/>
      <c r="BA71" s="195"/>
      <c r="BB71" s="195"/>
      <c r="BC71" s="195"/>
      <c r="BD71" s="195"/>
      <c r="BE71" s="195"/>
      <c r="BF71" s="195"/>
      <c r="BG71" s="195"/>
      <c r="BH71" s="195"/>
    </row>
    <row r="72" customFormat="false" ht="13.2" hidden="false" customHeight="false" outlineLevel="1" collapsed="false">
      <c r="A72" s="196"/>
      <c r="B72" s="197"/>
      <c r="C72" s="209" t="s">
        <v>755</v>
      </c>
      <c r="D72" s="210"/>
      <c r="E72" s="211" t="n">
        <v>66.256</v>
      </c>
      <c r="F72" s="194"/>
      <c r="G72" s="194"/>
      <c r="H72" s="194"/>
      <c r="I72" s="194"/>
      <c r="J72" s="194"/>
      <c r="K72" s="194"/>
      <c r="L72" s="194"/>
      <c r="M72" s="194"/>
      <c r="N72" s="194"/>
      <c r="O72" s="194"/>
      <c r="P72" s="194"/>
      <c r="Q72" s="194"/>
      <c r="R72" s="194"/>
      <c r="S72" s="194"/>
      <c r="T72" s="194"/>
      <c r="U72" s="194"/>
      <c r="V72" s="194"/>
      <c r="W72" s="194"/>
      <c r="X72" s="195"/>
      <c r="Y72" s="195"/>
      <c r="Z72" s="195"/>
      <c r="AA72" s="195"/>
      <c r="AB72" s="195"/>
      <c r="AC72" s="195"/>
      <c r="AD72" s="195"/>
      <c r="AE72" s="195"/>
      <c r="AF72" s="195"/>
      <c r="AG72" s="195" t="s">
        <v>154</v>
      </c>
      <c r="AH72" s="195" t="n">
        <v>0</v>
      </c>
      <c r="AI72" s="195"/>
      <c r="AJ72" s="195"/>
      <c r="AK72" s="195"/>
      <c r="AL72" s="195"/>
      <c r="AM72" s="195"/>
      <c r="AN72" s="195"/>
      <c r="AO72" s="195"/>
      <c r="AP72" s="195"/>
      <c r="AQ72" s="195"/>
      <c r="AR72" s="195"/>
      <c r="AS72" s="195"/>
      <c r="AT72" s="195"/>
      <c r="AU72" s="195"/>
      <c r="AV72" s="195"/>
      <c r="AW72" s="195"/>
      <c r="AX72" s="195"/>
      <c r="AY72" s="195"/>
      <c r="AZ72" s="195"/>
      <c r="BA72" s="195"/>
      <c r="BB72" s="195"/>
      <c r="BC72" s="195"/>
      <c r="BD72" s="195"/>
      <c r="BE72" s="195"/>
      <c r="BF72" s="195"/>
      <c r="BG72" s="195"/>
      <c r="BH72" s="195"/>
    </row>
    <row r="73" customFormat="false" ht="13.2" hidden="false" customHeight="false" outlineLevel="1" collapsed="false">
      <c r="A73" s="196"/>
      <c r="B73" s="197"/>
      <c r="C73" s="209" t="s">
        <v>510</v>
      </c>
      <c r="D73" s="210"/>
      <c r="E73" s="211"/>
      <c r="F73" s="194"/>
      <c r="G73" s="194"/>
      <c r="H73" s="194"/>
      <c r="I73" s="194"/>
      <c r="J73" s="194"/>
      <c r="K73" s="194"/>
      <c r="L73" s="194"/>
      <c r="M73" s="194"/>
      <c r="N73" s="194"/>
      <c r="O73" s="194"/>
      <c r="P73" s="194"/>
      <c r="Q73" s="194"/>
      <c r="R73" s="194"/>
      <c r="S73" s="194"/>
      <c r="T73" s="194"/>
      <c r="U73" s="194"/>
      <c r="V73" s="194"/>
      <c r="W73" s="194"/>
      <c r="X73" s="195"/>
      <c r="Y73" s="195"/>
      <c r="Z73" s="195"/>
      <c r="AA73" s="195"/>
      <c r="AB73" s="195"/>
      <c r="AC73" s="195"/>
      <c r="AD73" s="195"/>
      <c r="AE73" s="195"/>
      <c r="AF73" s="195"/>
      <c r="AG73" s="195" t="s">
        <v>154</v>
      </c>
      <c r="AH73" s="195" t="n">
        <v>0</v>
      </c>
      <c r="AI73" s="195"/>
      <c r="AJ73" s="195"/>
      <c r="AK73" s="195"/>
      <c r="AL73" s="195"/>
      <c r="AM73" s="195"/>
      <c r="AN73" s="195"/>
      <c r="AO73" s="195"/>
      <c r="AP73" s="195"/>
      <c r="AQ73" s="195"/>
      <c r="AR73" s="195"/>
      <c r="AS73" s="195"/>
      <c r="AT73" s="195"/>
      <c r="AU73" s="195"/>
      <c r="AV73" s="195"/>
      <c r="AW73" s="195"/>
      <c r="AX73" s="195"/>
      <c r="AY73" s="195"/>
      <c r="AZ73" s="195"/>
      <c r="BA73" s="195"/>
      <c r="BB73" s="195"/>
      <c r="BC73" s="195"/>
      <c r="BD73" s="195"/>
      <c r="BE73" s="195"/>
      <c r="BF73" s="195"/>
      <c r="BG73" s="195"/>
      <c r="BH73" s="195"/>
    </row>
    <row r="74" customFormat="false" ht="13.2" hidden="false" customHeight="false" outlineLevel="1" collapsed="false">
      <c r="A74" s="196"/>
      <c r="B74" s="197"/>
      <c r="C74" s="209" t="s">
        <v>511</v>
      </c>
      <c r="D74" s="210"/>
      <c r="E74" s="211" t="n">
        <v>-1.57464</v>
      </c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5"/>
      <c r="Y74" s="195"/>
      <c r="Z74" s="195"/>
      <c r="AA74" s="195"/>
      <c r="AB74" s="195"/>
      <c r="AC74" s="195"/>
      <c r="AD74" s="195"/>
      <c r="AE74" s="195"/>
      <c r="AF74" s="195"/>
      <c r="AG74" s="195" t="s">
        <v>154</v>
      </c>
      <c r="AH74" s="195" t="n">
        <v>0</v>
      </c>
      <c r="AI74" s="195"/>
      <c r="AJ74" s="195"/>
      <c r="AK74" s="195"/>
      <c r="AL74" s="195"/>
      <c r="AM74" s="195"/>
      <c r="AN74" s="195"/>
      <c r="AO74" s="195"/>
      <c r="AP74" s="195"/>
      <c r="AQ74" s="195"/>
      <c r="AR74" s="195"/>
      <c r="AS74" s="195"/>
      <c r="AT74" s="195"/>
      <c r="AU74" s="195"/>
      <c r="AV74" s="195"/>
      <c r="AW74" s="195"/>
      <c r="AX74" s="195"/>
      <c r="AY74" s="195"/>
      <c r="AZ74" s="195"/>
      <c r="BA74" s="195"/>
      <c r="BB74" s="195"/>
      <c r="BC74" s="195"/>
      <c r="BD74" s="195"/>
      <c r="BE74" s="195"/>
      <c r="BF74" s="195"/>
      <c r="BG74" s="195"/>
      <c r="BH74" s="195"/>
    </row>
    <row r="75" customFormat="false" ht="13.2" hidden="false" customHeight="false" outlineLevel="1" collapsed="false">
      <c r="A75" s="196"/>
      <c r="B75" s="197"/>
      <c r="C75" s="209" t="s">
        <v>512</v>
      </c>
      <c r="D75" s="210"/>
      <c r="E75" s="211" t="n">
        <v>-1.176</v>
      </c>
      <c r="F75" s="194"/>
      <c r="G75" s="194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5"/>
      <c r="Y75" s="195"/>
      <c r="Z75" s="195"/>
      <c r="AA75" s="195"/>
      <c r="AB75" s="195"/>
      <c r="AC75" s="195"/>
      <c r="AD75" s="195"/>
      <c r="AE75" s="195"/>
      <c r="AF75" s="195"/>
      <c r="AG75" s="195" t="s">
        <v>154</v>
      </c>
      <c r="AH75" s="195" t="n">
        <v>0</v>
      </c>
      <c r="AI75" s="195"/>
      <c r="AJ75" s="195"/>
      <c r="AK75" s="195"/>
      <c r="AL75" s="195"/>
      <c r="AM75" s="195"/>
      <c r="AN75" s="195"/>
      <c r="AO75" s="195"/>
      <c r="AP75" s="195"/>
      <c r="AQ75" s="195"/>
      <c r="AR75" s="195"/>
      <c r="AS75" s="195"/>
      <c r="AT75" s="195"/>
      <c r="AU75" s="195"/>
      <c r="AV75" s="195"/>
      <c r="AW75" s="195"/>
      <c r="AX75" s="195"/>
      <c r="AY75" s="195"/>
      <c r="AZ75" s="195"/>
      <c r="BA75" s="195"/>
      <c r="BB75" s="195"/>
      <c r="BC75" s="195"/>
      <c r="BD75" s="195"/>
      <c r="BE75" s="195"/>
      <c r="BF75" s="195"/>
      <c r="BG75" s="195"/>
      <c r="BH75" s="195"/>
    </row>
    <row r="76" customFormat="false" ht="13.2" hidden="false" customHeight="false" outlineLevel="1" collapsed="false">
      <c r="A76" s="196"/>
      <c r="B76" s="197"/>
      <c r="C76" s="209" t="s">
        <v>513</v>
      </c>
      <c r="D76" s="210"/>
      <c r="E76" s="211" t="n">
        <v>-0.79599</v>
      </c>
      <c r="F76" s="194"/>
      <c r="G76" s="194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5"/>
      <c r="Y76" s="195"/>
      <c r="Z76" s="195"/>
      <c r="AA76" s="195"/>
      <c r="AB76" s="195"/>
      <c r="AC76" s="195"/>
      <c r="AD76" s="195"/>
      <c r="AE76" s="195"/>
      <c r="AF76" s="195"/>
      <c r="AG76" s="195" t="s">
        <v>154</v>
      </c>
      <c r="AH76" s="195" t="n">
        <v>0</v>
      </c>
      <c r="AI76" s="195"/>
      <c r="AJ76" s="195"/>
      <c r="AK76" s="195"/>
      <c r="AL76" s="195"/>
      <c r="AM76" s="195"/>
      <c r="AN76" s="195"/>
      <c r="AO76" s="195"/>
      <c r="AP76" s="195"/>
      <c r="AQ76" s="195"/>
      <c r="AR76" s="195"/>
      <c r="AS76" s="195"/>
      <c r="AT76" s="195"/>
      <c r="AU76" s="195"/>
      <c r="AV76" s="195"/>
      <c r="AW76" s="195"/>
      <c r="AX76" s="195"/>
      <c r="AY76" s="195"/>
      <c r="AZ76" s="195"/>
      <c r="BA76" s="195"/>
      <c r="BB76" s="195"/>
      <c r="BC76" s="195"/>
      <c r="BD76" s="195"/>
      <c r="BE76" s="195"/>
      <c r="BF76" s="195"/>
      <c r="BG76" s="195"/>
      <c r="BH76" s="195"/>
    </row>
    <row r="77" customFormat="false" ht="13.2" hidden="false" customHeight="false" outlineLevel="1" collapsed="false">
      <c r="A77" s="196"/>
      <c r="B77" s="197"/>
      <c r="C77" s="209" t="s">
        <v>756</v>
      </c>
      <c r="D77" s="210"/>
      <c r="E77" s="211" t="n">
        <v>-15.15717</v>
      </c>
      <c r="F77" s="194"/>
      <c r="G77" s="194"/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5"/>
      <c r="Y77" s="195"/>
      <c r="Z77" s="195"/>
      <c r="AA77" s="195"/>
      <c r="AB77" s="195"/>
      <c r="AC77" s="195"/>
      <c r="AD77" s="195"/>
      <c r="AE77" s="195"/>
      <c r="AF77" s="195"/>
      <c r="AG77" s="195" t="s">
        <v>154</v>
      </c>
      <c r="AH77" s="195" t="n">
        <v>0</v>
      </c>
      <c r="AI77" s="195"/>
      <c r="AJ77" s="195"/>
      <c r="AK77" s="195"/>
      <c r="AL77" s="195"/>
      <c r="AM77" s="195"/>
      <c r="AN77" s="195"/>
      <c r="AO77" s="195"/>
      <c r="AP77" s="195"/>
      <c r="AQ77" s="195"/>
      <c r="AR77" s="195"/>
      <c r="AS77" s="195"/>
      <c r="AT77" s="195"/>
      <c r="AU77" s="195"/>
      <c r="AV77" s="195"/>
      <c r="AW77" s="195"/>
      <c r="AX77" s="195"/>
      <c r="AY77" s="195"/>
      <c r="AZ77" s="195"/>
      <c r="BA77" s="195"/>
      <c r="BB77" s="195"/>
      <c r="BC77" s="195"/>
      <c r="BD77" s="195"/>
      <c r="BE77" s="195"/>
      <c r="BF77" s="195"/>
      <c r="BG77" s="195"/>
      <c r="BH77" s="195"/>
    </row>
    <row r="78" customFormat="false" ht="20.4" hidden="false" customHeight="false" outlineLevel="1" collapsed="false">
      <c r="A78" s="186" t="n">
        <v>19</v>
      </c>
      <c r="B78" s="187" t="s">
        <v>286</v>
      </c>
      <c r="C78" s="188" t="s">
        <v>287</v>
      </c>
      <c r="D78" s="189" t="s">
        <v>148</v>
      </c>
      <c r="E78" s="190" t="n">
        <v>14.47</v>
      </c>
      <c r="F78" s="191"/>
      <c r="G78" s="192" t="n">
        <f aca="false">ROUND(E78*F78,2)</f>
        <v>0</v>
      </c>
      <c r="H78" s="191"/>
      <c r="I78" s="192" t="n">
        <f aca="false">ROUND(E78*H78,2)</f>
        <v>0</v>
      </c>
      <c r="J78" s="191"/>
      <c r="K78" s="192" t="n">
        <f aca="false">ROUND(E78*J78,2)</f>
        <v>0</v>
      </c>
      <c r="L78" s="192" t="n">
        <v>21</v>
      </c>
      <c r="M78" s="192" t="n">
        <f aca="false">G78*(1+L78/100)</f>
        <v>0</v>
      </c>
      <c r="N78" s="192" t="n">
        <v>0</v>
      </c>
      <c r="O78" s="192" t="n">
        <f aca="false">ROUND(E78*N78,2)</f>
        <v>0</v>
      </c>
      <c r="P78" s="192" t="n">
        <v>0</v>
      </c>
      <c r="Q78" s="192" t="n">
        <f aca="false">ROUND(E78*P78,2)</f>
        <v>0</v>
      </c>
      <c r="R78" s="192" t="s">
        <v>169</v>
      </c>
      <c r="S78" s="192" t="s">
        <v>150</v>
      </c>
      <c r="T78" s="193" t="s">
        <v>120</v>
      </c>
      <c r="U78" s="194" t="n">
        <v>0.416</v>
      </c>
      <c r="V78" s="194" t="n">
        <f aca="false">ROUND(E78*U78,2)</f>
        <v>6.02</v>
      </c>
      <c r="W78" s="194"/>
      <c r="X78" s="195"/>
      <c r="Y78" s="195"/>
      <c r="Z78" s="195"/>
      <c r="AA78" s="195"/>
      <c r="AB78" s="195"/>
      <c r="AC78" s="195"/>
      <c r="AD78" s="195"/>
      <c r="AE78" s="195"/>
      <c r="AF78" s="195"/>
      <c r="AG78" s="195" t="s">
        <v>152</v>
      </c>
      <c r="AH78" s="195"/>
      <c r="AI78" s="195"/>
      <c r="AJ78" s="195"/>
      <c r="AK78" s="195"/>
      <c r="AL78" s="195"/>
      <c r="AM78" s="195"/>
      <c r="AN78" s="195"/>
      <c r="AO78" s="195"/>
      <c r="AP78" s="195"/>
      <c r="AQ78" s="195"/>
      <c r="AR78" s="195"/>
      <c r="AS78" s="195"/>
      <c r="AT78" s="195"/>
      <c r="AU78" s="195"/>
      <c r="AV78" s="195"/>
      <c r="AW78" s="195"/>
      <c r="AX78" s="195"/>
      <c r="AY78" s="195"/>
      <c r="AZ78" s="195"/>
      <c r="BA78" s="195"/>
      <c r="BB78" s="195"/>
      <c r="BC78" s="195"/>
      <c r="BD78" s="195"/>
      <c r="BE78" s="195"/>
      <c r="BF78" s="195"/>
      <c r="BG78" s="195"/>
      <c r="BH78" s="195"/>
    </row>
    <row r="79" customFormat="false" ht="13.2" hidden="false" customHeight="true" outlineLevel="1" collapsed="false">
      <c r="A79" s="196"/>
      <c r="B79" s="197"/>
      <c r="C79" s="212" t="s">
        <v>288</v>
      </c>
      <c r="D79" s="212"/>
      <c r="E79" s="212"/>
      <c r="F79" s="212"/>
      <c r="G79" s="212"/>
      <c r="H79" s="194"/>
      <c r="I79" s="194"/>
      <c r="J79" s="194"/>
      <c r="K79" s="194"/>
      <c r="L79" s="194"/>
      <c r="M79" s="194"/>
      <c r="N79" s="194"/>
      <c r="O79" s="194"/>
      <c r="P79" s="194"/>
      <c r="Q79" s="194"/>
      <c r="R79" s="194"/>
      <c r="S79" s="194"/>
      <c r="T79" s="194"/>
      <c r="U79" s="194"/>
      <c r="V79" s="194"/>
      <c r="W79" s="194"/>
      <c r="X79" s="195"/>
      <c r="Y79" s="195"/>
      <c r="Z79" s="195"/>
      <c r="AA79" s="195"/>
      <c r="AB79" s="195"/>
      <c r="AC79" s="195"/>
      <c r="AD79" s="195"/>
      <c r="AE79" s="195"/>
      <c r="AF79" s="195"/>
      <c r="AG79" s="195" t="s">
        <v>171</v>
      </c>
      <c r="AH79" s="195"/>
      <c r="AI79" s="195"/>
      <c r="AJ79" s="195"/>
      <c r="AK79" s="195"/>
      <c r="AL79" s="195"/>
      <c r="AM79" s="195"/>
      <c r="AN79" s="195"/>
      <c r="AO79" s="195"/>
      <c r="AP79" s="195"/>
      <c r="AQ79" s="195"/>
      <c r="AR79" s="195"/>
      <c r="AS79" s="195"/>
      <c r="AT79" s="195"/>
      <c r="AU79" s="195"/>
      <c r="AV79" s="195"/>
      <c r="AW79" s="195"/>
      <c r="AX79" s="195"/>
      <c r="AY79" s="195"/>
      <c r="AZ79" s="195"/>
      <c r="BA79" s="195"/>
      <c r="BB79" s="195"/>
      <c r="BC79" s="195"/>
      <c r="BD79" s="195"/>
      <c r="BE79" s="195"/>
      <c r="BF79" s="195"/>
      <c r="BG79" s="195"/>
      <c r="BH79" s="195"/>
    </row>
    <row r="80" customFormat="false" ht="13.2" hidden="false" customHeight="false" outlineLevel="1" collapsed="false">
      <c r="A80" s="196"/>
      <c r="B80" s="197"/>
      <c r="C80" s="209" t="s">
        <v>515</v>
      </c>
      <c r="D80" s="210"/>
      <c r="E80" s="211" t="n">
        <v>14.47</v>
      </c>
      <c r="F80" s="194"/>
      <c r="G80" s="194"/>
      <c r="H80" s="194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5"/>
      <c r="Y80" s="195"/>
      <c r="Z80" s="195"/>
      <c r="AA80" s="195"/>
      <c r="AB80" s="195"/>
      <c r="AC80" s="195"/>
      <c r="AD80" s="195"/>
      <c r="AE80" s="195"/>
      <c r="AF80" s="195"/>
      <c r="AG80" s="195" t="s">
        <v>154</v>
      </c>
      <c r="AH80" s="195" t="n">
        <v>0</v>
      </c>
      <c r="AI80" s="195"/>
      <c r="AJ80" s="195"/>
      <c r="AK80" s="195"/>
      <c r="AL80" s="195"/>
      <c r="AM80" s="195"/>
      <c r="AN80" s="195"/>
      <c r="AO80" s="195"/>
      <c r="AP80" s="195"/>
      <c r="AQ80" s="195"/>
      <c r="AR80" s="195"/>
      <c r="AS80" s="195"/>
      <c r="AT80" s="195"/>
      <c r="AU80" s="195"/>
      <c r="AV80" s="195"/>
      <c r="AW80" s="195"/>
      <c r="AX80" s="195"/>
      <c r="AY80" s="195"/>
      <c r="AZ80" s="195"/>
      <c r="BA80" s="195"/>
      <c r="BB80" s="195"/>
      <c r="BC80" s="195"/>
      <c r="BD80" s="195"/>
      <c r="BE80" s="195"/>
      <c r="BF80" s="195"/>
      <c r="BG80" s="195"/>
      <c r="BH80" s="195"/>
    </row>
    <row r="81" customFormat="false" ht="13.2" hidden="false" customHeight="false" outlineLevel="1" collapsed="false">
      <c r="A81" s="186" t="n">
        <v>20</v>
      </c>
      <c r="B81" s="187" t="s">
        <v>295</v>
      </c>
      <c r="C81" s="188" t="s">
        <v>296</v>
      </c>
      <c r="D81" s="189" t="s">
        <v>297</v>
      </c>
      <c r="E81" s="190" t="n">
        <v>119.2608</v>
      </c>
      <c r="F81" s="191"/>
      <c r="G81" s="192" t="n">
        <f aca="false">ROUND(E81*F81,2)</f>
        <v>0</v>
      </c>
      <c r="H81" s="191"/>
      <c r="I81" s="192" t="n">
        <f aca="false">ROUND(E81*H81,2)</f>
        <v>0</v>
      </c>
      <c r="J81" s="191"/>
      <c r="K81" s="192" t="n">
        <f aca="false">ROUND(E81*J81,2)</f>
        <v>0</v>
      </c>
      <c r="L81" s="192" t="n">
        <v>21</v>
      </c>
      <c r="M81" s="192" t="n">
        <f aca="false">G81*(1+L81/100)</f>
        <v>0</v>
      </c>
      <c r="N81" s="192" t="n">
        <v>0</v>
      </c>
      <c r="O81" s="192" t="n">
        <f aca="false">ROUND(E81*N81,2)</f>
        <v>0</v>
      </c>
      <c r="P81" s="192" t="n">
        <v>0</v>
      </c>
      <c r="Q81" s="192" t="n">
        <f aca="false">ROUND(E81*P81,2)</f>
        <v>0</v>
      </c>
      <c r="R81" s="192" t="s">
        <v>169</v>
      </c>
      <c r="S81" s="192" t="s">
        <v>150</v>
      </c>
      <c r="T81" s="193" t="s">
        <v>120</v>
      </c>
      <c r="U81" s="194" t="n">
        <v>0</v>
      </c>
      <c r="V81" s="194" t="n">
        <f aca="false">ROUND(E81*U81,2)</f>
        <v>0</v>
      </c>
      <c r="W81" s="194"/>
      <c r="X81" s="195"/>
      <c r="Y81" s="195"/>
      <c r="Z81" s="195"/>
      <c r="AA81" s="195"/>
      <c r="AB81" s="195"/>
      <c r="AC81" s="195"/>
      <c r="AD81" s="195"/>
      <c r="AE81" s="195"/>
      <c r="AF81" s="195"/>
      <c r="AG81" s="195" t="s">
        <v>152</v>
      </c>
      <c r="AH81" s="195"/>
      <c r="AI81" s="195"/>
      <c r="AJ81" s="195"/>
      <c r="AK81" s="195"/>
      <c r="AL81" s="195"/>
      <c r="AM81" s="195"/>
      <c r="AN81" s="195"/>
      <c r="AO81" s="195"/>
      <c r="AP81" s="195"/>
      <c r="AQ81" s="195"/>
      <c r="AR81" s="195"/>
      <c r="AS81" s="195"/>
      <c r="AT81" s="195"/>
      <c r="AU81" s="195"/>
      <c r="AV81" s="195"/>
      <c r="AW81" s="195"/>
      <c r="AX81" s="195"/>
      <c r="AY81" s="195"/>
      <c r="AZ81" s="195"/>
      <c r="BA81" s="195"/>
      <c r="BB81" s="195"/>
      <c r="BC81" s="195"/>
      <c r="BD81" s="195"/>
      <c r="BE81" s="195"/>
      <c r="BF81" s="195"/>
      <c r="BG81" s="195"/>
      <c r="BH81" s="195"/>
    </row>
    <row r="82" customFormat="false" ht="13.2" hidden="false" customHeight="false" outlineLevel="1" collapsed="false">
      <c r="A82" s="196"/>
      <c r="B82" s="197"/>
      <c r="C82" s="209" t="s">
        <v>757</v>
      </c>
      <c r="D82" s="210"/>
      <c r="E82" s="211" t="n">
        <v>119.2608</v>
      </c>
      <c r="F82" s="194"/>
      <c r="G82" s="194"/>
      <c r="H82" s="194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4"/>
      <c r="X82" s="195"/>
      <c r="Y82" s="195"/>
      <c r="Z82" s="195"/>
      <c r="AA82" s="195"/>
      <c r="AB82" s="195"/>
      <c r="AC82" s="195"/>
      <c r="AD82" s="195"/>
      <c r="AE82" s="195"/>
      <c r="AF82" s="195"/>
      <c r="AG82" s="195" t="s">
        <v>154</v>
      </c>
      <c r="AH82" s="195" t="n">
        <v>0</v>
      </c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  <c r="BD82" s="195"/>
      <c r="BE82" s="195"/>
      <c r="BF82" s="195"/>
      <c r="BG82" s="195"/>
      <c r="BH82" s="195"/>
    </row>
    <row r="83" customFormat="false" ht="13.2" hidden="false" customHeight="false" outlineLevel="1" collapsed="false">
      <c r="A83" s="216" t="n">
        <v>21</v>
      </c>
      <c r="B83" s="217" t="s">
        <v>299</v>
      </c>
      <c r="C83" s="218" t="s">
        <v>300</v>
      </c>
      <c r="D83" s="219" t="s">
        <v>301</v>
      </c>
      <c r="E83" s="220" t="n">
        <v>1</v>
      </c>
      <c r="F83" s="221"/>
      <c r="G83" s="222" t="n">
        <f aca="false">ROUND(E83*F83,2)</f>
        <v>0</v>
      </c>
      <c r="H83" s="221"/>
      <c r="I83" s="222" t="n">
        <f aca="false">ROUND(E83*H83,2)</f>
        <v>0</v>
      </c>
      <c r="J83" s="221"/>
      <c r="K83" s="222" t="n">
        <f aca="false">ROUND(E83*J83,2)</f>
        <v>0</v>
      </c>
      <c r="L83" s="222" t="n">
        <v>21</v>
      </c>
      <c r="M83" s="222" t="n">
        <f aca="false">G83*(1+L83/100)</f>
        <v>0</v>
      </c>
      <c r="N83" s="222" t="n">
        <v>4E-005</v>
      </c>
      <c r="O83" s="222" t="n">
        <f aca="false">ROUND(E83*N83,2)</f>
        <v>0</v>
      </c>
      <c r="P83" s="222" t="n">
        <v>0</v>
      </c>
      <c r="Q83" s="222" t="n">
        <f aca="false">ROUND(E83*P83,2)</f>
        <v>0</v>
      </c>
      <c r="R83" s="222"/>
      <c r="S83" s="222" t="s">
        <v>119</v>
      </c>
      <c r="T83" s="223" t="s">
        <v>120</v>
      </c>
      <c r="U83" s="194" t="n">
        <v>0.303</v>
      </c>
      <c r="V83" s="194" t="n">
        <f aca="false">ROUND(E83*U83,2)</f>
        <v>0.3</v>
      </c>
      <c r="W83" s="194"/>
      <c r="X83" s="195"/>
      <c r="Y83" s="195"/>
      <c r="Z83" s="195"/>
      <c r="AA83" s="195"/>
      <c r="AB83" s="195"/>
      <c r="AC83" s="195"/>
      <c r="AD83" s="195"/>
      <c r="AE83" s="195"/>
      <c r="AF83" s="195"/>
      <c r="AG83" s="195" t="s">
        <v>152</v>
      </c>
      <c r="AH83" s="195"/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5"/>
      <c r="AT83" s="195"/>
      <c r="AU83" s="195"/>
      <c r="AV83" s="195"/>
      <c r="AW83" s="195"/>
      <c r="AX83" s="195"/>
      <c r="AY83" s="195"/>
      <c r="AZ83" s="195"/>
      <c r="BA83" s="195"/>
      <c r="BB83" s="195"/>
      <c r="BC83" s="195"/>
      <c r="BD83" s="195"/>
      <c r="BE83" s="195"/>
      <c r="BF83" s="195"/>
      <c r="BG83" s="195"/>
      <c r="BH83" s="195"/>
    </row>
    <row r="84" customFormat="false" ht="13.2" hidden="false" customHeight="false" outlineLevel="1" collapsed="false">
      <c r="A84" s="186" t="n">
        <v>22</v>
      </c>
      <c r="B84" s="187" t="s">
        <v>302</v>
      </c>
      <c r="C84" s="188" t="s">
        <v>303</v>
      </c>
      <c r="D84" s="189" t="s">
        <v>148</v>
      </c>
      <c r="E84" s="190" t="n">
        <v>14.47</v>
      </c>
      <c r="F84" s="191"/>
      <c r="G84" s="192" t="n">
        <f aca="false">ROUND(E84*F84,2)</f>
        <v>0</v>
      </c>
      <c r="H84" s="191"/>
      <c r="I84" s="192" t="n">
        <f aca="false">ROUND(E84*H84,2)</f>
        <v>0</v>
      </c>
      <c r="J84" s="191"/>
      <c r="K84" s="192" t="n">
        <f aca="false">ROUND(E84*J84,2)</f>
        <v>0</v>
      </c>
      <c r="L84" s="192" t="n">
        <v>21</v>
      </c>
      <c r="M84" s="192" t="n">
        <f aca="false">G84*(1+L84/100)</f>
        <v>0</v>
      </c>
      <c r="N84" s="192" t="n">
        <v>3E-005</v>
      </c>
      <c r="O84" s="192" t="n">
        <f aca="false">ROUND(E84*N84,2)</f>
        <v>0</v>
      </c>
      <c r="P84" s="192" t="n">
        <v>0</v>
      </c>
      <c r="Q84" s="192" t="n">
        <f aca="false">ROUND(E84*P84,2)</f>
        <v>0</v>
      </c>
      <c r="R84" s="192" t="s">
        <v>304</v>
      </c>
      <c r="S84" s="192" t="s">
        <v>150</v>
      </c>
      <c r="T84" s="193" t="s">
        <v>305</v>
      </c>
      <c r="U84" s="194" t="n">
        <v>0</v>
      </c>
      <c r="V84" s="194" t="n">
        <f aca="false">ROUND(E84*U84,2)</f>
        <v>0</v>
      </c>
      <c r="W84" s="194"/>
      <c r="X84" s="195"/>
      <c r="Y84" s="195"/>
      <c r="Z84" s="195"/>
      <c r="AA84" s="195"/>
      <c r="AB84" s="195"/>
      <c r="AC84" s="195"/>
      <c r="AD84" s="195"/>
      <c r="AE84" s="195"/>
      <c r="AF84" s="195"/>
      <c r="AG84" s="195" t="s">
        <v>306</v>
      </c>
      <c r="AH84" s="195"/>
      <c r="AI84" s="195"/>
      <c r="AJ84" s="195"/>
      <c r="AK84" s="195"/>
      <c r="AL84" s="195"/>
      <c r="AM84" s="195"/>
      <c r="AN84" s="195"/>
      <c r="AO84" s="195"/>
      <c r="AP84" s="195"/>
      <c r="AQ84" s="195"/>
      <c r="AR84" s="195"/>
      <c r="AS84" s="195"/>
      <c r="AT84" s="195"/>
      <c r="AU84" s="195"/>
      <c r="AV84" s="195"/>
      <c r="AW84" s="195"/>
      <c r="AX84" s="195"/>
      <c r="AY84" s="195"/>
      <c r="AZ84" s="195"/>
      <c r="BA84" s="195"/>
      <c r="BB84" s="195"/>
      <c r="BC84" s="195"/>
      <c r="BD84" s="195"/>
      <c r="BE84" s="195"/>
      <c r="BF84" s="195"/>
      <c r="BG84" s="195"/>
      <c r="BH84" s="195"/>
    </row>
    <row r="85" customFormat="false" ht="13.2" hidden="false" customHeight="false" outlineLevel="1" collapsed="false">
      <c r="A85" s="196"/>
      <c r="B85" s="197"/>
      <c r="C85" s="209" t="s">
        <v>515</v>
      </c>
      <c r="D85" s="210"/>
      <c r="E85" s="211" t="n">
        <v>14.47</v>
      </c>
      <c r="F85" s="194"/>
      <c r="G85" s="194"/>
      <c r="H85" s="194"/>
      <c r="I85" s="194"/>
      <c r="J85" s="194"/>
      <c r="K85" s="194"/>
      <c r="L85" s="194"/>
      <c r="M85" s="194"/>
      <c r="N85" s="194"/>
      <c r="O85" s="194"/>
      <c r="P85" s="194"/>
      <c r="Q85" s="194"/>
      <c r="R85" s="194"/>
      <c r="S85" s="194"/>
      <c r="T85" s="194"/>
      <c r="U85" s="194"/>
      <c r="V85" s="194"/>
      <c r="W85" s="194"/>
      <c r="X85" s="195"/>
      <c r="Y85" s="195"/>
      <c r="Z85" s="195"/>
      <c r="AA85" s="195"/>
      <c r="AB85" s="195"/>
      <c r="AC85" s="195"/>
      <c r="AD85" s="195"/>
      <c r="AE85" s="195"/>
      <c r="AF85" s="195"/>
      <c r="AG85" s="195" t="s">
        <v>154</v>
      </c>
      <c r="AH85" s="195" t="n">
        <v>0</v>
      </c>
      <c r="AI85" s="195"/>
      <c r="AJ85" s="195"/>
      <c r="AK85" s="195"/>
      <c r="AL85" s="195"/>
      <c r="AM85" s="195"/>
      <c r="AN85" s="195"/>
      <c r="AO85" s="195"/>
      <c r="AP85" s="195"/>
      <c r="AQ85" s="195"/>
      <c r="AR85" s="195"/>
      <c r="AS85" s="195"/>
      <c r="AT85" s="195"/>
      <c r="AU85" s="195"/>
      <c r="AV85" s="195"/>
      <c r="AW85" s="195"/>
      <c r="AX85" s="195"/>
      <c r="AY85" s="195"/>
      <c r="AZ85" s="195"/>
      <c r="BA85" s="195"/>
      <c r="BB85" s="195"/>
      <c r="BC85" s="195"/>
      <c r="BD85" s="195"/>
      <c r="BE85" s="195"/>
      <c r="BF85" s="195"/>
      <c r="BG85" s="195"/>
      <c r="BH85" s="195"/>
    </row>
    <row r="86" customFormat="false" ht="13.2" hidden="false" customHeight="false" outlineLevel="1" collapsed="false">
      <c r="A86" s="186" t="n">
        <v>23</v>
      </c>
      <c r="B86" s="187" t="s">
        <v>307</v>
      </c>
      <c r="C86" s="188" t="s">
        <v>308</v>
      </c>
      <c r="D86" s="189" t="s">
        <v>184</v>
      </c>
      <c r="E86" s="190" t="n">
        <v>53.87642</v>
      </c>
      <c r="F86" s="191"/>
      <c r="G86" s="192" t="n">
        <f aca="false">ROUND(E86*F86,2)</f>
        <v>0</v>
      </c>
      <c r="H86" s="191"/>
      <c r="I86" s="192" t="n">
        <f aca="false">ROUND(E86*H86,2)</f>
        <v>0</v>
      </c>
      <c r="J86" s="191"/>
      <c r="K86" s="192" t="n">
        <f aca="false">ROUND(E86*J86,2)</f>
        <v>0</v>
      </c>
      <c r="L86" s="192" t="n">
        <v>21</v>
      </c>
      <c r="M86" s="192" t="n">
        <f aca="false">G86*(1+L86/100)</f>
        <v>0</v>
      </c>
      <c r="N86" s="192" t="n">
        <v>1.67</v>
      </c>
      <c r="O86" s="192" t="n">
        <f aca="false">ROUND(E86*N86,2)</f>
        <v>89.97</v>
      </c>
      <c r="P86" s="192" t="n">
        <v>0</v>
      </c>
      <c r="Q86" s="192" t="n">
        <f aca="false">ROUND(E86*P86,2)</f>
        <v>0</v>
      </c>
      <c r="R86" s="192" t="s">
        <v>309</v>
      </c>
      <c r="S86" s="192" t="s">
        <v>150</v>
      </c>
      <c r="T86" s="193" t="s">
        <v>150</v>
      </c>
      <c r="U86" s="194" t="n">
        <v>0</v>
      </c>
      <c r="V86" s="194" t="n">
        <f aca="false">ROUND(E86*U86,2)</f>
        <v>0</v>
      </c>
      <c r="W86" s="194"/>
      <c r="X86" s="195"/>
      <c r="Y86" s="195"/>
      <c r="Z86" s="195"/>
      <c r="AA86" s="195"/>
      <c r="AB86" s="195"/>
      <c r="AC86" s="195"/>
      <c r="AD86" s="195"/>
      <c r="AE86" s="195"/>
      <c r="AF86" s="195"/>
      <c r="AG86" s="195" t="s">
        <v>310</v>
      </c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</row>
    <row r="87" customFormat="false" ht="13.2" hidden="false" customHeight="false" outlineLevel="1" collapsed="false">
      <c r="A87" s="196"/>
      <c r="B87" s="197"/>
      <c r="C87" s="209" t="s">
        <v>758</v>
      </c>
      <c r="D87" s="210"/>
      <c r="E87" s="211" t="n">
        <v>53.87642</v>
      </c>
      <c r="F87" s="194"/>
      <c r="G87" s="194"/>
      <c r="H87" s="194"/>
      <c r="I87" s="194"/>
      <c r="J87" s="194"/>
      <c r="K87" s="194"/>
      <c r="L87" s="194"/>
      <c r="M87" s="194"/>
      <c r="N87" s="194"/>
      <c r="O87" s="194"/>
      <c r="P87" s="194"/>
      <c r="Q87" s="194"/>
      <c r="R87" s="194"/>
      <c r="S87" s="194"/>
      <c r="T87" s="194"/>
      <c r="U87" s="194"/>
      <c r="V87" s="194"/>
      <c r="W87" s="194"/>
      <c r="X87" s="195"/>
      <c r="Y87" s="195"/>
      <c r="Z87" s="195"/>
      <c r="AA87" s="195"/>
      <c r="AB87" s="195"/>
      <c r="AC87" s="195"/>
      <c r="AD87" s="195"/>
      <c r="AE87" s="195"/>
      <c r="AF87" s="195"/>
      <c r="AG87" s="195" t="s">
        <v>154</v>
      </c>
      <c r="AH87" s="195" t="n">
        <v>0</v>
      </c>
      <c r="AI87" s="195"/>
      <c r="AJ87" s="195"/>
      <c r="AK87" s="195"/>
      <c r="AL87" s="195"/>
      <c r="AM87" s="195"/>
      <c r="AN87" s="195"/>
      <c r="AO87" s="195"/>
      <c r="AP87" s="195"/>
      <c r="AQ87" s="195"/>
      <c r="AR87" s="195"/>
      <c r="AS87" s="195"/>
      <c r="AT87" s="195"/>
      <c r="AU87" s="195"/>
      <c r="AV87" s="195"/>
      <c r="AW87" s="195"/>
      <c r="AX87" s="195"/>
      <c r="AY87" s="195"/>
      <c r="AZ87" s="195"/>
      <c r="BA87" s="195"/>
      <c r="BB87" s="195"/>
      <c r="BC87" s="195"/>
      <c r="BD87" s="195"/>
      <c r="BE87" s="195"/>
      <c r="BF87" s="195"/>
      <c r="BG87" s="195"/>
      <c r="BH87" s="195"/>
    </row>
    <row r="88" customFormat="false" ht="13.2" hidden="false" customHeight="false" outlineLevel="0" collapsed="false">
      <c r="A88" s="178" t="s">
        <v>114</v>
      </c>
      <c r="B88" s="179" t="s">
        <v>65</v>
      </c>
      <c r="C88" s="180" t="s">
        <v>66</v>
      </c>
      <c r="D88" s="181"/>
      <c r="E88" s="182"/>
      <c r="F88" s="183"/>
      <c r="G88" s="183" t="n">
        <f aca="false">SUMIF(AG89:AG100,"&lt;&gt;NOR",G89:G100)</f>
        <v>0</v>
      </c>
      <c r="H88" s="183"/>
      <c r="I88" s="183" t="n">
        <f aca="false">SUM(I89:I100)</f>
        <v>0</v>
      </c>
      <c r="J88" s="183"/>
      <c r="K88" s="183" t="n">
        <f aca="false">SUM(K89:K100)</f>
        <v>0</v>
      </c>
      <c r="L88" s="183"/>
      <c r="M88" s="183" t="n">
        <f aca="false">SUM(M89:M100)</f>
        <v>0</v>
      </c>
      <c r="N88" s="183"/>
      <c r="O88" s="183" t="n">
        <f aca="false">SUM(O89:O100)</f>
        <v>5.98</v>
      </c>
      <c r="P88" s="183"/>
      <c r="Q88" s="183" t="n">
        <f aca="false">SUM(Q89:Q100)</f>
        <v>0</v>
      </c>
      <c r="R88" s="183"/>
      <c r="S88" s="183"/>
      <c r="T88" s="184"/>
      <c r="U88" s="185"/>
      <c r="V88" s="185" t="n">
        <f aca="false">SUM(V89:V100)</f>
        <v>5.81</v>
      </c>
      <c r="W88" s="185"/>
      <c r="AG88" s="0" t="s">
        <v>115</v>
      </c>
    </row>
    <row r="89" customFormat="false" ht="13.2" hidden="false" customHeight="false" outlineLevel="1" collapsed="false">
      <c r="A89" s="186" t="n">
        <v>24</v>
      </c>
      <c r="B89" s="187" t="s">
        <v>518</v>
      </c>
      <c r="C89" s="188" t="s">
        <v>519</v>
      </c>
      <c r="D89" s="189" t="s">
        <v>297</v>
      </c>
      <c r="E89" s="190" t="n">
        <v>0.04312</v>
      </c>
      <c r="F89" s="191"/>
      <c r="G89" s="192" t="n">
        <f aca="false">ROUND(E89*F89,2)</f>
        <v>0</v>
      </c>
      <c r="H89" s="191"/>
      <c r="I89" s="192" t="n">
        <f aca="false">ROUND(E89*H89,2)</f>
        <v>0</v>
      </c>
      <c r="J89" s="191"/>
      <c r="K89" s="192" t="n">
        <f aca="false">ROUND(E89*J89,2)</f>
        <v>0</v>
      </c>
      <c r="L89" s="192" t="n">
        <v>21</v>
      </c>
      <c r="M89" s="192" t="n">
        <f aca="false">G89*(1+L89/100)</f>
        <v>0</v>
      </c>
      <c r="N89" s="192" t="n">
        <v>1.04548</v>
      </c>
      <c r="O89" s="192" t="n">
        <f aca="false">ROUND(E89*N89,2)</f>
        <v>0.05</v>
      </c>
      <c r="P89" s="192" t="n">
        <v>0</v>
      </c>
      <c r="Q89" s="192" t="n">
        <f aca="false">ROUND(E89*P89,2)</f>
        <v>0</v>
      </c>
      <c r="R89" s="192" t="s">
        <v>520</v>
      </c>
      <c r="S89" s="192" t="s">
        <v>150</v>
      </c>
      <c r="T89" s="193" t="s">
        <v>120</v>
      </c>
      <c r="U89" s="194" t="n">
        <v>15.231</v>
      </c>
      <c r="V89" s="194" t="n">
        <f aca="false">ROUND(E89*U89,2)</f>
        <v>0.66</v>
      </c>
      <c r="W89" s="194"/>
      <c r="X89" s="195"/>
      <c r="Y89" s="195"/>
      <c r="Z89" s="195"/>
      <c r="AA89" s="195"/>
      <c r="AB89" s="195"/>
      <c r="AC89" s="195"/>
      <c r="AD89" s="195"/>
      <c r="AE89" s="195"/>
      <c r="AF89" s="195"/>
      <c r="AG89" s="195" t="s">
        <v>152</v>
      </c>
      <c r="AH89" s="195"/>
      <c r="AI89" s="195"/>
      <c r="AJ89" s="195"/>
      <c r="AK89" s="195"/>
      <c r="AL89" s="195"/>
      <c r="AM89" s="195"/>
      <c r="AN89" s="195"/>
      <c r="AO89" s="195"/>
      <c r="AP89" s="195"/>
      <c r="AQ89" s="195"/>
      <c r="AR89" s="195"/>
      <c r="AS89" s="195"/>
      <c r="AT89" s="195"/>
      <c r="AU89" s="195"/>
      <c r="AV89" s="195"/>
      <c r="AW89" s="195"/>
      <c r="AX89" s="195"/>
      <c r="AY89" s="195"/>
      <c r="AZ89" s="195"/>
      <c r="BA89" s="195"/>
      <c r="BB89" s="195"/>
      <c r="BC89" s="195"/>
      <c r="BD89" s="195"/>
      <c r="BE89" s="195"/>
      <c r="BF89" s="195"/>
      <c r="BG89" s="195"/>
      <c r="BH89" s="195"/>
    </row>
    <row r="90" customFormat="false" ht="13.2" hidden="false" customHeight="true" outlineLevel="1" collapsed="false">
      <c r="A90" s="196"/>
      <c r="B90" s="197"/>
      <c r="C90" s="212" t="s">
        <v>521</v>
      </c>
      <c r="D90" s="212"/>
      <c r="E90" s="212"/>
      <c r="F90" s="212"/>
      <c r="G90" s="212"/>
      <c r="H90" s="194"/>
      <c r="I90" s="194"/>
      <c r="J90" s="194"/>
      <c r="K90" s="194"/>
      <c r="L90" s="194"/>
      <c r="M90" s="194"/>
      <c r="N90" s="194"/>
      <c r="O90" s="194"/>
      <c r="P90" s="194"/>
      <c r="Q90" s="194"/>
      <c r="R90" s="194"/>
      <c r="S90" s="194"/>
      <c r="T90" s="194"/>
      <c r="U90" s="194"/>
      <c r="V90" s="194"/>
      <c r="W90" s="194"/>
      <c r="X90" s="195"/>
      <c r="Y90" s="195"/>
      <c r="Z90" s="195"/>
      <c r="AA90" s="195"/>
      <c r="AB90" s="195"/>
      <c r="AC90" s="195"/>
      <c r="AD90" s="195"/>
      <c r="AE90" s="195"/>
      <c r="AF90" s="195"/>
      <c r="AG90" s="195" t="s">
        <v>171</v>
      </c>
      <c r="AH90" s="195"/>
      <c r="AI90" s="195"/>
      <c r="AJ90" s="195"/>
      <c r="AK90" s="195"/>
      <c r="AL90" s="195"/>
      <c r="AM90" s="195"/>
      <c r="AN90" s="195"/>
      <c r="AO90" s="195"/>
      <c r="AP90" s="195"/>
      <c r="AQ90" s="195"/>
      <c r="AR90" s="195"/>
      <c r="AS90" s="195"/>
      <c r="AT90" s="195"/>
      <c r="AU90" s="195"/>
      <c r="AV90" s="195"/>
      <c r="AW90" s="195"/>
      <c r="AX90" s="195"/>
      <c r="AY90" s="195"/>
      <c r="AZ90" s="195"/>
      <c r="BA90" s="195"/>
      <c r="BB90" s="195"/>
      <c r="BC90" s="195"/>
      <c r="BD90" s="195"/>
      <c r="BE90" s="195"/>
      <c r="BF90" s="195"/>
      <c r="BG90" s="195"/>
      <c r="BH90" s="195"/>
    </row>
    <row r="91" customFormat="false" ht="13.2" hidden="false" customHeight="false" outlineLevel="1" collapsed="false">
      <c r="A91" s="196"/>
      <c r="B91" s="197"/>
      <c r="C91" s="209" t="s">
        <v>522</v>
      </c>
      <c r="D91" s="210"/>
      <c r="E91" s="211" t="n">
        <v>0.04312</v>
      </c>
      <c r="F91" s="194"/>
      <c r="G91" s="194"/>
      <c r="H91" s="194"/>
      <c r="I91" s="194"/>
      <c r="J91" s="194"/>
      <c r="K91" s="194"/>
      <c r="L91" s="194"/>
      <c r="M91" s="194"/>
      <c r="N91" s="194"/>
      <c r="O91" s="194"/>
      <c r="P91" s="194"/>
      <c r="Q91" s="194"/>
      <c r="R91" s="194"/>
      <c r="S91" s="194"/>
      <c r="T91" s="194"/>
      <c r="U91" s="194"/>
      <c r="V91" s="194"/>
      <c r="W91" s="194"/>
      <c r="X91" s="195"/>
      <c r="Y91" s="195"/>
      <c r="Z91" s="195"/>
      <c r="AA91" s="195"/>
      <c r="AB91" s="195"/>
      <c r="AC91" s="195"/>
      <c r="AD91" s="195"/>
      <c r="AE91" s="195"/>
      <c r="AF91" s="195"/>
      <c r="AG91" s="195" t="s">
        <v>154</v>
      </c>
      <c r="AH91" s="195" t="n">
        <v>0</v>
      </c>
      <c r="AI91" s="195"/>
      <c r="AJ91" s="195"/>
      <c r="AK91" s="195"/>
      <c r="AL91" s="195"/>
      <c r="AM91" s="195"/>
      <c r="AN91" s="195"/>
      <c r="AO91" s="195"/>
      <c r="AP91" s="195"/>
      <c r="AQ91" s="195"/>
      <c r="AR91" s="195"/>
      <c r="AS91" s="195"/>
      <c r="AT91" s="195"/>
      <c r="AU91" s="195"/>
      <c r="AV91" s="195"/>
      <c r="AW91" s="195"/>
      <c r="AX91" s="195"/>
      <c r="AY91" s="195"/>
      <c r="AZ91" s="195"/>
      <c r="BA91" s="195"/>
      <c r="BB91" s="195"/>
      <c r="BC91" s="195"/>
      <c r="BD91" s="195"/>
      <c r="BE91" s="195"/>
      <c r="BF91" s="195"/>
      <c r="BG91" s="195"/>
      <c r="BH91" s="195"/>
    </row>
    <row r="92" customFormat="false" ht="13.2" hidden="false" customHeight="false" outlineLevel="1" collapsed="false">
      <c r="A92" s="186" t="n">
        <v>25</v>
      </c>
      <c r="B92" s="187" t="s">
        <v>523</v>
      </c>
      <c r="C92" s="188" t="s">
        <v>524</v>
      </c>
      <c r="D92" s="189" t="s">
        <v>184</v>
      </c>
      <c r="E92" s="190" t="n">
        <v>1.57464</v>
      </c>
      <c r="F92" s="191"/>
      <c r="G92" s="192" t="n">
        <f aca="false">ROUND(E92*F92,2)</f>
        <v>0</v>
      </c>
      <c r="H92" s="191"/>
      <c r="I92" s="192" t="n">
        <f aca="false">ROUND(E92*H92,2)</f>
        <v>0</v>
      </c>
      <c r="J92" s="191"/>
      <c r="K92" s="192" t="n">
        <f aca="false">ROUND(E92*J92,2)</f>
        <v>0</v>
      </c>
      <c r="L92" s="192" t="n">
        <v>21</v>
      </c>
      <c r="M92" s="192" t="n">
        <f aca="false">G92*(1+L92/100)</f>
        <v>0</v>
      </c>
      <c r="N92" s="192" t="n">
        <v>1.89077</v>
      </c>
      <c r="O92" s="192" t="n">
        <f aca="false">ROUND(E92*N92,2)</f>
        <v>2.98</v>
      </c>
      <c r="P92" s="192" t="n">
        <v>0</v>
      </c>
      <c r="Q92" s="192" t="n">
        <f aca="false">ROUND(E92*P92,2)</f>
        <v>0</v>
      </c>
      <c r="R92" s="192" t="s">
        <v>314</v>
      </c>
      <c r="S92" s="192" t="s">
        <v>150</v>
      </c>
      <c r="T92" s="193" t="s">
        <v>120</v>
      </c>
      <c r="U92" s="194" t="n">
        <v>1.317</v>
      </c>
      <c r="V92" s="194" t="n">
        <f aca="false">ROUND(E92*U92,2)</f>
        <v>2.07</v>
      </c>
      <c r="W92" s="194"/>
      <c r="X92" s="195"/>
      <c r="Y92" s="195"/>
      <c r="Z92" s="195"/>
      <c r="AA92" s="195"/>
      <c r="AB92" s="195"/>
      <c r="AC92" s="195"/>
      <c r="AD92" s="195"/>
      <c r="AE92" s="195"/>
      <c r="AF92" s="195"/>
      <c r="AG92" s="195" t="s">
        <v>152</v>
      </c>
      <c r="AH92" s="195"/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5"/>
      <c r="BA92" s="195"/>
      <c r="BB92" s="195"/>
      <c r="BC92" s="195"/>
      <c r="BD92" s="195"/>
      <c r="BE92" s="195"/>
      <c r="BF92" s="195"/>
      <c r="BG92" s="195"/>
      <c r="BH92" s="195"/>
    </row>
    <row r="93" customFormat="false" ht="13.2" hidden="false" customHeight="true" outlineLevel="1" collapsed="false">
      <c r="A93" s="196"/>
      <c r="B93" s="197"/>
      <c r="C93" s="212" t="s">
        <v>315</v>
      </c>
      <c r="D93" s="212"/>
      <c r="E93" s="212"/>
      <c r="F93" s="212"/>
      <c r="G93" s="212"/>
      <c r="H93" s="194"/>
      <c r="I93" s="194"/>
      <c r="J93" s="194"/>
      <c r="K93" s="194"/>
      <c r="L93" s="194"/>
      <c r="M93" s="194"/>
      <c r="N93" s="194"/>
      <c r="O93" s="194"/>
      <c r="P93" s="194"/>
      <c r="Q93" s="194"/>
      <c r="R93" s="194"/>
      <c r="S93" s="194"/>
      <c r="T93" s="194"/>
      <c r="U93" s="194"/>
      <c r="V93" s="194"/>
      <c r="W93" s="194"/>
      <c r="X93" s="195"/>
      <c r="Y93" s="195"/>
      <c r="Z93" s="195"/>
      <c r="AA93" s="195"/>
      <c r="AB93" s="195"/>
      <c r="AC93" s="195"/>
      <c r="AD93" s="195"/>
      <c r="AE93" s="195"/>
      <c r="AF93" s="195"/>
      <c r="AG93" s="195" t="s">
        <v>171</v>
      </c>
      <c r="AH93" s="195"/>
      <c r="AI93" s="195"/>
      <c r="AJ93" s="195"/>
      <c r="AK93" s="195"/>
      <c r="AL93" s="195"/>
      <c r="AM93" s="195"/>
      <c r="AN93" s="195"/>
      <c r="AO93" s="195"/>
      <c r="AP93" s="195"/>
      <c r="AQ93" s="195"/>
      <c r="AR93" s="195"/>
      <c r="AS93" s="195"/>
      <c r="AT93" s="195"/>
      <c r="AU93" s="195"/>
      <c r="AV93" s="195"/>
      <c r="AW93" s="195"/>
      <c r="AX93" s="195"/>
      <c r="AY93" s="195"/>
      <c r="AZ93" s="195"/>
      <c r="BA93" s="195"/>
      <c r="BB93" s="195"/>
      <c r="BC93" s="195"/>
      <c r="BD93" s="195"/>
      <c r="BE93" s="195"/>
      <c r="BF93" s="195"/>
      <c r="BG93" s="195"/>
      <c r="BH93" s="195"/>
    </row>
    <row r="94" customFormat="false" ht="13.2" hidden="false" customHeight="false" outlineLevel="1" collapsed="false">
      <c r="A94" s="196"/>
      <c r="B94" s="197"/>
      <c r="C94" s="209" t="s">
        <v>525</v>
      </c>
      <c r="D94" s="210"/>
      <c r="E94" s="211" t="n">
        <v>1.57464</v>
      </c>
      <c r="F94" s="194"/>
      <c r="G94" s="194"/>
      <c r="H94" s="194"/>
      <c r="I94" s="194"/>
      <c r="J94" s="194"/>
      <c r="K94" s="194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5"/>
      <c r="Y94" s="195"/>
      <c r="Z94" s="195"/>
      <c r="AA94" s="195"/>
      <c r="AB94" s="195"/>
      <c r="AC94" s="195"/>
      <c r="AD94" s="195"/>
      <c r="AE94" s="195"/>
      <c r="AF94" s="195"/>
      <c r="AG94" s="195" t="s">
        <v>154</v>
      </c>
      <c r="AH94" s="195" t="n">
        <v>0</v>
      </c>
      <c r="AI94" s="195"/>
      <c r="AJ94" s="195"/>
      <c r="AK94" s="195"/>
      <c r="AL94" s="195"/>
      <c r="AM94" s="195"/>
      <c r="AN94" s="195"/>
      <c r="AO94" s="195"/>
      <c r="AP94" s="195"/>
      <c r="AQ94" s="195"/>
      <c r="AR94" s="195"/>
      <c r="AS94" s="195"/>
      <c r="AT94" s="195"/>
      <c r="AU94" s="195"/>
      <c r="AV94" s="195"/>
      <c r="AW94" s="195"/>
      <c r="AX94" s="195"/>
      <c r="AY94" s="195"/>
      <c r="AZ94" s="195"/>
      <c r="BA94" s="195"/>
      <c r="BB94" s="195"/>
      <c r="BC94" s="195"/>
      <c r="BD94" s="195"/>
      <c r="BE94" s="195"/>
      <c r="BF94" s="195"/>
      <c r="BG94" s="195"/>
      <c r="BH94" s="195"/>
    </row>
    <row r="95" customFormat="false" ht="20.4" hidden="false" customHeight="false" outlineLevel="1" collapsed="false">
      <c r="A95" s="186" t="n">
        <v>26</v>
      </c>
      <c r="B95" s="187" t="s">
        <v>526</v>
      </c>
      <c r="C95" s="188" t="s">
        <v>527</v>
      </c>
      <c r="D95" s="189" t="s">
        <v>184</v>
      </c>
      <c r="E95" s="190" t="n">
        <v>1.176</v>
      </c>
      <c r="F95" s="191"/>
      <c r="G95" s="192" t="n">
        <f aca="false">ROUND(E95*F95,2)</f>
        <v>0</v>
      </c>
      <c r="H95" s="191"/>
      <c r="I95" s="192" t="n">
        <f aca="false">ROUND(E95*H95,2)</f>
        <v>0</v>
      </c>
      <c r="J95" s="191"/>
      <c r="K95" s="192" t="n">
        <f aca="false">ROUND(E95*J95,2)</f>
        <v>0</v>
      </c>
      <c r="L95" s="192" t="n">
        <v>21</v>
      </c>
      <c r="M95" s="192" t="n">
        <f aca="false">G95*(1+L95/100)</f>
        <v>0</v>
      </c>
      <c r="N95" s="192" t="n">
        <v>2.5</v>
      </c>
      <c r="O95" s="192" t="n">
        <f aca="false">ROUND(E95*N95,2)</f>
        <v>2.94</v>
      </c>
      <c r="P95" s="192" t="n">
        <v>0</v>
      </c>
      <c r="Q95" s="192" t="n">
        <f aca="false">ROUND(E95*P95,2)</f>
        <v>0</v>
      </c>
      <c r="R95" s="192" t="s">
        <v>314</v>
      </c>
      <c r="S95" s="192" t="s">
        <v>150</v>
      </c>
      <c r="T95" s="193" t="s">
        <v>120</v>
      </c>
      <c r="U95" s="194" t="n">
        <v>1.449</v>
      </c>
      <c r="V95" s="194" t="n">
        <f aca="false">ROUND(E95*U95,2)</f>
        <v>1.7</v>
      </c>
      <c r="W95" s="194"/>
      <c r="X95" s="195"/>
      <c r="Y95" s="195"/>
      <c r="Z95" s="195"/>
      <c r="AA95" s="195"/>
      <c r="AB95" s="195"/>
      <c r="AC95" s="195"/>
      <c r="AD95" s="195"/>
      <c r="AE95" s="195"/>
      <c r="AF95" s="195"/>
      <c r="AG95" s="195" t="s">
        <v>152</v>
      </c>
      <c r="AH95" s="195"/>
      <c r="AI95" s="195"/>
      <c r="AJ95" s="195"/>
      <c r="AK95" s="195"/>
      <c r="AL95" s="195"/>
      <c r="AM95" s="195"/>
      <c r="AN95" s="195"/>
      <c r="AO95" s="195"/>
      <c r="AP95" s="195"/>
      <c r="AQ95" s="195"/>
      <c r="AR95" s="195"/>
      <c r="AS95" s="195"/>
      <c r="AT95" s="195"/>
      <c r="AU95" s="195"/>
      <c r="AV95" s="195"/>
      <c r="AW95" s="195"/>
      <c r="AX95" s="195"/>
      <c r="AY95" s="195"/>
      <c r="AZ95" s="195"/>
      <c r="BA95" s="195"/>
      <c r="BB95" s="195"/>
      <c r="BC95" s="195"/>
      <c r="BD95" s="195"/>
      <c r="BE95" s="195"/>
      <c r="BF95" s="195"/>
      <c r="BG95" s="195"/>
      <c r="BH95" s="195"/>
    </row>
    <row r="96" customFormat="false" ht="13.2" hidden="false" customHeight="true" outlineLevel="1" collapsed="false">
      <c r="A96" s="196"/>
      <c r="B96" s="197"/>
      <c r="C96" s="212" t="s">
        <v>322</v>
      </c>
      <c r="D96" s="212"/>
      <c r="E96" s="212"/>
      <c r="F96" s="212"/>
      <c r="G96" s="212"/>
      <c r="H96" s="194"/>
      <c r="I96" s="194"/>
      <c r="J96" s="194"/>
      <c r="K96" s="194"/>
      <c r="L96" s="194"/>
      <c r="M96" s="194"/>
      <c r="N96" s="194"/>
      <c r="O96" s="194"/>
      <c r="P96" s="194"/>
      <c r="Q96" s="194"/>
      <c r="R96" s="194"/>
      <c r="S96" s="194"/>
      <c r="T96" s="194"/>
      <c r="U96" s="194"/>
      <c r="V96" s="194"/>
      <c r="W96" s="194"/>
      <c r="X96" s="195"/>
      <c r="Y96" s="195"/>
      <c r="Z96" s="195"/>
      <c r="AA96" s="195"/>
      <c r="AB96" s="195"/>
      <c r="AC96" s="195"/>
      <c r="AD96" s="195"/>
      <c r="AE96" s="195"/>
      <c r="AF96" s="195"/>
      <c r="AG96" s="195" t="s">
        <v>171</v>
      </c>
      <c r="AH96" s="195"/>
      <c r="AI96" s="195"/>
      <c r="AJ96" s="195"/>
      <c r="AK96" s="195"/>
      <c r="AL96" s="195"/>
      <c r="AM96" s="195"/>
      <c r="AN96" s="195"/>
      <c r="AO96" s="195"/>
      <c r="AP96" s="195"/>
      <c r="AQ96" s="195"/>
      <c r="AR96" s="195"/>
      <c r="AS96" s="195"/>
      <c r="AT96" s="195"/>
      <c r="AU96" s="195"/>
      <c r="AV96" s="195"/>
      <c r="AW96" s="195"/>
      <c r="AX96" s="195"/>
      <c r="AY96" s="195"/>
      <c r="AZ96" s="195"/>
      <c r="BA96" s="195"/>
      <c r="BB96" s="195"/>
      <c r="BC96" s="195"/>
      <c r="BD96" s="195"/>
      <c r="BE96" s="195"/>
      <c r="BF96" s="195"/>
      <c r="BG96" s="195"/>
      <c r="BH96" s="195"/>
    </row>
    <row r="97" customFormat="false" ht="13.2" hidden="false" customHeight="false" outlineLevel="1" collapsed="false">
      <c r="A97" s="196"/>
      <c r="B97" s="197"/>
      <c r="C97" s="209" t="s">
        <v>528</v>
      </c>
      <c r="D97" s="210"/>
      <c r="E97" s="211" t="n">
        <v>1.176</v>
      </c>
      <c r="F97" s="194"/>
      <c r="G97" s="194"/>
      <c r="H97" s="194"/>
      <c r="I97" s="194"/>
      <c r="J97" s="194"/>
      <c r="K97" s="194"/>
      <c r="L97" s="194"/>
      <c r="M97" s="194"/>
      <c r="N97" s="194"/>
      <c r="O97" s="194"/>
      <c r="P97" s="194"/>
      <c r="Q97" s="194"/>
      <c r="R97" s="194"/>
      <c r="S97" s="194"/>
      <c r="T97" s="194"/>
      <c r="U97" s="194"/>
      <c r="V97" s="194"/>
      <c r="W97" s="194"/>
      <c r="X97" s="195"/>
      <c r="Y97" s="195"/>
      <c r="Z97" s="195"/>
      <c r="AA97" s="195"/>
      <c r="AB97" s="195"/>
      <c r="AC97" s="195"/>
      <c r="AD97" s="195"/>
      <c r="AE97" s="195"/>
      <c r="AF97" s="195"/>
      <c r="AG97" s="195" t="s">
        <v>154</v>
      </c>
      <c r="AH97" s="195" t="n">
        <v>0</v>
      </c>
      <c r="AI97" s="195"/>
      <c r="AJ97" s="195"/>
      <c r="AK97" s="195"/>
      <c r="AL97" s="195"/>
      <c r="AM97" s="195"/>
      <c r="AN97" s="195"/>
      <c r="AO97" s="195"/>
      <c r="AP97" s="195"/>
      <c r="AQ97" s="195"/>
      <c r="AR97" s="195"/>
      <c r="AS97" s="195"/>
      <c r="AT97" s="195"/>
      <c r="AU97" s="195"/>
      <c r="AV97" s="195"/>
      <c r="AW97" s="195"/>
      <c r="AX97" s="195"/>
      <c r="AY97" s="195"/>
      <c r="AZ97" s="195"/>
      <c r="BA97" s="195"/>
      <c r="BB97" s="195"/>
      <c r="BC97" s="195"/>
      <c r="BD97" s="195"/>
      <c r="BE97" s="195"/>
      <c r="BF97" s="195"/>
      <c r="BG97" s="195"/>
      <c r="BH97" s="195"/>
    </row>
    <row r="98" customFormat="false" ht="20.4" hidden="false" customHeight="false" outlineLevel="1" collapsed="false">
      <c r="A98" s="186" t="n">
        <v>27</v>
      </c>
      <c r="B98" s="187" t="s">
        <v>324</v>
      </c>
      <c r="C98" s="188" t="s">
        <v>325</v>
      </c>
      <c r="D98" s="189" t="s">
        <v>148</v>
      </c>
      <c r="E98" s="190" t="n">
        <v>1.68</v>
      </c>
      <c r="F98" s="191"/>
      <c r="G98" s="192" t="n">
        <f aca="false">ROUND(E98*F98,2)</f>
        <v>0</v>
      </c>
      <c r="H98" s="191"/>
      <c r="I98" s="192" t="n">
        <f aca="false">ROUND(E98*H98,2)</f>
        <v>0</v>
      </c>
      <c r="J98" s="191"/>
      <c r="K98" s="192" t="n">
        <f aca="false">ROUND(E98*J98,2)</f>
        <v>0</v>
      </c>
      <c r="L98" s="192" t="n">
        <v>21</v>
      </c>
      <c r="M98" s="192" t="n">
        <f aca="false">G98*(1+L98/100)</f>
        <v>0</v>
      </c>
      <c r="N98" s="192" t="n">
        <v>0.00441</v>
      </c>
      <c r="O98" s="192" t="n">
        <f aca="false">ROUND(E98*N98,2)</f>
        <v>0.01</v>
      </c>
      <c r="P98" s="192" t="n">
        <v>0</v>
      </c>
      <c r="Q98" s="192" t="n">
        <f aca="false">ROUND(E98*P98,2)</f>
        <v>0</v>
      </c>
      <c r="R98" s="192" t="s">
        <v>314</v>
      </c>
      <c r="S98" s="192" t="s">
        <v>150</v>
      </c>
      <c r="T98" s="193" t="s">
        <v>120</v>
      </c>
      <c r="U98" s="194" t="n">
        <v>0.821</v>
      </c>
      <c r="V98" s="194" t="n">
        <f aca="false">ROUND(E98*U98,2)</f>
        <v>1.38</v>
      </c>
      <c r="W98" s="194"/>
      <c r="X98" s="195"/>
      <c r="Y98" s="195"/>
      <c r="Z98" s="195"/>
      <c r="AA98" s="195"/>
      <c r="AB98" s="195"/>
      <c r="AC98" s="195"/>
      <c r="AD98" s="195"/>
      <c r="AE98" s="195"/>
      <c r="AF98" s="195"/>
      <c r="AG98" s="195" t="s">
        <v>152</v>
      </c>
      <c r="AH98" s="195"/>
      <c r="AI98" s="195"/>
      <c r="AJ98" s="195"/>
      <c r="AK98" s="195"/>
      <c r="AL98" s="195"/>
      <c r="AM98" s="195"/>
      <c r="AN98" s="195"/>
      <c r="AO98" s="195"/>
      <c r="AP98" s="195"/>
      <c r="AQ98" s="195"/>
      <c r="AR98" s="195"/>
      <c r="AS98" s="195"/>
      <c r="AT98" s="195"/>
      <c r="AU98" s="195"/>
      <c r="AV98" s="195"/>
      <c r="AW98" s="195"/>
      <c r="AX98" s="195"/>
      <c r="AY98" s="195"/>
      <c r="AZ98" s="195"/>
      <c r="BA98" s="195"/>
      <c r="BB98" s="195"/>
      <c r="BC98" s="195"/>
      <c r="BD98" s="195"/>
      <c r="BE98" s="195"/>
      <c r="BF98" s="195"/>
      <c r="BG98" s="195"/>
      <c r="BH98" s="195"/>
    </row>
    <row r="99" customFormat="false" ht="13.2" hidden="false" customHeight="true" outlineLevel="1" collapsed="false">
      <c r="A99" s="196"/>
      <c r="B99" s="197"/>
      <c r="C99" s="212" t="s">
        <v>315</v>
      </c>
      <c r="D99" s="212"/>
      <c r="E99" s="212"/>
      <c r="F99" s="212"/>
      <c r="G99" s="212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5"/>
      <c r="Y99" s="195"/>
      <c r="Z99" s="195"/>
      <c r="AA99" s="195"/>
      <c r="AB99" s="195"/>
      <c r="AC99" s="195"/>
      <c r="AD99" s="195"/>
      <c r="AE99" s="195"/>
      <c r="AF99" s="195"/>
      <c r="AG99" s="195" t="s">
        <v>171</v>
      </c>
      <c r="AH99" s="195"/>
      <c r="AI99" s="195"/>
      <c r="AJ99" s="195"/>
      <c r="AK99" s="195"/>
      <c r="AL99" s="195"/>
      <c r="AM99" s="195"/>
      <c r="AN99" s="195"/>
      <c r="AO99" s="195"/>
      <c r="AP99" s="195"/>
      <c r="AQ99" s="195"/>
      <c r="AR99" s="195"/>
      <c r="AS99" s="195"/>
      <c r="AT99" s="195"/>
      <c r="AU99" s="195"/>
      <c r="AV99" s="195"/>
      <c r="AW99" s="195"/>
      <c r="AX99" s="195"/>
      <c r="AY99" s="195"/>
      <c r="AZ99" s="195"/>
      <c r="BA99" s="195"/>
      <c r="BB99" s="195"/>
      <c r="BC99" s="195"/>
      <c r="BD99" s="195"/>
      <c r="BE99" s="195"/>
      <c r="BF99" s="195"/>
      <c r="BG99" s="195"/>
      <c r="BH99" s="195"/>
    </row>
    <row r="100" customFormat="false" ht="13.2" hidden="false" customHeight="false" outlineLevel="1" collapsed="false">
      <c r="A100" s="196"/>
      <c r="B100" s="197"/>
      <c r="C100" s="209" t="s">
        <v>529</v>
      </c>
      <c r="D100" s="210"/>
      <c r="E100" s="211" t="n">
        <v>1.68</v>
      </c>
      <c r="F100" s="194"/>
      <c r="G100" s="194"/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5"/>
      <c r="Y100" s="195"/>
      <c r="Z100" s="195"/>
      <c r="AA100" s="195"/>
      <c r="AB100" s="195"/>
      <c r="AC100" s="195"/>
      <c r="AD100" s="195"/>
      <c r="AE100" s="195"/>
      <c r="AF100" s="195"/>
      <c r="AG100" s="195" t="s">
        <v>154</v>
      </c>
      <c r="AH100" s="195" t="n">
        <v>0</v>
      </c>
      <c r="AI100" s="195"/>
      <c r="AJ100" s="195"/>
      <c r="AK100" s="195"/>
      <c r="AL100" s="195"/>
      <c r="AM100" s="195"/>
      <c r="AN100" s="195"/>
      <c r="AO100" s="195"/>
      <c r="AP100" s="195"/>
      <c r="AQ100" s="195"/>
      <c r="AR100" s="195"/>
      <c r="AS100" s="195"/>
      <c r="AT100" s="195"/>
      <c r="AU100" s="195"/>
      <c r="AV100" s="195"/>
      <c r="AW100" s="195"/>
      <c r="AX100" s="195"/>
      <c r="AY100" s="195"/>
      <c r="AZ100" s="195"/>
      <c r="BA100" s="195"/>
      <c r="BB100" s="195"/>
      <c r="BC100" s="195"/>
      <c r="BD100" s="195"/>
      <c r="BE100" s="195"/>
      <c r="BF100" s="195"/>
      <c r="BG100" s="195"/>
      <c r="BH100" s="195"/>
    </row>
    <row r="101" customFormat="false" ht="13.2" hidden="false" customHeight="false" outlineLevel="0" collapsed="false">
      <c r="A101" s="178" t="s">
        <v>114</v>
      </c>
      <c r="B101" s="179" t="s">
        <v>69</v>
      </c>
      <c r="C101" s="180" t="s">
        <v>70</v>
      </c>
      <c r="D101" s="181"/>
      <c r="E101" s="182"/>
      <c r="F101" s="183"/>
      <c r="G101" s="183" t="n">
        <f aca="false">SUMIF(AG102:AG111,"&lt;&gt;NOR",G102:G111)</f>
        <v>0</v>
      </c>
      <c r="H101" s="183"/>
      <c r="I101" s="183" t="n">
        <f aca="false">SUM(I102:I111)</f>
        <v>0</v>
      </c>
      <c r="J101" s="183"/>
      <c r="K101" s="183" t="n">
        <f aca="false">SUM(K102:K111)</f>
        <v>0</v>
      </c>
      <c r="L101" s="183"/>
      <c r="M101" s="183" t="n">
        <f aca="false">SUM(M102:M111)</f>
        <v>0</v>
      </c>
      <c r="N101" s="183"/>
      <c r="O101" s="183" t="n">
        <f aca="false">SUM(O102:O111)</f>
        <v>3.04</v>
      </c>
      <c r="P101" s="183"/>
      <c r="Q101" s="183" t="n">
        <f aca="false">SUM(Q102:Q111)</f>
        <v>0</v>
      </c>
      <c r="R101" s="183"/>
      <c r="S101" s="183"/>
      <c r="T101" s="184"/>
      <c r="U101" s="185"/>
      <c r="V101" s="185" t="n">
        <f aca="false">SUM(V102:V111)</f>
        <v>5.61</v>
      </c>
      <c r="W101" s="185"/>
      <c r="AG101" s="0" t="s">
        <v>115</v>
      </c>
    </row>
    <row r="102" customFormat="false" ht="20.4" hidden="false" customHeight="false" outlineLevel="1" collapsed="false">
      <c r="A102" s="186" t="n">
        <v>28</v>
      </c>
      <c r="B102" s="187" t="s">
        <v>530</v>
      </c>
      <c r="C102" s="188" t="s">
        <v>531</v>
      </c>
      <c r="D102" s="189" t="s">
        <v>184</v>
      </c>
      <c r="E102" s="190" t="n">
        <v>0.86546</v>
      </c>
      <c r="F102" s="191"/>
      <c r="G102" s="192" t="n">
        <f aca="false">ROUND(E102*F102,2)</f>
        <v>0</v>
      </c>
      <c r="H102" s="191"/>
      <c r="I102" s="192" t="n">
        <f aca="false">ROUND(E102*H102,2)</f>
        <v>0</v>
      </c>
      <c r="J102" s="191"/>
      <c r="K102" s="192" t="n">
        <f aca="false">ROUND(E102*J102,2)</f>
        <v>0</v>
      </c>
      <c r="L102" s="192" t="n">
        <v>21</v>
      </c>
      <c r="M102" s="192" t="n">
        <f aca="false">G102*(1+L102/100)</f>
        <v>0</v>
      </c>
      <c r="N102" s="192" t="n">
        <v>2.55</v>
      </c>
      <c r="O102" s="192" t="n">
        <f aca="false">ROUND(E102*N102,2)</f>
        <v>2.21</v>
      </c>
      <c r="P102" s="192" t="n">
        <v>0</v>
      </c>
      <c r="Q102" s="192" t="n">
        <f aca="false">ROUND(E102*P102,2)</f>
        <v>0</v>
      </c>
      <c r="R102" s="192" t="s">
        <v>314</v>
      </c>
      <c r="S102" s="192" t="s">
        <v>150</v>
      </c>
      <c r="T102" s="193" t="s">
        <v>120</v>
      </c>
      <c r="U102" s="194" t="n">
        <v>2.919</v>
      </c>
      <c r="V102" s="194" t="n">
        <f aca="false">ROUND(E102*U102,2)</f>
        <v>2.53</v>
      </c>
      <c r="W102" s="194"/>
      <c r="X102" s="195"/>
      <c r="Y102" s="195"/>
      <c r="Z102" s="195"/>
      <c r="AA102" s="195"/>
      <c r="AB102" s="195"/>
      <c r="AC102" s="195"/>
      <c r="AD102" s="195"/>
      <c r="AE102" s="195"/>
      <c r="AF102" s="195"/>
      <c r="AG102" s="195" t="s">
        <v>152</v>
      </c>
      <c r="AH102" s="195"/>
      <c r="AI102" s="195"/>
      <c r="AJ102" s="195"/>
      <c r="AK102" s="195"/>
      <c r="AL102" s="195"/>
      <c r="AM102" s="195"/>
      <c r="AN102" s="195"/>
      <c r="AO102" s="195"/>
      <c r="AP102" s="195"/>
      <c r="AQ102" s="195"/>
      <c r="AR102" s="195"/>
      <c r="AS102" s="195"/>
      <c r="AT102" s="195"/>
      <c r="AU102" s="195"/>
      <c r="AV102" s="195"/>
      <c r="AW102" s="195"/>
      <c r="AX102" s="195"/>
      <c r="AY102" s="195"/>
      <c r="AZ102" s="195"/>
      <c r="BA102" s="195"/>
      <c r="BB102" s="195"/>
      <c r="BC102" s="195"/>
      <c r="BD102" s="195"/>
      <c r="BE102" s="195"/>
      <c r="BF102" s="195"/>
      <c r="BG102" s="195"/>
      <c r="BH102" s="195"/>
    </row>
    <row r="103" customFormat="false" ht="13.2" hidden="false" customHeight="true" outlineLevel="1" collapsed="false">
      <c r="A103" s="196"/>
      <c r="B103" s="197"/>
      <c r="C103" s="212" t="s">
        <v>532</v>
      </c>
      <c r="D103" s="212"/>
      <c r="E103" s="212"/>
      <c r="F103" s="212"/>
      <c r="G103" s="212"/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5"/>
      <c r="Y103" s="195"/>
      <c r="Z103" s="195"/>
      <c r="AA103" s="195"/>
      <c r="AB103" s="195"/>
      <c r="AC103" s="195"/>
      <c r="AD103" s="195"/>
      <c r="AE103" s="195"/>
      <c r="AF103" s="195"/>
      <c r="AG103" s="195" t="s">
        <v>171</v>
      </c>
      <c r="AH103" s="195"/>
      <c r="AI103" s="195"/>
      <c r="AJ103" s="195"/>
      <c r="AK103" s="195"/>
      <c r="AL103" s="195"/>
      <c r="AM103" s="195"/>
      <c r="AN103" s="195"/>
      <c r="AO103" s="195"/>
      <c r="AP103" s="195"/>
      <c r="AQ103" s="195"/>
      <c r="AR103" s="195"/>
      <c r="AS103" s="195"/>
      <c r="AT103" s="195"/>
      <c r="AU103" s="195"/>
      <c r="AV103" s="195"/>
      <c r="AW103" s="195"/>
      <c r="AX103" s="195"/>
      <c r="AY103" s="195"/>
      <c r="AZ103" s="195"/>
      <c r="BA103" s="195"/>
      <c r="BB103" s="195"/>
      <c r="BC103" s="195"/>
      <c r="BD103" s="195"/>
      <c r="BE103" s="195"/>
      <c r="BF103" s="195"/>
      <c r="BG103" s="195"/>
      <c r="BH103" s="195"/>
    </row>
    <row r="104" customFormat="false" ht="13.2" hidden="false" customHeight="false" outlineLevel="1" collapsed="false">
      <c r="A104" s="196"/>
      <c r="B104" s="197"/>
      <c r="C104" s="209" t="s">
        <v>533</v>
      </c>
      <c r="D104" s="210"/>
      <c r="E104" s="211" t="n">
        <v>0.86546</v>
      </c>
      <c r="F104" s="194"/>
      <c r="G104" s="194"/>
      <c r="H104" s="194"/>
      <c r="I104" s="194"/>
      <c r="J104" s="194"/>
      <c r="K104" s="194"/>
      <c r="L104" s="194"/>
      <c r="M104" s="194"/>
      <c r="N104" s="194"/>
      <c r="O104" s="194"/>
      <c r="P104" s="194"/>
      <c r="Q104" s="194"/>
      <c r="R104" s="194"/>
      <c r="S104" s="194"/>
      <c r="T104" s="194"/>
      <c r="U104" s="194"/>
      <c r="V104" s="194"/>
      <c r="W104" s="194"/>
      <c r="X104" s="195"/>
      <c r="Y104" s="195"/>
      <c r="Z104" s="195"/>
      <c r="AA104" s="195"/>
      <c r="AB104" s="195"/>
      <c r="AC104" s="195"/>
      <c r="AD104" s="195"/>
      <c r="AE104" s="195"/>
      <c r="AF104" s="195"/>
      <c r="AG104" s="195" t="s">
        <v>154</v>
      </c>
      <c r="AH104" s="195" t="n">
        <v>0</v>
      </c>
      <c r="AI104" s="195"/>
      <c r="AJ104" s="195"/>
      <c r="AK104" s="195"/>
      <c r="AL104" s="195"/>
      <c r="AM104" s="195"/>
      <c r="AN104" s="195"/>
      <c r="AO104" s="195"/>
      <c r="AP104" s="195"/>
      <c r="AQ104" s="195"/>
      <c r="AR104" s="195"/>
      <c r="AS104" s="195"/>
      <c r="AT104" s="195"/>
      <c r="AU104" s="195"/>
      <c r="AV104" s="195"/>
      <c r="AW104" s="195"/>
      <c r="AX104" s="195"/>
      <c r="AY104" s="195"/>
      <c r="AZ104" s="195"/>
      <c r="BA104" s="195"/>
      <c r="BB104" s="195"/>
      <c r="BC104" s="195"/>
      <c r="BD104" s="195"/>
      <c r="BE104" s="195"/>
      <c r="BF104" s="195"/>
      <c r="BG104" s="195"/>
      <c r="BH104" s="195"/>
    </row>
    <row r="105" customFormat="false" ht="20.4" hidden="false" customHeight="false" outlineLevel="1" collapsed="false">
      <c r="A105" s="186" t="n">
        <v>29</v>
      </c>
      <c r="B105" s="187" t="s">
        <v>534</v>
      </c>
      <c r="C105" s="188" t="s">
        <v>535</v>
      </c>
      <c r="D105" s="189" t="s">
        <v>184</v>
      </c>
      <c r="E105" s="190" t="n">
        <v>0.315</v>
      </c>
      <c r="F105" s="191"/>
      <c r="G105" s="192" t="n">
        <f aca="false">ROUND(E105*F105,2)</f>
        <v>0</v>
      </c>
      <c r="H105" s="191"/>
      <c r="I105" s="192" t="n">
        <f aca="false">ROUND(E105*H105,2)</f>
        <v>0</v>
      </c>
      <c r="J105" s="191"/>
      <c r="K105" s="192" t="n">
        <f aca="false">ROUND(E105*J105,2)</f>
        <v>0</v>
      </c>
      <c r="L105" s="192" t="n">
        <v>21</v>
      </c>
      <c r="M105" s="192" t="n">
        <f aca="false">G105*(1+L105/100)</f>
        <v>0</v>
      </c>
      <c r="N105" s="192" t="n">
        <v>2.5511</v>
      </c>
      <c r="O105" s="192" t="n">
        <f aca="false">ROUND(E105*N105,2)</f>
        <v>0.8</v>
      </c>
      <c r="P105" s="192" t="n">
        <v>0</v>
      </c>
      <c r="Q105" s="192" t="n">
        <f aca="false">ROUND(E105*P105,2)</f>
        <v>0</v>
      </c>
      <c r="R105" s="192" t="s">
        <v>314</v>
      </c>
      <c r="S105" s="192" t="s">
        <v>150</v>
      </c>
      <c r="T105" s="193" t="s">
        <v>120</v>
      </c>
      <c r="U105" s="194" t="n">
        <v>2.559</v>
      </c>
      <c r="V105" s="194" t="n">
        <f aca="false">ROUND(E105*U105,2)</f>
        <v>0.81</v>
      </c>
      <c r="W105" s="194"/>
      <c r="X105" s="195"/>
      <c r="Y105" s="195"/>
      <c r="Z105" s="195"/>
      <c r="AA105" s="195"/>
      <c r="AB105" s="195"/>
      <c r="AC105" s="195"/>
      <c r="AD105" s="195"/>
      <c r="AE105" s="195"/>
      <c r="AF105" s="195"/>
      <c r="AG105" s="195" t="s">
        <v>152</v>
      </c>
      <c r="AH105" s="195"/>
      <c r="AI105" s="195"/>
      <c r="AJ105" s="195"/>
      <c r="AK105" s="195"/>
      <c r="AL105" s="195"/>
      <c r="AM105" s="195"/>
      <c r="AN105" s="195"/>
      <c r="AO105" s="195"/>
      <c r="AP105" s="195"/>
      <c r="AQ105" s="195"/>
      <c r="AR105" s="195"/>
      <c r="AS105" s="195"/>
      <c r="AT105" s="195"/>
      <c r="AU105" s="195"/>
      <c r="AV105" s="195"/>
      <c r="AW105" s="195"/>
      <c r="AX105" s="195"/>
      <c r="AY105" s="195"/>
      <c r="AZ105" s="195"/>
      <c r="BA105" s="195"/>
      <c r="BB105" s="195"/>
      <c r="BC105" s="195"/>
      <c r="BD105" s="195"/>
      <c r="BE105" s="195"/>
      <c r="BF105" s="195"/>
      <c r="BG105" s="195"/>
      <c r="BH105" s="195"/>
    </row>
    <row r="106" customFormat="false" ht="13.2" hidden="false" customHeight="true" outlineLevel="1" collapsed="false">
      <c r="A106" s="196"/>
      <c r="B106" s="197"/>
      <c r="C106" s="212" t="s">
        <v>532</v>
      </c>
      <c r="D106" s="212"/>
      <c r="E106" s="212"/>
      <c r="F106" s="212"/>
      <c r="G106" s="212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195"/>
      <c r="Y106" s="195"/>
      <c r="Z106" s="195"/>
      <c r="AA106" s="195"/>
      <c r="AB106" s="195"/>
      <c r="AC106" s="195"/>
      <c r="AD106" s="195"/>
      <c r="AE106" s="195"/>
      <c r="AF106" s="195"/>
      <c r="AG106" s="195" t="s">
        <v>171</v>
      </c>
      <c r="AH106" s="195"/>
      <c r="AI106" s="195"/>
      <c r="AJ106" s="195"/>
      <c r="AK106" s="195"/>
      <c r="AL106" s="195"/>
      <c r="AM106" s="195"/>
      <c r="AN106" s="195"/>
      <c r="AO106" s="195"/>
      <c r="AP106" s="195"/>
      <c r="AQ106" s="195"/>
      <c r="AR106" s="195"/>
      <c r="AS106" s="195"/>
      <c r="AT106" s="195"/>
      <c r="AU106" s="195"/>
      <c r="AV106" s="195"/>
      <c r="AW106" s="195"/>
      <c r="AX106" s="195"/>
      <c r="AY106" s="195"/>
      <c r="AZ106" s="195"/>
      <c r="BA106" s="195"/>
      <c r="BB106" s="195"/>
      <c r="BC106" s="195"/>
      <c r="BD106" s="195"/>
      <c r="BE106" s="195"/>
      <c r="BF106" s="195"/>
      <c r="BG106" s="195"/>
      <c r="BH106" s="195"/>
    </row>
    <row r="107" customFormat="false" ht="13.2" hidden="false" customHeight="false" outlineLevel="1" collapsed="false">
      <c r="A107" s="196"/>
      <c r="B107" s="197"/>
      <c r="C107" s="209" t="s">
        <v>536</v>
      </c>
      <c r="D107" s="210"/>
      <c r="E107" s="211" t="n">
        <v>0.315</v>
      </c>
      <c r="F107" s="194"/>
      <c r="G107" s="194"/>
      <c r="H107" s="194"/>
      <c r="I107" s="194"/>
      <c r="J107" s="194"/>
      <c r="K107" s="194"/>
      <c r="L107" s="194"/>
      <c r="M107" s="194"/>
      <c r="N107" s="194"/>
      <c r="O107" s="194"/>
      <c r="P107" s="194"/>
      <c r="Q107" s="194"/>
      <c r="R107" s="194"/>
      <c r="S107" s="194"/>
      <c r="T107" s="194"/>
      <c r="U107" s="194"/>
      <c r="V107" s="194"/>
      <c r="W107" s="194"/>
      <c r="X107" s="195"/>
      <c r="Y107" s="195"/>
      <c r="Z107" s="195"/>
      <c r="AA107" s="195"/>
      <c r="AB107" s="195"/>
      <c r="AC107" s="195"/>
      <c r="AD107" s="195"/>
      <c r="AE107" s="195"/>
      <c r="AF107" s="195"/>
      <c r="AG107" s="195" t="s">
        <v>154</v>
      </c>
      <c r="AH107" s="195" t="n">
        <v>0</v>
      </c>
      <c r="AI107" s="195"/>
      <c r="AJ107" s="195"/>
      <c r="AK107" s="195"/>
      <c r="AL107" s="195"/>
      <c r="AM107" s="195"/>
      <c r="AN107" s="195"/>
      <c r="AO107" s="195"/>
      <c r="AP107" s="195"/>
      <c r="AQ107" s="195"/>
      <c r="AR107" s="195"/>
      <c r="AS107" s="195"/>
      <c r="AT107" s="195"/>
      <c r="AU107" s="195"/>
      <c r="AV107" s="195"/>
      <c r="AW107" s="195"/>
      <c r="AX107" s="195"/>
      <c r="AY107" s="195"/>
      <c r="AZ107" s="195"/>
      <c r="BA107" s="195"/>
      <c r="BB107" s="195"/>
      <c r="BC107" s="195"/>
      <c r="BD107" s="195"/>
      <c r="BE107" s="195"/>
      <c r="BF107" s="195"/>
      <c r="BG107" s="195"/>
      <c r="BH107" s="195"/>
    </row>
    <row r="108" customFormat="false" ht="20.4" hidden="false" customHeight="false" outlineLevel="1" collapsed="false">
      <c r="A108" s="186" t="n">
        <v>30</v>
      </c>
      <c r="B108" s="187" t="s">
        <v>537</v>
      </c>
      <c r="C108" s="188" t="s">
        <v>538</v>
      </c>
      <c r="D108" s="189" t="s">
        <v>148</v>
      </c>
      <c r="E108" s="190" t="n">
        <v>2.52</v>
      </c>
      <c r="F108" s="191"/>
      <c r="G108" s="192" t="n">
        <f aca="false">ROUND(E108*F108,2)</f>
        <v>0</v>
      </c>
      <c r="H108" s="191"/>
      <c r="I108" s="192" t="n">
        <f aca="false">ROUND(E108*H108,2)</f>
        <v>0</v>
      </c>
      <c r="J108" s="191"/>
      <c r="K108" s="192" t="n">
        <f aca="false">ROUND(E108*J108,2)</f>
        <v>0</v>
      </c>
      <c r="L108" s="192" t="n">
        <v>21</v>
      </c>
      <c r="M108" s="192" t="n">
        <f aca="false">G108*(1+L108/100)</f>
        <v>0</v>
      </c>
      <c r="N108" s="192" t="n">
        <v>0.01296</v>
      </c>
      <c r="O108" s="192" t="n">
        <f aca="false">ROUND(E108*N108,2)</f>
        <v>0.03</v>
      </c>
      <c r="P108" s="192" t="n">
        <v>0</v>
      </c>
      <c r="Q108" s="192" t="n">
        <f aca="false">ROUND(E108*P108,2)</f>
        <v>0</v>
      </c>
      <c r="R108" s="192" t="s">
        <v>314</v>
      </c>
      <c r="S108" s="192" t="s">
        <v>150</v>
      </c>
      <c r="T108" s="193" t="s">
        <v>120</v>
      </c>
      <c r="U108" s="194" t="n">
        <v>0.9</v>
      </c>
      <c r="V108" s="194" t="n">
        <f aca="false">ROUND(E108*U108,2)</f>
        <v>2.27</v>
      </c>
      <c r="W108" s="194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 t="s">
        <v>152</v>
      </c>
      <c r="AH108" s="195"/>
      <c r="AI108" s="195"/>
      <c r="AJ108" s="195"/>
      <c r="AK108" s="195"/>
      <c r="AL108" s="195"/>
      <c r="AM108" s="195"/>
      <c r="AN108" s="195"/>
      <c r="AO108" s="195"/>
      <c r="AP108" s="195"/>
      <c r="AQ108" s="195"/>
      <c r="AR108" s="195"/>
      <c r="AS108" s="195"/>
      <c r="AT108" s="195"/>
      <c r="AU108" s="195"/>
      <c r="AV108" s="195"/>
      <c r="AW108" s="195"/>
      <c r="AX108" s="195"/>
      <c r="AY108" s="195"/>
      <c r="AZ108" s="195"/>
      <c r="BA108" s="195"/>
      <c r="BB108" s="195"/>
      <c r="BC108" s="195"/>
      <c r="BD108" s="195"/>
      <c r="BE108" s="195"/>
      <c r="BF108" s="195"/>
      <c r="BG108" s="195"/>
      <c r="BH108" s="195"/>
    </row>
    <row r="109" customFormat="false" ht="13.2" hidden="false" customHeight="false" outlineLevel="1" collapsed="false">
      <c r="A109" s="196"/>
      <c r="B109" s="197"/>
      <c r="C109" s="209" t="s">
        <v>539</v>
      </c>
      <c r="D109" s="210"/>
      <c r="E109" s="211" t="n">
        <v>1.56</v>
      </c>
      <c r="F109" s="194"/>
      <c r="G109" s="194"/>
      <c r="H109" s="194"/>
      <c r="I109" s="194"/>
      <c r="J109" s="194"/>
      <c r="K109" s="194"/>
      <c r="L109" s="194"/>
      <c r="M109" s="194"/>
      <c r="N109" s="194"/>
      <c r="O109" s="194"/>
      <c r="P109" s="194"/>
      <c r="Q109" s="194"/>
      <c r="R109" s="194"/>
      <c r="S109" s="194"/>
      <c r="T109" s="194"/>
      <c r="U109" s="194"/>
      <c r="V109" s="194"/>
      <c r="W109" s="194"/>
      <c r="X109" s="195"/>
      <c r="Y109" s="195"/>
      <c r="Z109" s="195"/>
      <c r="AA109" s="195"/>
      <c r="AB109" s="195"/>
      <c r="AC109" s="195"/>
      <c r="AD109" s="195"/>
      <c r="AE109" s="195"/>
      <c r="AF109" s="195"/>
      <c r="AG109" s="195" t="s">
        <v>154</v>
      </c>
      <c r="AH109" s="195" t="n">
        <v>0</v>
      </c>
      <c r="AI109" s="195"/>
      <c r="AJ109" s="195"/>
      <c r="AK109" s="195"/>
      <c r="AL109" s="195"/>
      <c r="AM109" s="195"/>
      <c r="AN109" s="195"/>
      <c r="AO109" s="195"/>
      <c r="AP109" s="195"/>
      <c r="AQ109" s="195"/>
      <c r="AR109" s="195"/>
      <c r="AS109" s="195"/>
      <c r="AT109" s="195"/>
      <c r="AU109" s="195"/>
      <c r="AV109" s="195"/>
      <c r="AW109" s="195"/>
      <c r="AX109" s="195"/>
      <c r="AY109" s="195"/>
      <c r="AZ109" s="195"/>
      <c r="BA109" s="195"/>
      <c r="BB109" s="195"/>
      <c r="BC109" s="195"/>
      <c r="BD109" s="195"/>
      <c r="BE109" s="195"/>
      <c r="BF109" s="195"/>
      <c r="BG109" s="195"/>
      <c r="BH109" s="195"/>
    </row>
    <row r="110" customFormat="false" ht="13.2" hidden="false" customHeight="false" outlineLevel="1" collapsed="false">
      <c r="A110" s="196"/>
      <c r="B110" s="197"/>
      <c r="C110" s="209" t="s">
        <v>540</v>
      </c>
      <c r="D110" s="210"/>
      <c r="E110" s="211" t="n">
        <v>0.96</v>
      </c>
      <c r="F110" s="194"/>
      <c r="G110" s="194"/>
      <c r="H110" s="194"/>
      <c r="I110" s="194"/>
      <c r="J110" s="194"/>
      <c r="K110" s="194"/>
      <c r="L110" s="194"/>
      <c r="M110" s="194"/>
      <c r="N110" s="194"/>
      <c r="O110" s="194"/>
      <c r="P110" s="194"/>
      <c r="Q110" s="194"/>
      <c r="R110" s="194"/>
      <c r="S110" s="194"/>
      <c r="T110" s="194"/>
      <c r="U110" s="194"/>
      <c r="V110" s="194"/>
      <c r="W110" s="194"/>
      <c r="X110" s="195"/>
      <c r="Y110" s="195"/>
      <c r="Z110" s="195"/>
      <c r="AA110" s="195"/>
      <c r="AB110" s="195"/>
      <c r="AC110" s="195"/>
      <c r="AD110" s="195"/>
      <c r="AE110" s="195"/>
      <c r="AF110" s="195"/>
      <c r="AG110" s="195" t="s">
        <v>154</v>
      </c>
      <c r="AH110" s="195" t="n">
        <v>0</v>
      </c>
      <c r="AI110" s="195"/>
      <c r="AJ110" s="195"/>
      <c r="AK110" s="195"/>
      <c r="AL110" s="195"/>
      <c r="AM110" s="195"/>
      <c r="AN110" s="195"/>
      <c r="AO110" s="195"/>
      <c r="AP110" s="195"/>
      <c r="AQ110" s="195"/>
      <c r="AR110" s="195"/>
      <c r="AS110" s="195"/>
      <c r="AT110" s="195"/>
      <c r="AU110" s="195"/>
      <c r="AV110" s="195"/>
      <c r="AW110" s="195"/>
      <c r="AX110" s="195"/>
      <c r="AY110" s="195"/>
      <c r="AZ110" s="195"/>
      <c r="BA110" s="195"/>
      <c r="BB110" s="195"/>
      <c r="BC110" s="195"/>
      <c r="BD110" s="195"/>
      <c r="BE110" s="195"/>
      <c r="BF110" s="195"/>
      <c r="BG110" s="195"/>
      <c r="BH110" s="195"/>
    </row>
    <row r="111" customFormat="false" ht="20.4" hidden="false" customHeight="false" outlineLevel="1" collapsed="false">
      <c r="A111" s="216" t="n">
        <v>31</v>
      </c>
      <c r="B111" s="217" t="s">
        <v>387</v>
      </c>
      <c r="C111" s="218" t="s">
        <v>541</v>
      </c>
      <c r="D111" s="219" t="s">
        <v>301</v>
      </c>
      <c r="E111" s="220" t="n">
        <v>1</v>
      </c>
      <c r="F111" s="221"/>
      <c r="G111" s="222" t="n">
        <f aca="false">ROUND(E111*F111,2)</f>
        <v>0</v>
      </c>
      <c r="H111" s="221"/>
      <c r="I111" s="222" t="n">
        <f aca="false">ROUND(E111*H111,2)</f>
        <v>0</v>
      </c>
      <c r="J111" s="221"/>
      <c r="K111" s="222" t="n">
        <f aca="false">ROUND(E111*J111,2)</f>
        <v>0</v>
      </c>
      <c r="L111" s="222" t="n">
        <v>21</v>
      </c>
      <c r="M111" s="222" t="n">
        <f aca="false">G111*(1+L111/100)</f>
        <v>0</v>
      </c>
      <c r="N111" s="222" t="n">
        <v>0</v>
      </c>
      <c r="O111" s="222" t="n">
        <f aca="false">ROUND(E111*N111,2)</f>
        <v>0</v>
      </c>
      <c r="P111" s="222" t="n">
        <v>0</v>
      </c>
      <c r="Q111" s="222" t="n">
        <f aca="false">ROUND(E111*P111,2)</f>
        <v>0</v>
      </c>
      <c r="R111" s="222"/>
      <c r="S111" s="222" t="s">
        <v>119</v>
      </c>
      <c r="T111" s="223" t="s">
        <v>120</v>
      </c>
      <c r="U111" s="194" t="n">
        <v>0</v>
      </c>
      <c r="V111" s="194" t="n">
        <f aca="false">ROUND(E111*U111,2)</f>
        <v>0</v>
      </c>
      <c r="W111" s="194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 t="s">
        <v>152</v>
      </c>
      <c r="AH111" s="195"/>
      <c r="AI111" s="195"/>
      <c r="AJ111" s="195"/>
      <c r="AK111" s="195"/>
      <c r="AL111" s="195"/>
      <c r="AM111" s="195"/>
      <c r="AN111" s="195"/>
      <c r="AO111" s="195"/>
      <c r="AP111" s="195"/>
      <c r="AQ111" s="195"/>
      <c r="AR111" s="195"/>
      <c r="AS111" s="195"/>
      <c r="AT111" s="195"/>
      <c r="AU111" s="195"/>
      <c r="AV111" s="195"/>
      <c r="AW111" s="195"/>
      <c r="AX111" s="195"/>
      <c r="AY111" s="195"/>
      <c r="AZ111" s="195"/>
      <c r="BA111" s="195"/>
      <c r="BB111" s="195"/>
      <c r="BC111" s="195"/>
      <c r="BD111" s="195"/>
      <c r="BE111" s="195"/>
      <c r="BF111" s="195"/>
      <c r="BG111" s="195"/>
      <c r="BH111" s="195"/>
    </row>
    <row r="112" customFormat="false" ht="13.2" hidden="false" customHeight="false" outlineLevel="0" collapsed="false">
      <c r="A112" s="178" t="s">
        <v>114</v>
      </c>
      <c r="B112" s="179" t="s">
        <v>73</v>
      </c>
      <c r="C112" s="180" t="s">
        <v>74</v>
      </c>
      <c r="D112" s="181"/>
      <c r="E112" s="182"/>
      <c r="F112" s="183"/>
      <c r="G112" s="183" t="n">
        <f aca="false">SUMIF(AG113:AG117,"&lt;&gt;NOR",G113:G117)</f>
        <v>0</v>
      </c>
      <c r="H112" s="183"/>
      <c r="I112" s="183" t="n">
        <f aca="false">SUM(I113:I117)</f>
        <v>0</v>
      </c>
      <c r="J112" s="183"/>
      <c r="K112" s="183" t="n">
        <f aca="false">SUM(K113:K117)</f>
        <v>0</v>
      </c>
      <c r="L112" s="183"/>
      <c r="M112" s="183" t="n">
        <f aca="false">SUM(M113:M117)</f>
        <v>0</v>
      </c>
      <c r="N112" s="183"/>
      <c r="O112" s="183" t="n">
        <f aca="false">SUM(O113:O117)</f>
        <v>0</v>
      </c>
      <c r="P112" s="183"/>
      <c r="Q112" s="183" t="n">
        <f aca="false">SUM(Q113:Q117)</f>
        <v>0</v>
      </c>
      <c r="R112" s="183"/>
      <c r="S112" s="183"/>
      <c r="T112" s="184"/>
      <c r="U112" s="185"/>
      <c r="V112" s="185" t="n">
        <f aca="false">SUM(V113:V117)</f>
        <v>21</v>
      </c>
      <c r="W112" s="185"/>
      <c r="AG112" s="0" t="s">
        <v>115</v>
      </c>
    </row>
    <row r="113" customFormat="false" ht="13.2" hidden="false" customHeight="false" outlineLevel="1" collapsed="false">
      <c r="A113" s="186" t="n">
        <v>32</v>
      </c>
      <c r="B113" s="187" t="s">
        <v>457</v>
      </c>
      <c r="C113" s="188" t="s">
        <v>458</v>
      </c>
      <c r="D113" s="189" t="s">
        <v>297</v>
      </c>
      <c r="E113" s="190" t="n">
        <v>99.27984</v>
      </c>
      <c r="F113" s="191"/>
      <c r="G113" s="192" t="n">
        <f aca="false">ROUND(E113*F113,2)</f>
        <v>0</v>
      </c>
      <c r="H113" s="191"/>
      <c r="I113" s="192" t="n">
        <f aca="false">ROUND(E113*H113,2)</f>
        <v>0</v>
      </c>
      <c r="J113" s="191"/>
      <c r="K113" s="192" t="n">
        <f aca="false">ROUND(E113*J113,2)</f>
        <v>0</v>
      </c>
      <c r="L113" s="192" t="n">
        <v>21</v>
      </c>
      <c r="M113" s="192" t="n">
        <f aca="false">G113*(1+L113/100)</f>
        <v>0</v>
      </c>
      <c r="N113" s="192" t="n">
        <v>0</v>
      </c>
      <c r="O113" s="192" t="n">
        <f aca="false">ROUND(E113*N113,2)</f>
        <v>0</v>
      </c>
      <c r="P113" s="192" t="n">
        <v>0</v>
      </c>
      <c r="Q113" s="192" t="n">
        <f aca="false">ROUND(E113*P113,2)</f>
        <v>0</v>
      </c>
      <c r="R113" s="192" t="s">
        <v>314</v>
      </c>
      <c r="S113" s="192" t="s">
        <v>150</v>
      </c>
      <c r="T113" s="193" t="s">
        <v>120</v>
      </c>
      <c r="U113" s="194" t="n">
        <v>0.2115</v>
      </c>
      <c r="V113" s="194" t="n">
        <f aca="false">ROUND(E113*U113,2)</f>
        <v>21</v>
      </c>
      <c r="W113" s="194"/>
      <c r="X113" s="195"/>
      <c r="Y113" s="195"/>
      <c r="Z113" s="195"/>
      <c r="AA113" s="195"/>
      <c r="AB113" s="195"/>
      <c r="AC113" s="195"/>
      <c r="AD113" s="195"/>
      <c r="AE113" s="195"/>
      <c r="AF113" s="195"/>
      <c r="AG113" s="195" t="s">
        <v>459</v>
      </c>
      <c r="AH113" s="195"/>
      <c r="AI113" s="195"/>
      <c r="AJ113" s="195"/>
      <c r="AK113" s="195"/>
      <c r="AL113" s="195"/>
      <c r="AM113" s="195"/>
      <c r="AN113" s="195"/>
      <c r="AO113" s="195"/>
      <c r="AP113" s="195"/>
      <c r="AQ113" s="195"/>
      <c r="AR113" s="195"/>
      <c r="AS113" s="195"/>
      <c r="AT113" s="195"/>
      <c r="AU113" s="195"/>
      <c r="AV113" s="195"/>
      <c r="AW113" s="195"/>
      <c r="AX113" s="195"/>
      <c r="AY113" s="195"/>
      <c r="AZ113" s="195"/>
      <c r="BA113" s="195"/>
      <c r="BB113" s="195"/>
      <c r="BC113" s="195"/>
      <c r="BD113" s="195"/>
      <c r="BE113" s="195"/>
      <c r="BF113" s="195"/>
      <c r="BG113" s="195"/>
      <c r="BH113" s="195"/>
    </row>
    <row r="114" customFormat="false" ht="13.2" hidden="false" customHeight="true" outlineLevel="1" collapsed="false">
      <c r="A114" s="196"/>
      <c r="B114" s="197"/>
      <c r="C114" s="212" t="s">
        <v>460</v>
      </c>
      <c r="D114" s="212"/>
      <c r="E114" s="212"/>
      <c r="F114" s="212"/>
      <c r="G114" s="212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5"/>
      <c r="Y114" s="195"/>
      <c r="Z114" s="195"/>
      <c r="AA114" s="195"/>
      <c r="AB114" s="195"/>
      <c r="AC114" s="195"/>
      <c r="AD114" s="195"/>
      <c r="AE114" s="195"/>
      <c r="AF114" s="195"/>
      <c r="AG114" s="195" t="s">
        <v>171</v>
      </c>
      <c r="AH114" s="195"/>
      <c r="AI114" s="195"/>
      <c r="AJ114" s="195"/>
      <c r="AK114" s="195"/>
      <c r="AL114" s="195"/>
      <c r="AM114" s="195"/>
      <c r="AN114" s="195"/>
      <c r="AO114" s="195"/>
      <c r="AP114" s="195"/>
      <c r="AQ114" s="195"/>
      <c r="AR114" s="195"/>
      <c r="AS114" s="195"/>
      <c r="AT114" s="195"/>
      <c r="AU114" s="195"/>
      <c r="AV114" s="195"/>
      <c r="AW114" s="195"/>
      <c r="AX114" s="195"/>
      <c r="AY114" s="195"/>
      <c r="AZ114" s="195"/>
      <c r="BA114" s="195"/>
      <c r="BB114" s="195"/>
      <c r="BC114" s="195"/>
      <c r="BD114" s="195"/>
      <c r="BE114" s="195"/>
      <c r="BF114" s="195"/>
      <c r="BG114" s="195"/>
      <c r="BH114" s="195"/>
    </row>
    <row r="115" customFormat="false" ht="13.2" hidden="false" customHeight="false" outlineLevel="1" collapsed="false">
      <c r="A115" s="196"/>
      <c r="B115" s="197"/>
      <c r="C115" s="209" t="s">
        <v>461</v>
      </c>
      <c r="D115" s="210"/>
      <c r="E115" s="211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5"/>
      <c r="Y115" s="195"/>
      <c r="Z115" s="195"/>
      <c r="AA115" s="195"/>
      <c r="AB115" s="195"/>
      <c r="AC115" s="195"/>
      <c r="AD115" s="195"/>
      <c r="AE115" s="195"/>
      <c r="AF115" s="195"/>
      <c r="AG115" s="195" t="s">
        <v>154</v>
      </c>
      <c r="AH115" s="195" t="n">
        <v>0</v>
      </c>
      <c r="AI115" s="195"/>
      <c r="AJ115" s="195"/>
      <c r="AK115" s="195"/>
      <c r="AL115" s="195"/>
      <c r="AM115" s="195"/>
      <c r="AN115" s="195"/>
      <c r="AO115" s="195"/>
      <c r="AP115" s="195"/>
      <c r="AQ115" s="195"/>
      <c r="AR115" s="195"/>
      <c r="AS115" s="195"/>
      <c r="AT115" s="195"/>
      <c r="AU115" s="195"/>
      <c r="AV115" s="195"/>
      <c r="AW115" s="195"/>
      <c r="AX115" s="195"/>
      <c r="AY115" s="195"/>
      <c r="AZ115" s="195"/>
      <c r="BA115" s="195"/>
      <c r="BB115" s="195"/>
      <c r="BC115" s="195"/>
      <c r="BD115" s="195"/>
      <c r="BE115" s="195"/>
      <c r="BF115" s="195"/>
      <c r="BG115" s="195"/>
      <c r="BH115" s="195"/>
    </row>
    <row r="116" customFormat="false" ht="13.2" hidden="false" customHeight="false" outlineLevel="1" collapsed="false">
      <c r="A116" s="196"/>
      <c r="B116" s="197"/>
      <c r="C116" s="209" t="s">
        <v>759</v>
      </c>
      <c r="D116" s="210"/>
      <c r="E116" s="211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 t="s">
        <v>154</v>
      </c>
      <c r="AH116" s="195" t="n">
        <v>0</v>
      </c>
      <c r="AI116" s="195"/>
      <c r="AJ116" s="195"/>
      <c r="AK116" s="195"/>
      <c r="AL116" s="195"/>
      <c r="AM116" s="195"/>
      <c r="AN116" s="195"/>
      <c r="AO116" s="195"/>
      <c r="AP116" s="195"/>
      <c r="AQ116" s="195"/>
      <c r="AR116" s="195"/>
      <c r="AS116" s="195"/>
      <c r="AT116" s="195"/>
      <c r="AU116" s="195"/>
      <c r="AV116" s="195"/>
      <c r="AW116" s="195"/>
      <c r="AX116" s="195"/>
      <c r="AY116" s="195"/>
      <c r="AZ116" s="195"/>
      <c r="BA116" s="195"/>
      <c r="BB116" s="195"/>
      <c r="BC116" s="195"/>
      <c r="BD116" s="195"/>
      <c r="BE116" s="195"/>
      <c r="BF116" s="195"/>
      <c r="BG116" s="195"/>
      <c r="BH116" s="195"/>
    </row>
    <row r="117" customFormat="false" ht="13.2" hidden="false" customHeight="false" outlineLevel="1" collapsed="false">
      <c r="A117" s="196"/>
      <c r="B117" s="197"/>
      <c r="C117" s="209" t="s">
        <v>760</v>
      </c>
      <c r="D117" s="210"/>
      <c r="E117" s="211" t="n">
        <v>99.27984</v>
      </c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 t="s">
        <v>154</v>
      </c>
      <c r="AH117" s="195" t="n">
        <v>0</v>
      </c>
      <c r="AI117" s="195"/>
      <c r="AJ117" s="195"/>
      <c r="AK117" s="195"/>
      <c r="AL117" s="195"/>
      <c r="AM117" s="195"/>
      <c r="AN117" s="195"/>
      <c r="AO117" s="195"/>
      <c r="AP117" s="195"/>
      <c r="AQ117" s="195"/>
      <c r="AR117" s="195"/>
      <c r="AS117" s="195"/>
      <c r="AT117" s="195"/>
      <c r="AU117" s="195"/>
      <c r="AV117" s="195"/>
      <c r="AW117" s="195"/>
      <c r="AX117" s="195"/>
      <c r="AY117" s="195"/>
      <c r="AZ117" s="195"/>
      <c r="BA117" s="195"/>
      <c r="BB117" s="195"/>
      <c r="BC117" s="195"/>
      <c r="BD117" s="195"/>
      <c r="BE117" s="195"/>
      <c r="BF117" s="195"/>
      <c r="BG117" s="195"/>
      <c r="BH117" s="195"/>
    </row>
    <row r="118" customFormat="false" ht="13.2" hidden="false" customHeight="false" outlineLevel="0" collapsed="false">
      <c r="A118" s="155"/>
      <c r="B118" s="161"/>
      <c r="C118" s="201"/>
      <c r="D118" s="163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AE118" s="0" t="n">
        <v>15</v>
      </c>
      <c r="AF118" s="0" t="n">
        <v>21</v>
      </c>
    </row>
    <row r="119" customFormat="false" ht="13.2" hidden="false" customHeight="false" outlineLevel="0" collapsed="false">
      <c r="A119" s="202"/>
      <c r="B119" s="203" t="s">
        <v>14</v>
      </c>
      <c r="C119" s="204"/>
      <c r="D119" s="205"/>
      <c r="E119" s="206"/>
      <c r="F119" s="206"/>
      <c r="G119" s="207" t="n">
        <f aca="false">G8+G88+G101+G112</f>
        <v>0</v>
      </c>
      <c r="H119" s="155"/>
      <c r="I119" s="155"/>
      <c r="J119" s="155"/>
      <c r="K119" s="155"/>
      <c r="L119" s="155"/>
      <c r="M119" s="155"/>
      <c r="N119" s="155"/>
      <c r="O119" s="155"/>
      <c r="P119" s="155"/>
      <c r="Q119" s="155"/>
      <c r="R119" s="155"/>
      <c r="S119" s="155"/>
      <c r="T119" s="155"/>
      <c r="U119" s="155"/>
      <c r="V119" s="155"/>
      <c r="W119" s="155"/>
      <c r="AE119" s="0" t="n">
        <f aca="false">SUMIF(L7:L117,AE118,G7:G117)</f>
        <v>0</v>
      </c>
      <c r="AF119" s="0" t="n">
        <f aca="false">SUMIF(L7:L117,AF118,G7:G117)</f>
        <v>0</v>
      </c>
      <c r="AG119" s="0" t="s">
        <v>143</v>
      </c>
    </row>
    <row r="120" customFormat="false" ht="13.2" hidden="false" customHeight="false" outlineLevel="0" collapsed="false">
      <c r="C120" s="208"/>
      <c r="D120" s="170"/>
      <c r="AG120" s="0" t="s">
        <v>144</v>
      </c>
    </row>
    <row r="121" customFormat="false" ht="13.2" hidden="false" customHeight="false" outlineLevel="0" collapsed="false">
      <c r="D121" s="170"/>
    </row>
    <row r="122" customFormat="false" ht="13.2" hidden="false" customHeight="false" outlineLevel="0" collapsed="false">
      <c r="D122" s="170"/>
    </row>
    <row r="123" customFormat="false" ht="13.2" hidden="false" customHeight="false" outlineLevel="0" collapsed="false">
      <c r="D123" s="170"/>
    </row>
    <row r="124" customFormat="false" ht="13.2" hidden="false" customHeight="false" outlineLevel="0" collapsed="false">
      <c r="D124" s="170"/>
    </row>
    <row r="125" customFormat="false" ht="13.2" hidden="false" customHeight="false" outlineLevel="0" collapsed="false">
      <c r="D125" s="170"/>
    </row>
    <row r="126" customFormat="false" ht="13.2" hidden="false" customHeight="false" outlineLevel="0" collapsed="false">
      <c r="D126" s="170"/>
    </row>
    <row r="127" customFormat="false" ht="13.2" hidden="false" customHeight="false" outlineLevel="0" collapsed="false">
      <c r="D127" s="170"/>
    </row>
    <row r="128" customFormat="false" ht="13.2" hidden="false" customHeight="false" outlineLevel="0" collapsed="false">
      <c r="D128" s="170"/>
    </row>
    <row r="129" customFormat="false" ht="13.2" hidden="false" customHeight="false" outlineLevel="0" collapsed="false">
      <c r="D129" s="170"/>
    </row>
    <row r="130" customFormat="false" ht="13.2" hidden="false" customHeight="false" outlineLevel="0" collapsed="false">
      <c r="D130" s="170"/>
    </row>
    <row r="131" customFormat="false" ht="13.2" hidden="false" customHeight="false" outlineLevel="0" collapsed="false">
      <c r="D131" s="170"/>
    </row>
    <row r="132" customFormat="false" ht="13.2" hidden="false" customHeight="false" outlineLevel="0" collapsed="false">
      <c r="D132" s="170"/>
    </row>
    <row r="133" customFormat="false" ht="13.2" hidden="false" customHeight="false" outlineLevel="0" collapsed="false">
      <c r="D133" s="170"/>
    </row>
    <row r="134" customFormat="false" ht="13.2" hidden="false" customHeight="false" outlineLevel="0" collapsed="false">
      <c r="D134" s="170"/>
    </row>
    <row r="135" customFormat="false" ht="13.2" hidden="false" customHeight="false" outlineLevel="0" collapsed="false">
      <c r="D135" s="170"/>
    </row>
    <row r="136" customFormat="false" ht="13.2" hidden="false" customHeight="false" outlineLevel="0" collapsed="false">
      <c r="D136" s="170"/>
    </row>
    <row r="137" customFormat="false" ht="13.2" hidden="false" customHeight="false" outlineLevel="0" collapsed="false">
      <c r="D137" s="170"/>
    </row>
    <row r="138" customFormat="false" ht="13.2" hidden="false" customHeight="false" outlineLevel="0" collapsed="false">
      <c r="D138" s="170"/>
    </row>
    <row r="139" customFormat="false" ht="13.2" hidden="false" customHeight="false" outlineLevel="0" collapsed="false">
      <c r="D139" s="170"/>
    </row>
    <row r="140" customFormat="false" ht="13.2" hidden="false" customHeight="false" outlineLevel="0" collapsed="false">
      <c r="D140" s="170"/>
    </row>
    <row r="141" customFormat="false" ht="13.2" hidden="false" customHeight="false" outlineLevel="0" collapsed="false">
      <c r="D141" s="170"/>
    </row>
    <row r="142" customFormat="false" ht="13.2" hidden="false" customHeight="false" outlineLevel="0" collapsed="false">
      <c r="D142" s="170"/>
    </row>
    <row r="143" customFormat="false" ht="13.2" hidden="false" customHeight="false" outlineLevel="0" collapsed="false">
      <c r="D143" s="170"/>
    </row>
    <row r="144" customFormat="false" ht="13.2" hidden="false" customHeight="false" outlineLevel="0" collapsed="false">
      <c r="D144" s="170"/>
    </row>
    <row r="145" customFormat="false" ht="13.2" hidden="false" customHeight="false" outlineLevel="0" collapsed="false">
      <c r="D145" s="170"/>
    </row>
    <row r="146" customFormat="false" ht="13.2" hidden="false" customHeight="false" outlineLevel="0" collapsed="false">
      <c r="D146" s="170"/>
    </row>
    <row r="147" customFormat="false" ht="13.2" hidden="false" customHeight="false" outlineLevel="0" collapsed="false">
      <c r="D147" s="170"/>
    </row>
    <row r="148" customFormat="false" ht="13.2" hidden="false" customHeight="false" outlineLevel="0" collapsed="false">
      <c r="D148" s="170"/>
    </row>
    <row r="149" customFormat="false" ht="13.2" hidden="false" customHeight="false" outlineLevel="0" collapsed="false">
      <c r="D149" s="170"/>
    </row>
    <row r="150" customFormat="false" ht="13.2" hidden="false" customHeight="false" outlineLevel="0" collapsed="false">
      <c r="D150" s="170"/>
    </row>
    <row r="151" customFormat="false" ht="13.2" hidden="false" customHeight="false" outlineLevel="0" collapsed="false">
      <c r="D151" s="170"/>
    </row>
    <row r="152" customFormat="false" ht="13.2" hidden="false" customHeight="false" outlineLevel="0" collapsed="false">
      <c r="D152" s="170"/>
    </row>
    <row r="153" customFormat="false" ht="13.2" hidden="false" customHeight="false" outlineLevel="0" collapsed="false">
      <c r="D153" s="170"/>
    </row>
    <row r="154" customFormat="false" ht="13.2" hidden="false" customHeight="false" outlineLevel="0" collapsed="false">
      <c r="D154" s="170"/>
    </row>
    <row r="155" customFormat="false" ht="13.2" hidden="false" customHeight="false" outlineLevel="0" collapsed="false">
      <c r="D155" s="170"/>
    </row>
    <row r="156" customFormat="false" ht="13.2" hidden="false" customHeight="false" outlineLevel="0" collapsed="false">
      <c r="D156" s="170"/>
    </row>
    <row r="157" customFormat="false" ht="13.2" hidden="false" customHeight="false" outlineLevel="0" collapsed="false">
      <c r="D157" s="170"/>
    </row>
    <row r="158" customFormat="false" ht="13.2" hidden="false" customHeight="false" outlineLevel="0" collapsed="false">
      <c r="D158" s="170"/>
    </row>
    <row r="159" customFormat="false" ht="13.2" hidden="false" customHeight="false" outlineLevel="0" collapsed="false">
      <c r="D159" s="170"/>
    </row>
    <row r="160" customFormat="false" ht="13.2" hidden="false" customHeight="false" outlineLevel="0" collapsed="false">
      <c r="D160" s="170"/>
    </row>
    <row r="161" customFormat="false" ht="13.2" hidden="false" customHeight="false" outlineLevel="0" collapsed="false">
      <c r="D161" s="170"/>
    </row>
    <row r="162" customFormat="false" ht="13.2" hidden="false" customHeight="false" outlineLevel="0" collapsed="false">
      <c r="D162" s="170"/>
    </row>
    <row r="163" customFormat="false" ht="13.2" hidden="false" customHeight="false" outlineLevel="0" collapsed="false">
      <c r="D163" s="170"/>
    </row>
    <row r="164" customFormat="false" ht="13.2" hidden="false" customHeight="false" outlineLevel="0" collapsed="false">
      <c r="D164" s="170"/>
    </row>
    <row r="165" customFormat="false" ht="13.2" hidden="false" customHeight="false" outlineLevel="0" collapsed="false">
      <c r="D165" s="170"/>
    </row>
    <row r="166" customFormat="false" ht="13.2" hidden="false" customHeight="false" outlineLevel="0" collapsed="false">
      <c r="D166" s="170"/>
    </row>
    <row r="167" customFormat="false" ht="13.2" hidden="false" customHeight="false" outlineLevel="0" collapsed="false">
      <c r="D167" s="170"/>
    </row>
    <row r="168" customFormat="false" ht="13.2" hidden="false" customHeight="false" outlineLevel="0" collapsed="false">
      <c r="D168" s="170"/>
    </row>
    <row r="169" customFormat="false" ht="13.2" hidden="false" customHeight="false" outlineLevel="0" collapsed="false">
      <c r="D169" s="170"/>
    </row>
    <row r="170" customFormat="false" ht="13.2" hidden="false" customHeight="false" outlineLevel="0" collapsed="false">
      <c r="D170" s="170"/>
    </row>
    <row r="171" customFormat="false" ht="13.2" hidden="false" customHeight="false" outlineLevel="0" collapsed="false">
      <c r="D171" s="170"/>
    </row>
    <row r="172" customFormat="false" ht="13.2" hidden="false" customHeight="false" outlineLevel="0" collapsed="false">
      <c r="D172" s="170"/>
    </row>
    <row r="173" customFormat="false" ht="13.2" hidden="false" customHeight="false" outlineLevel="0" collapsed="false">
      <c r="D173" s="170"/>
    </row>
    <row r="174" customFormat="false" ht="13.2" hidden="false" customHeight="false" outlineLevel="0" collapsed="false">
      <c r="D174" s="170"/>
    </row>
    <row r="175" customFormat="false" ht="13.2" hidden="false" customHeight="false" outlineLevel="0" collapsed="false">
      <c r="D175" s="170"/>
    </row>
    <row r="176" customFormat="false" ht="13.2" hidden="false" customHeight="false" outlineLevel="0" collapsed="false">
      <c r="D176" s="170"/>
    </row>
    <row r="177" customFormat="false" ht="13.2" hidden="false" customHeight="false" outlineLevel="0" collapsed="false">
      <c r="D177" s="170"/>
    </row>
    <row r="178" customFormat="false" ht="13.2" hidden="false" customHeight="false" outlineLevel="0" collapsed="false">
      <c r="D178" s="170"/>
    </row>
    <row r="179" customFormat="false" ht="13.2" hidden="false" customHeight="false" outlineLevel="0" collapsed="false">
      <c r="D179" s="170"/>
    </row>
    <row r="180" customFormat="false" ht="13.2" hidden="false" customHeight="false" outlineLevel="0" collapsed="false">
      <c r="D180" s="170"/>
    </row>
    <row r="181" customFormat="false" ht="13.2" hidden="false" customHeight="false" outlineLevel="0" collapsed="false">
      <c r="D181" s="170"/>
    </row>
    <row r="182" customFormat="false" ht="13.2" hidden="false" customHeight="false" outlineLevel="0" collapsed="false">
      <c r="D182" s="170"/>
    </row>
    <row r="183" customFormat="false" ht="13.2" hidden="false" customHeight="false" outlineLevel="0" collapsed="false">
      <c r="D183" s="170"/>
    </row>
    <row r="184" customFormat="false" ht="13.2" hidden="false" customHeight="false" outlineLevel="0" collapsed="false">
      <c r="D184" s="170"/>
    </row>
    <row r="185" customFormat="false" ht="13.2" hidden="false" customHeight="false" outlineLevel="0" collapsed="false">
      <c r="D185" s="170"/>
    </row>
    <row r="186" customFormat="false" ht="13.2" hidden="false" customHeight="false" outlineLevel="0" collapsed="false">
      <c r="D186" s="170"/>
    </row>
    <row r="187" customFormat="false" ht="13.2" hidden="false" customHeight="false" outlineLevel="0" collapsed="false">
      <c r="D187" s="170"/>
    </row>
    <row r="188" customFormat="false" ht="13.2" hidden="false" customHeight="false" outlineLevel="0" collapsed="false">
      <c r="D188" s="170"/>
    </row>
    <row r="189" customFormat="false" ht="13.2" hidden="false" customHeight="false" outlineLevel="0" collapsed="false">
      <c r="D189" s="170"/>
    </row>
    <row r="190" customFormat="false" ht="13.2" hidden="false" customHeight="false" outlineLevel="0" collapsed="false">
      <c r="D190" s="170"/>
    </row>
    <row r="191" customFormat="false" ht="13.2" hidden="false" customHeight="false" outlineLevel="0" collapsed="false">
      <c r="D191" s="170"/>
    </row>
    <row r="192" customFormat="false" ht="13.2" hidden="false" customHeight="false" outlineLevel="0" collapsed="false">
      <c r="D192" s="170"/>
    </row>
    <row r="193" customFormat="false" ht="13.2" hidden="false" customHeight="false" outlineLevel="0" collapsed="false">
      <c r="D193" s="170"/>
    </row>
    <row r="194" customFormat="false" ht="13.2" hidden="false" customHeight="false" outlineLevel="0" collapsed="false">
      <c r="D194" s="170"/>
    </row>
    <row r="195" customFormat="false" ht="13.2" hidden="false" customHeight="false" outlineLevel="0" collapsed="false">
      <c r="D195" s="170"/>
    </row>
    <row r="196" customFormat="false" ht="13.2" hidden="false" customHeight="false" outlineLevel="0" collapsed="false">
      <c r="D196" s="170"/>
    </row>
    <row r="197" customFormat="false" ht="13.2" hidden="false" customHeight="false" outlineLevel="0" collapsed="false">
      <c r="D197" s="170"/>
    </row>
    <row r="198" customFormat="false" ht="13.2" hidden="false" customHeight="false" outlineLevel="0" collapsed="false">
      <c r="D198" s="170"/>
    </row>
    <row r="199" customFormat="false" ht="13.2" hidden="false" customHeight="false" outlineLevel="0" collapsed="false">
      <c r="D199" s="170"/>
    </row>
    <row r="200" customFormat="false" ht="13.2" hidden="false" customHeight="false" outlineLevel="0" collapsed="false">
      <c r="D200" s="170"/>
    </row>
    <row r="201" customFormat="false" ht="13.2" hidden="false" customHeight="false" outlineLevel="0" collapsed="false">
      <c r="D201" s="170"/>
    </row>
    <row r="202" customFormat="false" ht="13.2" hidden="false" customHeight="false" outlineLevel="0" collapsed="false">
      <c r="D202" s="170"/>
    </row>
    <row r="203" customFormat="false" ht="13.2" hidden="false" customHeight="false" outlineLevel="0" collapsed="false">
      <c r="D203" s="170"/>
    </row>
    <row r="204" customFormat="false" ht="13.2" hidden="false" customHeight="false" outlineLevel="0" collapsed="false">
      <c r="D204" s="170"/>
    </row>
    <row r="205" customFormat="false" ht="13.2" hidden="false" customHeight="false" outlineLevel="0" collapsed="false">
      <c r="D205" s="170"/>
    </row>
    <row r="206" customFormat="false" ht="13.2" hidden="false" customHeight="false" outlineLevel="0" collapsed="false">
      <c r="D206" s="170"/>
    </row>
    <row r="207" customFormat="false" ht="13.2" hidden="false" customHeight="false" outlineLevel="0" collapsed="false">
      <c r="D207" s="170"/>
    </row>
    <row r="208" customFormat="false" ht="13.2" hidden="false" customHeight="false" outlineLevel="0" collapsed="false">
      <c r="D208" s="170"/>
    </row>
    <row r="209" customFormat="false" ht="13.2" hidden="false" customHeight="false" outlineLevel="0" collapsed="false">
      <c r="D209" s="170"/>
    </row>
    <row r="210" customFormat="false" ht="13.2" hidden="false" customHeight="false" outlineLevel="0" collapsed="false">
      <c r="D210" s="170"/>
    </row>
    <row r="211" customFormat="false" ht="13.2" hidden="false" customHeight="false" outlineLevel="0" collapsed="false">
      <c r="D211" s="170"/>
    </row>
    <row r="212" customFormat="false" ht="13.2" hidden="false" customHeight="false" outlineLevel="0" collapsed="false">
      <c r="D212" s="170"/>
    </row>
    <row r="213" customFormat="false" ht="13.2" hidden="false" customHeight="false" outlineLevel="0" collapsed="false">
      <c r="D213" s="170"/>
    </row>
    <row r="214" customFormat="false" ht="13.2" hidden="false" customHeight="false" outlineLevel="0" collapsed="false">
      <c r="D214" s="170"/>
    </row>
    <row r="215" customFormat="false" ht="13.2" hidden="false" customHeight="false" outlineLevel="0" collapsed="false">
      <c r="D215" s="170"/>
    </row>
    <row r="216" customFormat="false" ht="13.2" hidden="false" customHeight="false" outlineLevel="0" collapsed="false">
      <c r="D216" s="170"/>
    </row>
    <row r="217" customFormat="false" ht="13.2" hidden="false" customHeight="false" outlineLevel="0" collapsed="false">
      <c r="D217" s="170"/>
    </row>
    <row r="218" customFormat="false" ht="13.2" hidden="false" customHeight="false" outlineLevel="0" collapsed="false">
      <c r="D218" s="170"/>
    </row>
    <row r="219" customFormat="false" ht="13.2" hidden="false" customHeight="false" outlineLevel="0" collapsed="false">
      <c r="D219" s="170"/>
    </row>
    <row r="220" customFormat="false" ht="13.2" hidden="false" customHeight="false" outlineLevel="0" collapsed="false">
      <c r="D220" s="170"/>
    </row>
    <row r="221" customFormat="false" ht="13.2" hidden="false" customHeight="false" outlineLevel="0" collapsed="false">
      <c r="D221" s="170"/>
    </row>
    <row r="222" customFormat="false" ht="13.2" hidden="false" customHeight="false" outlineLevel="0" collapsed="false">
      <c r="D222" s="170"/>
    </row>
    <row r="223" customFormat="false" ht="13.2" hidden="false" customHeight="false" outlineLevel="0" collapsed="false">
      <c r="D223" s="170"/>
    </row>
    <row r="224" customFormat="false" ht="13.2" hidden="false" customHeight="false" outlineLevel="0" collapsed="false">
      <c r="D224" s="170"/>
    </row>
    <row r="225" customFormat="false" ht="13.2" hidden="false" customHeight="false" outlineLevel="0" collapsed="false">
      <c r="D225" s="170"/>
    </row>
    <row r="226" customFormat="false" ht="13.2" hidden="false" customHeight="false" outlineLevel="0" collapsed="false">
      <c r="D226" s="170"/>
    </row>
    <row r="227" customFormat="false" ht="13.2" hidden="false" customHeight="false" outlineLevel="0" collapsed="false">
      <c r="D227" s="170"/>
    </row>
    <row r="228" customFormat="false" ht="13.2" hidden="false" customHeight="false" outlineLevel="0" collapsed="false">
      <c r="D228" s="170"/>
    </row>
    <row r="229" customFormat="false" ht="13.2" hidden="false" customHeight="false" outlineLevel="0" collapsed="false">
      <c r="D229" s="170"/>
    </row>
    <row r="230" customFormat="false" ht="13.2" hidden="false" customHeight="false" outlineLevel="0" collapsed="false">
      <c r="D230" s="170"/>
    </row>
    <row r="231" customFormat="false" ht="13.2" hidden="false" customHeight="false" outlineLevel="0" collapsed="false">
      <c r="D231" s="170"/>
    </row>
    <row r="232" customFormat="false" ht="13.2" hidden="false" customHeight="false" outlineLevel="0" collapsed="false">
      <c r="D232" s="170"/>
    </row>
    <row r="233" customFormat="false" ht="13.2" hidden="false" customHeight="false" outlineLevel="0" collapsed="false">
      <c r="D233" s="170"/>
    </row>
    <row r="234" customFormat="false" ht="13.2" hidden="false" customHeight="false" outlineLevel="0" collapsed="false">
      <c r="D234" s="170"/>
    </row>
    <row r="235" customFormat="false" ht="13.2" hidden="false" customHeight="false" outlineLevel="0" collapsed="false">
      <c r="D235" s="170"/>
    </row>
    <row r="236" customFormat="false" ht="13.2" hidden="false" customHeight="false" outlineLevel="0" collapsed="false">
      <c r="D236" s="170"/>
    </row>
    <row r="237" customFormat="false" ht="13.2" hidden="false" customHeight="false" outlineLevel="0" collapsed="false">
      <c r="D237" s="170"/>
    </row>
    <row r="238" customFormat="false" ht="13.2" hidden="false" customHeight="false" outlineLevel="0" collapsed="false">
      <c r="D238" s="170"/>
    </row>
    <row r="239" customFormat="false" ht="13.2" hidden="false" customHeight="false" outlineLevel="0" collapsed="false">
      <c r="D239" s="170"/>
    </row>
    <row r="240" customFormat="false" ht="13.2" hidden="false" customHeight="false" outlineLevel="0" collapsed="false">
      <c r="D240" s="170"/>
    </row>
    <row r="241" customFormat="false" ht="13.2" hidden="false" customHeight="false" outlineLevel="0" collapsed="false">
      <c r="D241" s="170"/>
    </row>
    <row r="242" customFormat="false" ht="13.2" hidden="false" customHeight="false" outlineLevel="0" collapsed="false">
      <c r="D242" s="170"/>
    </row>
    <row r="243" customFormat="false" ht="13.2" hidden="false" customHeight="false" outlineLevel="0" collapsed="false">
      <c r="D243" s="170"/>
    </row>
    <row r="244" customFormat="false" ht="13.2" hidden="false" customHeight="false" outlineLevel="0" collapsed="false">
      <c r="D244" s="170"/>
    </row>
    <row r="245" customFormat="false" ht="13.2" hidden="false" customHeight="false" outlineLevel="0" collapsed="false">
      <c r="D245" s="170"/>
    </row>
    <row r="246" customFormat="false" ht="13.2" hidden="false" customHeight="false" outlineLevel="0" collapsed="false">
      <c r="D246" s="170"/>
    </row>
    <row r="247" customFormat="false" ht="13.2" hidden="false" customHeight="false" outlineLevel="0" collapsed="false">
      <c r="D247" s="170"/>
    </row>
    <row r="248" customFormat="false" ht="13.2" hidden="false" customHeight="false" outlineLevel="0" collapsed="false">
      <c r="D248" s="170"/>
    </row>
    <row r="249" customFormat="false" ht="13.2" hidden="false" customHeight="false" outlineLevel="0" collapsed="false">
      <c r="D249" s="170"/>
    </row>
    <row r="250" customFormat="false" ht="13.2" hidden="false" customHeight="false" outlineLevel="0" collapsed="false">
      <c r="D250" s="170"/>
    </row>
    <row r="251" customFormat="false" ht="13.2" hidden="false" customHeight="false" outlineLevel="0" collapsed="false">
      <c r="D251" s="170"/>
    </row>
    <row r="252" customFormat="false" ht="13.2" hidden="false" customHeight="false" outlineLevel="0" collapsed="false">
      <c r="D252" s="170"/>
    </row>
    <row r="253" customFormat="false" ht="13.2" hidden="false" customHeight="false" outlineLevel="0" collapsed="false">
      <c r="D253" s="170"/>
    </row>
    <row r="254" customFormat="false" ht="13.2" hidden="false" customHeight="false" outlineLevel="0" collapsed="false">
      <c r="D254" s="170"/>
    </row>
    <row r="255" customFormat="false" ht="13.2" hidden="false" customHeight="false" outlineLevel="0" collapsed="false">
      <c r="D255" s="170"/>
    </row>
    <row r="256" customFormat="false" ht="13.2" hidden="false" customHeight="false" outlineLevel="0" collapsed="false">
      <c r="D256" s="170"/>
    </row>
    <row r="257" customFormat="false" ht="13.2" hidden="false" customHeight="false" outlineLevel="0" collapsed="false">
      <c r="D257" s="170"/>
    </row>
    <row r="258" customFormat="false" ht="13.2" hidden="false" customHeight="false" outlineLevel="0" collapsed="false">
      <c r="D258" s="170"/>
    </row>
    <row r="259" customFormat="false" ht="13.2" hidden="false" customHeight="false" outlineLevel="0" collapsed="false">
      <c r="D259" s="170"/>
    </row>
    <row r="260" customFormat="false" ht="13.2" hidden="false" customHeight="false" outlineLevel="0" collapsed="false">
      <c r="D260" s="170"/>
    </row>
    <row r="261" customFormat="false" ht="13.2" hidden="false" customHeight="false" outlineLevel="0" collapsed="false">
      <c r="D261" s="170"/>
    </row>
    <row r="262" customFormat="false" ht="13.2" hidden="false" customHeight="false" outlineLevel="0" collapsed="false">
      <c r="D262" s="170"/>
    </row>
    <row r="263" customFormat="false" ht="13.2" hidden="false" customHeight="false" outlineLevel="0" collapsed="false">
      <c r="D263" s="170"/>
    </row>
    <row r="264" customFormat="false" ht="13.2" hidden="false" customHeight="false" outlineLevel="0" collapsed="false">
      <c r="D264" s="170"/>
    </row>
    <row r="265" customFormat="false" ht="13.2" hidden="false" customHeight="false" outlineLevel="0" collapsed="false">
      <c r="D265" s="170"/>
    </row>
    <row r="266" customFormat="false" ht="13.2" hidden="false" customHeight="false" outlineLevel="0" collapsed="false">
      <c r="D266" s="170"/>
    </row>
    <row r="267" customFormat="false" ht="13.2" hidden="false" customHeight="false" outlineLevel="0" collapsed="false">
      <c r="D267" s="170"/>
    </row>
    <row r="268" customFormat="false" ht="13.2" hidden="false" customHeight="false" outlineLevel="0" collapsed="false">
      <c r="D268" s="170"/>
    </row>
    <row r="269" customFormat="false" ht="13.2" hidden="false" customHeight="false" outlineLevel="0" collapsed="false">
      <c r="D269" s="170"/>
    </row>
    <row r="270" customFormat="false" ht="13.2" hidden="false" customHeight="false" outlineLevel="0" collapsed="false">
      <c r="D270" s="170"/>
    </row>
    <row r="271" customFormat="false" ht="13.2" hidden="false" customHeight="false" outlineLevel="0" collapsed="false">
      <c r="D271" s="170"/>
    </row>
    <row r="272" customFormat="false" ht="13.2" hidden="false" customHeight="false" outlineLevel="0" collapsed="false">
      <c r="D272" s="170"/>
    </row>
    <row r="273" customFormat="false" ht="13.2" hidden="false" customHeight="false" outlineLevel="0" collapsed="false">
      <c r="D273" s="170"/>
    </row>
    <row r="274" customFormat="false" ht="13.2" hidden="false" customHeight="false" outlineLevel="0" collapsed="false">
      <c r="D274" s="170"/>
    </row>
    <row r="275" customFormat="false" ht="13.2" hidden="false" customHeight="false" outlineLevel="0" collapsed="false">
      <c r="D275" s="170"/>
    </row>
    <row r="276" customFormat="false" ht="13.2" hidden="false" customHeight="false" outlineLevel="0" collapsed="false">
      <c r="D276" s="170"/>
    </row>
    <row r="277" customFormat="false" ht="13.2" hidden="false" customHeight="false" outlineLevel="0" collapsed="false">
      <c r="D277" s="170"/>
    </row>
    <row r="278" customFormat="false" ht="13.2" hidden="false" customHeight="false" outlineLevel="0" collapsed="false">
      <c r="D278" s="170"/>
    </row>
    <row r="279" customFormat="false" ht="13.2" hidden="false" customHeight="false" outlineLevel="0" collapsed="false">
      <c r="D279" s="170"/>
    </row>
    <row r="280" customFormat="false" ht="13.2" hidden="false" customHeight="false" outlineLevel="0" collapsed="false">
      <c r="D280" s="170"/>
    </row>
    <row r="281" customFormat="false" ht="13.2" hidden="false" customHeight="false" outlineLevel="0" collapsed="false">
      <c r="D281" s="170"/>
    </row>
    <row r="282" customFormat="false" ht="13.2" hidden="false" customHeight="false" outlineLevel="0" collapsed="false">
      <c r="D282" s="170"/>
    </row>
    <row r="283" customFormat="false" ht="13.2" hidden="false" customHeight="false" outlineLevel="0" collapsed="false">
      <c r="D283" s="170"/>
    </row>
    <row r="284" customFormat="false" ht="13.2" hidden="false" customHeight="false" outlineLevel="0" collapsed="false">
      <c r="D284" s="170"/>
    </row>
    <row r="285" customFormat="false" ht="13.2" hidden="false" customHeight="false" outlineLevel="0" collapsed="false">
      <c r="D285" s="170"/>
    </row>
    <row r="286" customFormat="false" ht="13.2" hidden="false" customHeight="false" outlineLevel="0" collapsed="false">
      <c r="D286" s="170"/>
    </row>
    <row r="287" customFormat="false" ht="13.2" hidden="false" customHeight="false" outlineLevel="0" collapsed="false">
      <c r="D287" s="170"/>
    </row>
    <row r="288" customFormat="false" ht="13.2" hidden="false" customHeight="false" outlineLevel="0" collapsed="false">
      <c r="D288" s="170"/>
    </row>
    <row r="289" customFormat="false" ht="13.2" hidden="false" customHeight="false" outlineLevel="0" collapsed="false">
      <c r="D289" s="170"/>
    </row>
    <row r="290" customFormat="false" ht="13.2" hidden="false" customHeight="false" outlineLevel="0" collapsed="false">
      <c r="D290" s="170"/>
    </row>
    <row r="291" customFormat="false" ht="13.2" hidden="false" customHeight="false" outlineLevel="0" collapsed="false">
      <c r="D291" s="170"/>
    </row>
    <row r="292" customFormat="false" ht="13.2" hidden="false" customHeight="false" outlineLevel="0" collapsed="false">
      <c r="D292" s="170"/>
    </row>
    <row r="293" customFormat="false" ht="13.2" hidden="false" customHeight="false" outlineLevel="0" collapsed="false">
      <c r="D293" s="170"/>
    </row>
    <row r="294" customFormat="false" ht="13.2" hidden="false" customHeight="false" outlineLevel="0" collapsed="false">
      <c r="D294" s="170"/>
    </row>
    <row r="295" customFormat="false" ht="13.2" hidden="false" customHeight="false" outlineLevel="0" collapsed="false">
      <c r="D295" s="170"/>
    </row>
    <row r="296" customFormat="false" ht="13.2" hidden="false" customHeight="false" outlineLevel="0" collapsed="false">
      <c r="D296" s="170"/>
    </row>
    <row r="297" customFormat="false" ht="13.2" hidden="false" customHeight="false" outlineLevel="0" collapsed="false">
      <c r="D297" s="170"/>
    </row>
    <row r="298" customFormat="false" ht="13.2" hidden="false" customHeight="false" outlineLevel="0" collapsed="false">
      <c r="D298" s="170"/>
    </row>
    <row r="299" customFormat="false" ht="13.2" hidden="false" customHeight="false" outlineLevel="0" collapsed="false">
      <c r="D299" s="170"/>
    </row>
    <row r="300" customFormat="false" ht="13.2" hidden="false" customHeight="false" outlineLevel="0" collapsed="false">
      <c r="D300" s="170"/>
    </row>
    <row r="301" customFormat="false" ht="13.2" hidden="false" customHeight="false" outlineLevel="0" collapsed="false">
      <c r="D301" s="170"/>
    </row>
    <row r="302" customFormat="false" ht="13.2" hidden="false" customHeight="false" outlineLevel="0" collapsed="false">
      <c r="D302" s="170"/>
    </row>
    <row r="303" customFormat="false" ht="13.2" hidden="false" customHeight="false" outlineLevel="0" collapsed="false">
      <c r="D303" s="170"/>
    </row>
    <row r="304" customFormat="false" ht="13.2" hidden="false" customHeight="false" outlineLevel="0" collapsed="false">
      <c r="D304" s="170"/>
    </row>
    <row r="305" customFormat="false" ht="13.2" hidden="false" customHeight="false" outlineLevel="0" collapsed="false">
      <c r="D305" s="170"/>
    </row>
    <row r="306" customFormat="false" ht="13.2" hidden="false" customHeight="false" outlineLevel="0" collapsed="false">
      <c r="D306" s="170"/>
    </row>
    <row r="307" customFormat="false" ht="13.2" hidden="false" customHeight="false" outlineLevel="0" collapsed="false">
      <c r="D307" s="170"/>
    </row>
    <row r="308" customFormat="false" ht="13.2" hidden="false" customHeight="false" outlineLevel="0" collapsed="false">
      <c r="D308" s="170"/>
    </row>
    <row r="309" customFormat="false" ht="13.2" hidden="false" customHeight="false" outlineLevel="0" collapsed="false">
      <c r="D309" s="170"/>
    </row>
    <row r="310" customFormat="false" ht="13.2" hidden="false" customHeight="false" outlineLevel="0" collapsed="false">
      <c r="D310" s="170"/>
    </row>
    <row r="311" customFormat="false" ht="13.2" hidden="false" customHeight="false" outlineLevel="0" collapsed="false">
      <c r="D311" s="170"/>
    </row>
    <row r="312" customFormat="false" ht="13.2" hidden="false" customHeight="false" outlineLevel="0" collapsed="false">
      <c r="D312" s="170"/>
    </row>
    <row r="313" customFormat="false" ht="13.2" hidden="false" customHeight="false" outlineLevel="0" collapsed="false">
      <c r="D313" s="170"/>
    </row>
    <row r="314" customFormat="false" ht="13.2" hidden="false" customHeight="false" outlineLevel="0" collapsed="false">
      <c r="D314" s="170"/>
    </row>
    <row r="315" customFormat="false" ht="13.2" hidden="false" customHeight="false" outlineLevel="0" collapsed="false">
      <c r="D315" s="170"/>
    </row>
    <row r="316" customFormat="false" ht="13.2" hidden="false" customHeight="false" outlineLevel="0" collapsed="false">
      <c r="D316" s="170"/>
    </row>
    <row r="317" customFormat="false" ht="13.2" hidden="false" customHeight="false" outlineLevel="0" collapsed="false">
      <c r="D317" s="170"/>
    </row>
    <row r="318" customFormat="false" ht="13.2" hidden="false" customHeight="false" outlineLevel="0" collapsed="false">
      <c r="D318" s="170"/>
    </row>
    <row r="319" customFormat="false" ht="13.2" hidden="false" customHeight="false" outlineLevel="0" collapsed="false">
      <c r="D319" s="170"/>
    </row>
    <row r="320" customFormat="false" ht="13.2" hidden="false" customHeight="false" outlineLevel="0" collapsed="false">
      <c r="D320" s="170"/>
    </row>
    <row r="321" customFormat="false" ht="13.2" hidden="false" customHeight="false" outlineLevel="0" collapsed="false">
      <c r="D321" s="170"/>
    </row>
    <row r="322" customFormat="false" ht="13.2" hidden="false" customHeight="false" outlineLevel="0" collapsed="false">
      <c r="D322" s="170"/>
    </row>
    <row r="323" customFormat="false" ht="13.2" hidden="false" customHeight="false" outlineLevel="0" collapsed="false">
      <c r="D323" s="170"/>
    </row>
    <row r="324" customFormat="false" ht="13.2" hidden="false" customHeight="false" outlineLevel="0" collapsed="false">
      <c r="D324" s="170"/>
    </row>
    <row r="325" customFormat="false" ht="13.2" hidden="false" customHeight="false" outlineLevel="0" collapsed="false">
      <c r="D325" s="170"/>
    </row>
    <row r="326" customFormat="false" ht="13.2" hidden="false" customHeight="false" outlineLevel="0" collapsed="false">
      <c r="D326" s="170"/>
    </row>
    <row r="327" customFormat="false" ht="13.2" hidden="false" customHeight="false" outlineLevel="0" collapsed="false">
      <c r="D327" s="170"/>
    </row>
    <row r="328" customFormat="false" ht="13.2" hidden="false" customHeight="false" outlineLevel="0" collapsed="false">
      <c r="D328" s="170"/>
    </row>
    <row r="329" customFormat="false" ht="13.2" hidden="false" customHeight="false" outlineLevel="0" collapsed="false">
      <c r="D329" s="170"/>
    </row>
    <row r="330" customFormat="false" ht="13.2" hidden="false" customHeight="false" outlineLevel="0" collapsed="false">
      <c r="D330" s="170"/>
    </row>
    <row r="331" customFormat="false" ht="13.2" hidden="false" customHeight="false" outlineLevel="0" collapsed="false">
      <c r="D331" s="170"/>
    </row>
    <row r="332" customFormat="false" ht="13.2" hidden="false" customHeight="false" outlineLevel="0" collapsed="false">
      <c r="D332" s="170"/>
    </row>
    <row r="333" customFormat="false" ht="13.2" hidden="false" customHeight="false" outlineLevel="0" collapsed="false">
      <c r="D333" s="170"/>
    </row>
    <row r="334" customFormat="false" ht="13.2" hidden="false" customHeight="false" outlineLevel="0" collapsed="false">
      <c r="D334" s="170"/>
    </row>
    <row r="335" customFormat="false" ht="13.2" hidden="false" customHeight="false" outlineLevel="0" collapsed="false">
      <c r="D335" s="170"/>
    </row>
    <row r="336" customFormat="false" ht="13.2" hidden="false" customHeight="false" outlineLevel="0" collapsed="false">
      <c r="D336" s="170"/>
    </row>
    <row r="337" customFormat="false" ht="13.2" hidden="false" customHeight="false" outlineLevel="0" collapsed="false">
      <c r="D337" s="170"/>
    </row>
    <row r="338" customFormat="false" ht="13.2" hidden="false" customHeight="false" outlineLevel="0" collapsed="false">
      <c r="D338" s="170"/>
    </row>
    <row r="339" customFormat="false" ht="13.2" hidden="false" customHeight="false" outlineLevel="0" collapsed="false">
      <c r="D339" s="170"/>
    </row>
    <row r="340" customFormat="false" ht="13.2" hidden="false" customHeight="false" outlineLevel="0" collapsed="false">
      <c r="D340" s="170"/>
    </row>
    <row r="341" customFormat="false" ht="13.2" hidden="false" customHeight="false" outlineLevel="0" collapsed="false">
      <c r="D341" s="170"/>
    </row>
    <row r="342" customFormat="false" ht="13.2" hidden="false" customHeight="false" outlineLevel="0" collapsed="false">
      <c r="D342" s="170"/>
    </row>
    <row r="343" customFormat="false" ht="13.2" hidden="false" customHeight="false" outlineLevel="0" collapsed="false">
      <c r="D343" s="170"/>
    </row>
    <row r="344" customFormat="false" ht="13.2" hidden="false" customHeight="false" outlineLevel="0" collapsed="false">
      <c r="D344" s="170"/>
    </row>
    <row r="345" customFormat="false" ht="13.2" hidden="false" customHeight="false" outlineLevel="0" collapsed="false">
      <c r="D345" s="170"/>
    </row>
    <row r="346" customFormat="false" ht="13.2" hidden="false" customHeight="false" outlineLevel="0" collapsed="false">
      <c r="D346" s="170"/>
    </row>
    <row r="347" customFormat="false" ht="13.2" hidden="false" customHeight="false" outlineLevel="0" collapsed="false">
      <c r="D347" s="170"/>
    </row>
    <row r="348" customFormat="false" ht="13.2" hidden="false" customHeight="false" outlineLevel="0" collapsed="false">
      <c r="D348" s="170"/>
    </row>
    <row r="349" customFormat="false" ht="13.2" hidden="false" customHeight="false" outlineLevel="0" collapsed="false">
      <c r="D349" s="170"/>
    </row>
    <row r="350" customFormat="false" ht="13.2" hidden="false" customHeight="false" outlineLevel="0" collapsed="false">
      <c r="D350" s="170"/>
    </row>
    <row r="351" customFormat="false" ht="13.2" hidden="false" customHeight="false" outlineLevel="0" collapsed="false">
      <c r="D351" s="170"/>
    </row>
    <row r="352" customFormat="false" ht="13.2" hidden="false" customHeight="false" outlineLevel="0" collapsed="false">
      <c r="D352" s="170"/>
    </row>
    <row r="353" customFormat="false" ht="13.2" hidden="false" customHeight="false" outlineLevel="0" collapsed="false">
      <c r="D353" s="170"/>
    </row>
    <row r="354" customFormat="false" ht="13.2" hidden="false" customHeight="false" outlineLevel="0" collapsed="false">
      <c r="D354" s="170"/>
    </row>
    <row r="355" customFormat="false" ht="13.2" hidden="false" customHeight="false" outlineLevel="0" collapsed="false">
      <c r="D355" s="170"/>
    </row>
    <row r="356" customFormat="false" ht="13.2" hidden="false" customHeight="false" outlineLevel="0" collapsed="false">
      <c r="D356" s="170"/>
    </row>
    <row r="357" customFormat="false" ht="13.2" hidden="false" customHeight="false" outlineLevel="0" collapsed="false">
      <c r="D357" s="170"/>
    </row>
    <row r="358" customFormat="false" ht="13.2" hidden="false" customHeight="false" outlineLevel="0" collapsed="false">
      <c r="D358" s="170"/>
    </row>
    <row r="359" customFormat="false" ht="13.2" hidden="false" customHeight="false" outlineLevel="0" collapsed="false">
      <c r="D359" s="170"/>
    </row>
    <row r="360" customFormat="false" ht="13.2" hidden="false" customHeight="false" outlineLevel="0" collapsed="false">
      <c r="D360" s="170"/>
    </row>
    <row r="361" customFormat="false" ht="13.2" hidden="false" customHeight="false" outlineLevel="0" collapsed="false">
      <c r="D361" s="170"/>
    </row>
    <row r="362" customFormat="false" ht="13.2" hidden="false" customHeight="false" outlineLevel="0" collapsed="false">
      <c r="D362" s="170"/>
    </row>
    <row r="363" customFormat="false" ht="13.2" hidden="false" customHeight="false" outlineLevel="0" collapsed="false">
      <c r="D363" s="170"/>
    </row>
    <row r="364" customFormat="false" ht="13.2" hidden="false" customHeight="false" outlineLevel="0" collapsed="false">
      <c r="D364" s="170"/>
    </row>
    <row r="365" customFormat="false" ht="13.2" hidden="false" customHeight="false" outlineLevel="0" collapsed="false">
      <c r="D365" s="170"/>
    </row>
    <row r="366" customFormat="false" ht="13.2" hidden="false" customHeight="false" outlineLevel="0" collapsed="false">
      <c r="D366" s="170"/>
    </row>
    <row r="367" customFormat="false" ht="13.2" hidden="false" customHeight="false" outlineLevel="0" collapsed="false">
      <c r="D367" s="170"/>
    </row>
    <row r="368" customFormat="false" ht="13.2" hidden="false" customHeight="false" outlineLevel="0" collapsed="false">
      <c r="D368" s="170"/>
    </row>
    <row r="369" customFormat="false" ht="13.2" hidden="false" customHeight="false" outlineLevel="0" collapsed="false">
      <c r="D369" s="170"/>
    </row>
    <row r="370" customFormat="false" ht="13.2" hidden="false" customHeight="false" outlineLevel="0" collapsed="false">
      <c r="D370" s="170"/>
    </row>
    <row r="371" customFormat="false" ht="13.2" hidden="false" customHeight="false" outlineLevel="0" collapsed="false">
      <c r="D371" s="170"/>
    </row>
    <row r="372" customFormat="false" ht="13.2" hidden="false" customHeight="false" outlineLevel="0" collapsed="false">
      <c r="D372" s="170"/>
    </row>
    <row r="373" customFormat="false" ht="13.2" hidden="false" customHeight="false" outlineLevel="0" collapsed="false">
      <c r="D373" s="170"/>
    </row>
    <row r="374" customFormat="false" ht="13.2" hidden="false" customHeight="false" outlineLevel="0" collapsed="false">
      <c r="D374" s="170"/>
    </row>
    <row r="375" customFormat="false" ht="13.2" hidden="false" customHeight="false" outlineLevel="0" collapsed="false">
      <c r="D375" s="170"/>
    </row>
    <row r="376" customFormat="false" ht="13.2" hidden="false" customHeight="false" outlineLevel="0" collapsed="false">
      <c r="D376" s="170"/>
    </row>
    <row r="377" customFormat="false" ht="13.2" hidden="false" customHeight="false" outlineLevel="0" collapsed="false">
      <c r="D377" s="170"/>
    </row>
    <row r="378" customFormat="false" ht="13.2" hidden="false" customHeight="false" outlineLevel="0" collapsed="false">
      <c r="D378" s="170"/>
    </row>
    <row r="379" customFormat="false" ht="13.2" hidden="false" customHeight="false" outlineLevel="0" collapsed="false">
      <c r="D379" s="170"/>
    </row>
    <row r="380" customFormat="false" ht="13.2" hidden="false" customHeight="false" outlineLevel="0" collapsed="false">
      <c r="D380" s="170"/>
    </row>
    <row r="381" customFormat="false" ht="13.2" hidden="false" customHeight="false" outlineLevel="0" collapsed="false">
      <c r="D381" s="170"/>
    </row>
    <row r="382" customFormat="false" ht="13.2" hidden="false" customHeight="false" outlineLevel="0" collapsed="false">
      <c r="D382" s="170"/>
    </row>
    <row r="383" customFormat="false" ht="13.2" hidden="false" customHeight="false" outlineLevel="0" collapsed="false">
      <c r="D383" s="170"/>
    </row>
    <row r="384" customFormat="false" ht="13.2" hidden="false" customHeight="false" outlineLevel="0" collapsed="false">
      <c r="D384" s="170"/>
    </row>
    <row r="385" customFormat="false" ht="13.2" hidden="false" customHeight="false" outlineLevel="0" collapsed="false">
      <c r="D385" s="170"/>
    </row>
    <row r="386" customFormat="false" ht="13.2" hidden="false" customHeight="false" outlineLevel="0" collapsed="false">
      <c r="D386" s="170"/>
    </row>
    <row r="387" customFormat="false" ht="13.2" hidden="false" customHeight="false" outlineLevel="0" collapsed="false">
      <c r="D387" s="170"/>
    </row>
    <row r="388" customFormat="false" ht="13.2" hidden="false" customHeight="false" outlineLevel="0" collapsed="false">
      <c r="D388" s="170"/>
    </row>
    <row r="389" customFormat="false" ht="13.2" hidden="false" customHeight="false" outlineLevel="0" collapsed="false">
      <c r="D389" s="170"/>
    </row>
    <row r="390" customFormat="false" ht="13.2" hidden="false" customHeight="false" outlineLevel="0" collapsed="false">
      <c r="D390" s="170"/>
    </row>
    <row r="391" customFormat="false" ht="13.2" hidden="false" customHeight="false" outlineLevel="0" collapsed="false">
      <c r="D391" s="170"/>
    </row>
    <row r="392" customFormat="false" ht="13.2" hidden="false" customHeight="false" outlineLevel="0" collapsed="false">
      <c r="D392" s="170"/>
    </row>
    <row r="393" customFormat="false" ht="13.2" hidden="false" customHeight="false" outlineLevel="0" collapsed="false">
      <c r="D393" s="170"/>
    </row>
    <row r="394" customFormat="false" ht="13.2" hidden="false" customHeight="false" outlineLevel="0" collapsed="false">
      <c r="D394" s="170"/>
    </row>
    <row r="395" customFormat="false" ht="13.2" hidden="false" customHeight="false" outlineLevel="0" collapsed="false">
      <c r="D395" s="170"/>
    </row>
    <row r="396" customFormat="false" ht="13.2" hidden="false" customHeight="false" outlineLevel="0" collapsed="false">
      <c r="D396" s="170"/>
    </row>
    <row r="397" customFormat="false" ht="13.2" hidden="false" customHeight="false" outlineLevel="0" collapsed="false">
      <c r="D397" s="170"/>
    </row>
    <row r="398" customFormat="false" ht="13.2" hidden="false" customHeight="false" outlineLevel="0" collapsed="false">
      <c r="D398" s="170"/>
    </row>
    <row r="399" customFormat="false" ht="13.2" hidden="false" customHeight="false" outlineLevel="0" collapsed="false">
      <c r="D399" s="170"/>
    </row>
    <row r="400" customFormat="false" ht="13.2" hidden="false" customHeight="false" outlineLevel="0" collapsed="false">
      <c r="D400" s="170"/>
    </row>
    <row r="401" customFormat="false" ht="13.2" hidden="false" customHeight="false" outlineLevel="0" collapsed="false">
      <c r="D401" s="170"/>
    </row>
    <row r="402" customFormat="false" ht="13.2" hidden="false" customHeight="false" outlineLevel="0" collapsed="false">
      <c r="D402" s="170"/>
    </row>
    <row r="403" customFormat="false" ht="13.2" hidden="false" customHeight="false" outlineLevel="0" collapsed="false">
      <c r="D403" s="170"/>
    </row>
    <row r="404" customFormat="false" ht="13.2" hidden="false" customHeight="false" outlineLevel="0" collapsed="false">
      <c r="D404" s="170"/>
    </row>
    <row r="405" customFormat="false" ht="13.2" hidden="false" customHeight="false" outlineLevel="0" collapsed="false">
      <c r="D405" s="170"/>
    </row>
    <row r="406" customFormat="false" ht="13.2" hidden="false" customHeight="false" outlineLevel="0" collapsed="false">
      <c r="D406" s="170"/>
    </row>
    <row r="407" customFormat="false" ht="13.2" hidden="false" customHeight="false" outlineLevel="0" collapsed="false">
      <c r="D407" s="170"/>
    </row>
    <row r="408" customFormat="false" ht="13.2" hidden="false" customHeight="false" outlineLevel="0" collapsed="false">
      <c r="D408" s="170"/>
    </row>
    <row r="409" customFormat="false" ht="13.2" hidden="false" customHeight="false" outlineLevel="0" collapsed="false">
      <c r="D409" s="170"/>
    </row>
    <row r="410" customFormat="false" ht="13.2" hidden="false" customHeight="false" outlineLevel="0" collapsed="false">
      <c r="D410" s="170"/>
    </row>
    <row r="411" customFormat="false" ht="13.2" hidden="false" customHeight="false" outlineLevel="0" collapsed="false">
      <c r="D411" s="170"/>
    </row>
    <row r="412" customFormat="false" ht="13.2" hidden="false" customHeight="false" outlineLevel="0" collapsed="false">
      <c r="D412" s="170"/>
    </row>
    <row r="413" customFormat="false" ht="13.2" hidden="false" customHeight="false" outlineLevel="0" collapsed="false">
      <c r="D413" s="170"/>
    </row>
    <row r="414" customFormat="false" ht="13.2" hidden="false" customHeight="false" outlineLevel="0" collapsed="false">
      <c r="D414" s="170"/>
    </row>
    <row r="415" customFormat="false" ht="13.2" hidden="false" customHeight="false" outlineLevel="0" collapsed="false">
      <c r="D415" s="170"/>
    </row>
    <row r="416" customFormat="false" ht="13.2" hidden="false" customHeight="false" outlineLevel="0" collapsed="false">
      <c r="D416" s="170"/>
    </row>
    <row r="417" customFormat="false" ht="13.2" hidden="false" customHeight="false" outlineLevel="0" collapsed="false">
      <c r="D417" s="170"/>
    </row>
    <row r="418" customFormat="false" ht="13.2" hidden="false" customHeight="false" outlineLevel="0" collapsed="false">
      <c r="D418" s="170"/>
    </row>
    <row r="419" customFormat="false" ht="13.2" hidden="false" customHeight="false" outlineLevel="0" collapsed="false">
      <c r="D419" s="170"/>
    </row>
    <row r="420" customFormat="false" ht="13.2" hidden="false" customHeight="false" outlineLevel="0" collapsed="false">
      <c r="D420" s="170"/>
    </row>
    <row r="421" customFormat="false" ht="13.2" hidden="false" customHeight="false" outlineLevel="0" collapsed="false">
      <c r="D421" s="170"/>
    </row>
    <row r="422" customFormat="false" ht="13.2" hidden="false" customHeight="false" outlineLevel="0" collapsed="false">
      <c r="D422" s="170"/>
    </row>
    <row r="423" customFormat="false" ht="13.2" hidden="false" customHeight="false" outlineLevel="0" collapsed="false">
      <c r="D423" s="170"/>
    </row>
    <row r="424" customFormat="false" ht="13.2" hidden="false" customHeight="false" outlineLevel="0" collapsed="false">
      <c r="D424" s="170"/>
    </row>
    <row r="425" customFormat="false" ht="13.2" hidden="false" customHeight="false" outlineLevel="0" collapsed="false">
      <c r="D425" s="170"/>
    </row>
    <row r="426" customFormat="false" ht="13.2" hidden="false" customHeight="false" outlineLevel="0" collapsed="false">
      <c r="D426" s="170"/>
    </row>
    <row r="427" customFormat="false" ht="13.2" hidden="false" customHeight="false" outlineLevel="0" collapsed="false">
      <c r="D427" s="170"/>
    </row>
    <row r="428" customFormat="false" ht="13.2" hidden="false" customHeight="false" outlineLevel="0" collapsed="false">
      <c r="D428" s="170"/>
    </row>
    <row r="429" customFormat="false" ht="13.2" hidden="false" customHeight="false" outlineLevel="0" collapsed="false">
      <c r="D429" s="170"/>
    </row>
    <row r="430" customFormat="false" ht="13.2" hidden="false" customHeight="false" outlineLevel="0" collapsed="false">
      <c r="D430" s="170"/>
    </row>
    <row r="431" customFormat="false" ht="13.2" hidden="false" customHeight="false" outlineLevel="0" collapsed="false">
      <c r="D431" s="170"/>
    </row>
    <row r="432" customFormat="false" ht="13.2" hidden="false" customHeight="false" outlineLevel="0" collapsed="false">
      <c r="D432" s="170"/>
    </row>
    <row r="433" customFormat="false" ht="13.2" hidden="false" customHeight="false" outlineLevel="0" collapsed="false">
      <c r="D433" s="170"/>
    </row>
    <row r="434" customFormat="false" ht="13.2" hidden="false" customHeight="false" outlineLevel="0" collapsed="false">
      <c r="D434" s="170"/>
    </row>
    <row r="435" customFormat="false" ht="13.2" hidden="false" customHeight="false" outlineLevel="0" collapsed="false">
      <c r="D435" s="170"/>
    </row>
    <row r="436" customFormat="false" ht="13.2" hidden="false" customHeight="false" outlineLevel="0" collapsed="false">
      <c r="D436" s="170"/>
    </row>
    <row r="437" customFormat="false" ht="13.2" hidden="false" customHeight="false" outlineLevel="0" collapsed="false">
      <c r="D437" s="170"/>
    </row>
    <row r="438" customFormat="false" ht="13.2" hidden="false" customHeight="false" outlineLevel="0" collapsed="false">
      <c r="D438" s="170"/>
    </row>
    <row r="439" customFormat="false" ht="13.2" hidden="false" customHeight="false" outlineLevel="0" collapsed="false">
      <c r="D439" s="170"/>
    </row>
    <row r="440" customFormat="false" ht="13.2" hidden="false" customHeight="false" outlineLevel="0" collapsed="false">
      <c r="D440" s="170"/>
    </row>
    <row r="441" customFormat="false" ht="13.2" hidden="false" customHeight="false" outlineLevel="0" collapsed="false">
      <c r="D441" s="170"/>
    </row>
    <row r="442" customFormat="false" ht="13.2" hidden="false" customHeight="false" outlineLevel="0" collapsed="false">
      <c r="D442" s="170"/>
    </row>
    <row r="443" customFormat="false" ht="13.2" hidden="false" customHeight="false" outlineLevel="0" collapsed="false">
      <c r="D443" s="170"/>
    </row>
    <row r="444" customFormat="false" ht="13.2" hidden="false" customHeight="false" outlineLevel="0" collapsed="false">
      <c r="D444" s="170"/>
    </row>
    <row r="445" customFormat="false" ht="13.2" hidden="false" customHeight="false" outlineLevel="0" collapsed="false">
      <c r="D445" s="170"/>
    </row>
    <row r="446" customFormat="false" ht="13.2" hidden="false" customHeight="false" outlineLevel="0" collapsed="false">
      <c r="D446" s="170"/>
    </row>
    <row r="447" customFormat="false" ht="13.2" hidden="false" customHeight="false" outlineLevel="0" collapsed="false">
      <c r="D447" s="170"/>
    </row>
    <row r="448" customFormat="false" ht="13.2" hidden="false" customHeight="false" outlineLevel="0" collapsed="false">
      <c r="D448" s="170"/>
    </row>
    <row r="449" customFormat="false" ht="13.2" hidden="false" customHeight="false" outlineLevel="0" collapsed="false">
      <c r="D449" s="170"/>
    </row>
    <row r="450" customFormat="false" ht="13.2" hidden="false" customHeight="false" outlineLevel="0" collapsed="false">
      <c r="D450" s="170"/>
    </row>
    <row r="451" customFormat="false" ht="13.2" hidden="false" customHeight="false" outlineLevel="0" collapsed="false">
      <c r="D451" s="170"/>
    </row>
    <row r="452" customFormat="false" ht="13.2" hidden="false" customHeight="false" outlineLevel="0" collapsed="false">
      <c r="D452" s="170"/>
    </row>
    <row r="453" customFormat="false" ht="13.2" hidden="false" customHeight="false" outlineLevel="0" collapsed="false">
      <c r="D453" s="170"/>
    </row>
    <row r="454" customFormat="false" ht="13.2" hidden="false" customHeight="false" outlineLevel="0" collapsed="false">
      <c r="D454" s="170"/>
    </row>
    <row r="455" customFormat="false" ht="13.2" hidden="false" customHeight="false" outlineLevel="0" collapsed="false">
      <c r="D455" s="170"/>
    </row>
    <row r="456" customFormat="false" ht="13.2" hidden="false" customHeight="false" outlineLevel="0" collapsed="false">
      <c r="D456" s="170"/>
    </row>
    <row r="457" customFormat="false" ht="13.2" hidden="false" customHeight="false" outlineLevel="0" collapsed="false">
      <c r="D457" s="170"/>
    </row>
    <row r="458" customFormat="false" ht="13.2" hidden="false" customHeight="false" outlineLevel="0" collapsed="false">
      <c r="D458" s="170"/>
    </row>
    <row r="459" customFormat="false" ht="13.2" hidden="false" customHeight="false" outlineLevel="0" collapsed="false">
      <c r="D459" s="170"/>
    </row>
    <row r="460" customFormat="false" ht="13.2" hidden="false" customHeight="false" outlineLevel="0" collapsed="false">
      <c r="D460" s="170"/>
    </row>
    <row r="461" customFormat="false" ht="13.2" hidden="false" customHeight="false" outlineLevel="0" collapsed="false">
      <c r="D461" s="170"/>
    </row>
    <row r="462" customFormat="false" ht="13.2" hidden="false" customHeight="false" outlineLevel="0" collapsed="false">
      <c r="D462" s="170"/>
    </row>
    <row r="463" customFormat="false" ht="13.2" hidden="false" customHeight="false" outlineLevel="0" collapsed="false">
      <c r="D463" s="170"/>
    </row>
    <row r="464" customFormat="false" ht="13.2" hidden="false" customHeight="false" outlineLevel="0" collapsed="false">
      <c r="D464" s="170"/>
    </row>
    <row r="465" customFormat="false" ht="13.2" hidden="false" customHeight="false" outlineLevel="0" collapsed="false">
      <c r="D465" s="170"/>
    </row>
    <row r="466" customFormat="false" ht="13.2" hidden="false" customHeight="false" outlineLevel="0" collapsed="false">
      <c r="D466" s="170"/>
    </row>
    <row r="467" customFormat="false" ht="13.2" hidden="false" customHeight="false" outlineLevel="0" collapsed="false">
      <c r="D467" s="170"/>
    </row>
    <row r="468" customFormat="false" ht="13.2" hidden="false" customHeight="false" outlineLevel="0" collapsed="false">
      <c r="D468" s="170"/>
    </row>
    <row r="469" customFormat="false" ht="13.2" hidden="false" customHeight="false" outlineLevel="0" collapsed="false">
      <c r="D469" s="170"/>
    </row>
    <row r="470" customFormat="false" ht="13.2" hidden="false" customHeight="false" outlineLevel="0" collapsed="false">
      <c r="D470" s="170"/>
    </row>
    <row r="471" customFormat="false" ht="13.2" hidden="false" customHeight="false" outlineLevel="0" collapsed="false">
      <c r="D471" s="170"/>
    </row>
    <row r="472" customFormat="false" ht="13.2" hidden="false" customHeight="false" outlineLevel="0" collapsed="false">
      <c r="D472" s="170"/>
    </row>
    <row r="473" customFormat="false" ht="13.2" hidden="false" customHeight="false" outlineLevel="0" collapsed="false">
      <c r="D473" s="170"/>
    </row>
    <row r="474" customFormat="false" ht="13.2" hidden="false" customHeight="false" outlineLevel="0" collapsed="false">
      <c r="D474" s="170"/>
    </row>
    <row r="475" customFormat="false" ht="13.2" hidden="false" customHeight="false" outlineLevel="0" collapsed="false">
      <c r="D475" s="170"/>
    </row>
    <row r="476" customFormat="false" ht="13.2" hidden="false" customHeight="false" outlineLevel="0" collapsed="false">
      <c r="D476" s="170"/>
    </row>
    <row r="477" customFormat="false" ht="13.2" hidden="false" customHeight="false" outlineLevel="0" collapsed="false">
      <c r="D477" s="170"/>
    </row>
    <row r="478" customFormat="false" ht="13.2" hidden="false" customHeight="false" outlineLevel="0" collapsed="false">
      <c r="D478" s="170"/>
    </row>
    <row r="479" customFormat="false" ht="13.2" hidden="false" customHeight="false" outlineLevel="0" collapsed="false">
      <c r="D479" s="170"/>
    </row>
    <row r="480" customFormat="false" ht="13.2" hidden="false" customHeight="false" outlineLevel="0" collapsed="false">
      <c r="D480" s="170"/>
    </row>
    <row r="481" customFormat="false" ht="13.2" hidden="false" customHeight="false" outlineLevel="0" collapsed="false">
      <c r="D481" s="170"/>
    </row>
    <row r="482" customFormat="false" ht="13.2" hidden="false" customHeight="false" outlineLevel="0" collapsed="false">
      <c r="D482" s="170"/>
    </row>
    <row r="483" customFormat="false" ht="13.2" hidden="false" customHeight="false" outlineLevel="0" collapsed="false">
      <c r="D483" s="170"/>
    </row>
    <row r="484" customFormat="false" ht="13.2" hidden="false" customHeight="false" outlineLevel="0" collapsed="false">
      <c r="D484" s="170"/>
    </row>
    <row r="485" customFormat="false" ht="13.2" hidden="false" customHeight="false" outlineLevel="0" collapsed="false">
      <c r="D485" s="170"/>
    </row>
    <row r="486" customFormat="false" ht="13.2" hidden="false" customHeight="false" outlineLevel="0" collapsed="false">
      <c r="D486" s="170"/>
    </row>
    <row r="487" customFormat="false" ht="13.2" hidden="false" customHeight="false" outlineLevel="0" collapsed="false">
      <c r="D487" s="170"/>
    </row>
    <row r="488" customFormat="false" ht="13.2" hidden="false" customHeight="false" outlineLevel="0" collapsed="false">
      <c r="D488" s="170"/>
    </row>
    <row r="489" customFormat="false" ht="13.2" hidden="false" customHeight="false" outlineLevel="0" collapsed="false">
      <c r="D489" s="170"/>
    </row>
    <row r="490" customFormat="false" ht="13.2" hidden="false" customHeight="false" outlineLevel="0" collapsed="false">
      <c r="D490" s="170"/>
    </row>
    <row r="491" customFormat="false" ht="13.2" hidden="false" customHeight="false" outlineLevel="0" collapsed="false">
      <c r="D491" s="170"/>
    </row>
    <row r="492" customFormat="false" ht="13.2" hidden="false" customHeight="false" outlineLevel="0" collapsed="false">
      <c r="D492" s="170"/>
    </row>
    <row r="493" customFormat="false" ht="13.2" hidden="false" customHeight="false" outlineLevel="0" collapsed="false">
      <c r="D493" s="170"/>
    </row>
    <row r="494" customFormat="false" ht="13.2" hidden="false" customHeight="false" outlineLevel="0" collapsed="false">
      <c r="D494" s="170"/>
    </row>
    <row r="495" customFormat="false" ht="13.2" hidden="false" customHeight="false" outlineLevel="0" collapsed="false">
      <c r="D495" s="170"/>
    </row>
    <row r="496" customFormat="false" ht="13.2" hidden="false" customHeight="false" outlineLevel="0" collapsed="false">
      <c r="D496" s="170"/>
    </row>
    <row r="497" customFormat="false" ht="13.2" hidden="false" customHeight="false" outlineLevel="0" collapsed="false">
      <c r="D497" s="170"/>
    </row>
    <row r="498" customFormat="false" ht="13.2" hidden="false" customHeight="false" outlineLevel="0" collapsed="false">
      <c r="D498" s="170"/>
    </row>
    <row r="499" customFormat="false" ht="13.2" hidden="false" customHeight="false" outlineLevel="0" collapsed="false">
      <c r="D499" s="170"/>
    </row>
    <row r="500" customFormat="false" ht="13.2" hidden="false" customHeight="false" outlineLevel="0" collapsed="false">
      <c r="D500" s="170"/>
    </row>
    <row r="501" customFormat="false" ht="13.2" hidden="false" customHeight="false" outlineLevel="0" collapsed="false">
      <c r="D501" s="170"/>
    </row>
    <row r="502" customFormat="false" ht="13.2" hidden="false" customHeight="false" outlineLevel="0" collapsed="false">
      <c r="D502" s="170"/>
    </row>
    <row r="503" customFormat="false" ht="13.2" hidden="false" customHeight="false" outlineLevel="0" collapsed="false">
      <c r="D503" s="170"/>
    </row>
    <row r="504" customFormat="false" ht="13.2" hidden="false" customHeight="false" outlineLevel="0" collapsed="false">
      <c r="D504" s="170"/>
    </row>
    <row r="505" customFormat="false" ht="13.2" hidden="false" customHeight="false" outlineLevel="0" collapsed="false">
      <c r="D505" s="170"/>
    </row>
    <row r="506" customFormat="false" ht="13.2" hidden="false" customHeight="false" outlineLevel="0" collapsed="false">
      <c r="D506" s="170"/>
    </row>
    <row r="507" customFormat="false" ht="13.2" hidden="false" customHeight="false" outlineLevel="0" collapsed="false">
      <c r="D507" s="170"/>
    </row>
    <row r="508" customFormat="false" ht="13.2" hidden="false" customHeight="false" outlineLevel="0" collapsed="false">
      <c r="D508" s="170"/>
    </row>
    <row r="509" customFormat="false" ht="13.2" hidden="false" customHeight="false" outlineLevel="0" collapsed="false">
      <c r="D509" s="170"/>
    </row>
    <row r="510" customFormat="false" ht="13.2" hidden="false" customHeight="false" outlineLevel="0" collapsed="false">
      <c r="D510" s="170"/>
    </row>
    <row r="511" customFormat="false" ht="13.2" hidden="false" customHeight="false" outlineLevel="0" collapsed="false">
      <c r="D511" s="170"/>
    </row>
    <row r="512" customFormat="false" ht="13.2" hidden="false" customHeight="false" outlineLevel="0" collapsed="false">
      <c r="D512" s="170"/>
    </row>
    <row r="513" customFormat="false" ht="13.2" hidden="false" customHeight="false" outlineLevel="0" collapsed="false">
      <c r="D513" s="170"/>
    </row>
    <row r="514" customFormat="false" ht="13.2" hidden="false" customHeight="false" outlineLevel="0" collapsed="false">
      <c r="D514" s="170"/>
    </row>
    <row r="515" customFormat="false" ht="13.2" hidden="false" customHeight="false" outlineLevel="0" collapsed="false">
      <c r="D515" s="170"/>
    </row>
    <row r="516" customFormat="false" ht="13.2" hidden="false" customHeight="false" outlineLevel="0" collapsed="false">
      <c r="D516" s="170"/>
    </row>
    <row r="517" customFormat="false" ht="13.2" hidden="false" customHeight="false" outlineLevel="0" collapsed="false">
      <c r="D517" s="170"/>
    </row>
    <row r="518" customFormat="false" ht="13.2" hidden="false" customHeight="false" outlineLevel="0" collapsed="false">
      <c r="D518" s="170"/>
    </row>
    <row r="519" customFormat="false" ht="13.2" hidden="false" customHeight="false" outlineLevel="0" collapsed="false">
      <c r="D519" s="170"/>
    </row>
    <row r="520" customFormat="false" ht="13.2" hidden="false" customHeight="false" outlineLevel="0" collapsed="false">
      <c r="D520" s="170"/>
    </row>
    <row r="521" customFormat="false" ht="13.2" hidden="false" customHeight="false" outlineLevel="0" collapsed="false">
      <c r="D521" s="170"/>
    </row>
    <row r="522" customFormat="false" ht="13.2" hidden="false" customHeight="false" outlineLevel="0" collapsed="false">
      <c r="D522" s="170"/>
    </row>
    <row r="523" customFormat="false" ht="13.2" hidden="false" customHeight="false" outlineLevel="0" collapsed="false">
      <c r="D523" s="170"/>
    </row>
    <row r="524" customFormat="false" ht="13.2" hidden="false" customHeight="false" outlineLevel="0" collapsed="false">
      <c r="D524" s="170"/>
    </row>
    <row r="525" customFormat="false" ht="13.2" hidden="false" customHeight="false" outlineLevel="0" collapsed="false">
      <c r="D525" s="170"/>
    </row>
    <row r="526" customFormat="false" ht="13.2" hidden="false" customHeight="false" outlineLevel="0" collapsed="false">
      <c r="D526" s="170"/>
    </row>
    <row r="527" customFormat="false" ht="13.2" hidden="false" customHeight="false" outlineLevel="0" collapsed="false">
      <c r="D527" s="170"/>
    </row>
    <row r="528" customFormat="false" ht="13.2" hidden="false" customHeight="false" outlineLevel="0" collapsed="false">
      <c r="D528" s="170"/>
    </row>
    <row r="529" customFormat="false" ht="13.2" hidden="false" customHeight="false" outlineLevel="0" collapsed="false">
      <c r="D529" s="170"/>
    </row>
    <row r="530" customFormat="false" ht="13.2" hidden="false" customHeight="false" outlineLevel="0" collapsed="false">
      <c r="D530" s="170"/>
    </row>
    <row r="531" customFormat="false" ht="13.2" hidden="false" customHeight="false" outlineLevel="0" collapsed="false">
      <c r="D531" s="170"/>
    </row>
    <row r="532" customFormat="false" ht="13.2" hidden="false" customHeight="false" outlineLevel="0" collapsed="false">
      <c r="D532" s="170"/>
    </row>
    <row r="533" customFormat="false" ht="13.2" hidden="false" customHeight="false" outlineLevel="0" collapsed="false">
      <c r="D533" s="170"/>
    </row>
    <row r="534" customFormat="false" ht="13.2" hidden="false" customHeight="false" outlineLevel="0" collapsed="false">
      <c r="D534" s="170"/>
    </row>
    <row r="535" customFormat="false" ht="13.2" hidden="false" customHeight="false" outlineLevel="0" collapsed="false">
      <c r="D535" s="170"/>
    </row>
    <row r="536" customFormat="false" ht="13.2" hidden="false" customHeight="false" outlineLevel="0" collapsed="false">
      <c r="D536" s="170"/>
    </row>
    <row r="537" customFormat="false" ht="13.2" hidden="false" customHeight="false" outlineLevel="0" collapsed="false">
      <c r="D537" s="170"/>
    </row>
    <row r="538" customFormat="false" ht="13.2" hidden="false" customHeight="false" outlineLevel="0" collapsed="false">
      <c r="D538" s="170"/>
    </row>
    <row r="539" customFormat="false" ht="13.2" hidden="false" customHeight="false" outlineLevel="0" collapsed="false">
      <c r="D539" s="170"/>
    </row>
    <row r="540" customFormat="false" ht="13.2" hidden="false" customHeight="false" outlineLevel="0" collapsed="false">
      <c r="D540" s="170"/>
    </row>
    <row r="541" customFormat="false" ht="13.2" hidden="false" customHeight="false" outlineLevel="0" collapsed="false">
      <c r="D541" s="170"/>
    </row>
    <row r="542" customFormat="false" ht="13.2" hidden="false" customHeight="false" outlineLevel="0" collapsed="false">
      <c r="D542" s="170"/>
    </row>
    <row r="543" customFormat="false" ht="13.2" hidden="false" customHeight="false" outlineLevel="0" collapsed="false">
      <c r="D543" s="170"/>
    </row>
    <row r="544" customFormat="false" ht="13.2" hidden="false" customHeight="false" outlineLevel="0" collapsed="false">
      <c r="D544" s="170"/>
    </row>
    <row r="545" customFormat="false" ht="13.2" hidden="false" customHeight="false" outlineLevel="0" collapsed="false">
      <c r="D545" s="170"/>
    </row>
    <row r="546" customFormat="false" ht="13.2" hidden="false" customHeight="false" outlineLevel="0" collapsed="false">
      <c r="D546" s="170"/>
    </row>
    <row r="547" customFormat="false" ht="13.2" hidden="false" customHeight="false" outlineLevel="0" collapsed="false">
      <c r="D547" s="170"/>
    </row>
    <row r="548" customFormat="false" ht="13.2" hidden="false" customHeight="false" outlineLevel="0" collapsed="false">
      <c r="D548" s="170"/>
    </row>
    <row r="549" customFormat="false" ht="13.2" hidden="false" customHeight="false" outlineLevel="0" collapsed="false">
      <c r="D549" s="170"/>
    </row>
    <row r="550" customFormat="false" ht="13.2" hidden="false" customHeight="false" outlineLevel="0" collapsed="false">
      <c r="D550" s="170"/>
    </row>
    <row r="551" customFormat="false" ht="13.2" hidden="false" customHeight="false" outlineLevel="0" collapsed="false">
      <c r="D551" s="170"/>
    </row>
    <row r="552" customFormat="false" ht="13.2" hidden="false" customHeight="false" outlineLevel="0" collapsed="false">
      <c r="D552" s="170"/>
    </row>
    <row r="553" customFormat="false" ht="13.2" hidden="false" customHeight="false" outlineLevel="0" collapsed="false">
      <c r="D553" s="170"/>
    </row>
    <row r="554" customFormat="false" ht="13.2" hidden="false" customHeight="false" outlineLevel="0" collapsed="false">
      <c r="D554" s="170"/>
    </row>
    <row r="555" customFormat="false" ht="13.2" hidden="false" customHeight="false" outlineLevel="0" collapsed="false">
      <c r="D555" s="170"/>
    </row>
    <row r="556" customFormat="false" ht="13.2" hidden="false" customHeight="false" outlineLevel="0" collapsed="false">
      <c r="D556" s="170"/>
    </row>
    <row r="557" customFormat="false" ht="13.2" hidden="false" customHeight="false" outlineLevel="0" collapsed="false">
      <c r="D557" s="170"/>
    </row>
    <row r="558" customFormat="false" ht="13.2" hidden="false" customHeight="false" outlineLevel="0" collapsed="false">
      <c r="D558" s="170"/>
    </row>
    <row r="559" customFormat="false" ht="13.2" hidden="false" customHeight="false" outlineLevel="0" collapsed="false">
      <c r="D559" s="170"/>
    </row>
    <row r="560" customFormat="false" ht="13.2" hidden="false" customHeight="false" outlineLevel="0" collapsed="false">
      <c r="D560" s="170"/>
    </row>
    <row r="561" customFormat="false" ht="13.2" hidden="false" customHeight="false" outlineLevel="0" collapsed="false">
      <c r="D561" s="170"/>
    </row>
    <row r="562" customFormat="false" ht="13.2" hidden="false" customHeight="false" outlineLevel="0" collapsed="false">
      <c r="D562" s="170"/>
    </row>
    <row r="563" customFormat="false" ht="13.2" hidden="false" customHeight="false" outlineLevel="0" collapsed="false">
      <c r="D563" s="170"/>
    </row>
    <row r="564" customFormat="false" ht="13.2" hidden="false" customHeight="false" outlineLevel="0" collapsed="false">
      <c r="D564" s="170"/>
    </row>
    <row r="565" customFormat="false" ht="13.2" hidden="false" customHeight="false" outlineLevel="0" collapsed="false">
      <c r="D565" s="170"/>
    </row>
    <row r="566" customFormat="false" ht="13.2" hidden="false" customHeight="false" outlineLevel="0" collapsed="false">
      <c r="D566" s="170"/>
    </row>
    <row r="567" customFormat="false" ht="13.2" hidden="false" customHeight="false" outlineLevel="0" collapsed="false">
      <c r="D567" s="170"/>
    </row>
    <row r="568" customFormat="false" ht="13.2" hidden="false" customHeight="false" outlineLevel="0" collapsed="false">
      <c r="D568" s="170"/>
    </row>
    <row r="569" customFormat="false" ht="13.2" hidden="false" customHeight="false" outlineLevel="0" collapsed="false">
      <c r="D569" s="170"/>
    </row>
    <row r="570" customFormat="false" ht="13.2" hidden="false" customHeight="false" outlineLevel="0" collapsed="false">
      <c r="D570" s="170"/>
    </row>
    <row r="571" customFormat="false" ht="13.2" hidden="false" customHeight="false" outlineLevel="0" collapsed="false">
      <c r="D571" s="170"/>
    </row>
    <row r="572" customFormat="false" ht="13.2" hidden="false" customHeight="false" outlineLevel="0" collapsed="false">
      <c r="D572" s="170"/>
    </row>
    <row r="573" customFormat="false" ht="13.2" hidden="false" customHeight="false" outlineLevel="0" collapsed="false">
      <c r="D573" s="170"/>
    </row>
    <row r="574" customFormat="false" ht="13.2" hidden="false" customHeight="false" outlineLevel="0" collapsed="false">
      <c r="D574" s="170"/>
    </row>
    <row r="575" customFormat="false" ht="13.2" hidden="false" customHeight="false" outlineLevel="0" collapsed="false">
      <c r="D575" s="170"/>
    </row>
    <row r="576" customFormat="false" ht="13.2" hidden="false" customHeight="false" outlineLevel="0" collapsed="false">
      <c r="D576" s="170"/>
    </row>
    <row r="577" customFormat="false" ht="13.2" hidden="false" customHeight="false" outlineLevel="0" collapsed="false">
      <c r="D577" s="170"/>
    </row>
    <row r="578" customFormat="false" ht="13.2" hidden="false" customHeight="false" outlineLevel="0" collapsed="false">
      <c r="D578" s="170"/>
    </row>
    <row r="579" customFormat="false" ht="13.2" hidden="false" customHeight="false" outlineLevel="0" collapsed="false">
      <c r="D579" s="170"/>
    </row>
    <row r="580" customFormat="false" ht="13.2" hidden="false" customHeight="false" outlineLevel="0" collapsed="false">
      <c r="D580" s="170"/>
    </row>
    <row r="581" customFormat="false" ht="13.2" hidden="false" customHeight="false" outlineLevel="0" collapsed="false">
      <c r="D581" s="170"/>
    </row>
    <row r="582" customFormat="false" ht="13.2" hidden="false" customHeight="false" outlineLevel="0" collapsed="false">
      <c r="D582" s="170"/>
    </row>
    <row r="583" customFormat="false" ht="13.2" hidden="false" customHeight="false" outlineLevel="0" collapsed="false">
      <c r="D583" s="170"/>
    </row>
    <row r="584" customFormat="false" ht="13.2" hidden="false" customHeight="false" outlineLevel="0" collapsed="false">
      <c r="D584" s="170"/>
    </row>
    <row r="585" customFormat="false" ht="13.2" hidden="false" customHeight="false" outlineLevel="0" collapsed="false">
      <c r="D585" s="170"/>
    </row>
    <row r="586" customFormat="false" ht="13.2" hidden="false" customHeight="false" outlineLevel="0" collapsed="false">
      <c r="D586" s="170"/>
    </row>
    <row r="587" customFormat="false" ht="13.2" hidden="false" customHeight="false" outlineLevel="0" collapsed="false">
      <c r="D587" s="170"/>
    </row>
    <row r="588" customFormat="false" ht="13.2" hidden="false" customHeight="false" outlineLevel="0" collapsed="false">
      <c r="D588" s="170"/>
    </row>
    <row r="589" customFormat="false" ht="13.2" hidden="false" customHeight="false" outlineLevel="0" collapsed="false">
      <c r="D589" s="170"/>
    </row>
    <row r="590" customFormat="false" ht="13.2" hidden="false" customHeight="false" outlineLevel="0" collapsed="false">
      <c r="D590" s="170"/>
    </row>
    <row r="591" customFormat="false" ht="13.2" hidden="false" customHeight="false" outlineLevel="0" collapsed="false">
      <c r="D591" s="170"/>
    </row>
    <row r="592" customFormat="false" ht="13.2" hidden="false" customHeight="false" outlineLevel="0" collapsed="false">
      <c r="D592" s="170"/>
    </row>
    <row r="593" customFormat="false" ht="13.2" hidden="false" customHeight="false" outlineLevel="0" collapsed="false">
      <c r="D593" s="170"/>
    </row>
    <row r="594" customFormat="false" ht="13.2" hidden="false" customHeight="false" outlineLevel="0" collapsed="false">
      <c r="D594" s="170"/>
    </row>
    <row r="595" customFormat="false" ht="13.2" hidden="false" customHeight="false" outlineLevel="0" collapsed="false">
      <c r="D595" s="170"/>
    </row>
    <row r="596" customFormat="false" ht="13.2" hidden="false" customHeight="false" outlineLevel="0" collapsed="false">
      <c r="D596" s="170"/>
    </row>
    <row r="597" customFormat="false" ht="13.2" hidden="false" customHeight="false" outlineLevel="0" collapsed="false">
      <c r="D597" s="170"/>
    </row>
    <row r="598" customFormat="false" ht="13.2" hidden="false" customHeight="false" outlineLevel="0" collapsed="false">
      <c r="D598" s="170"/>
    </row>
    <row r="599" customFormat="false" ht="13.2" hidden="false" customHeight="false" outlineLevel="0" collapsed="false">
      <c r="D599" s="170"/>
    </row>
    <row r="600" customFormat="false" ht="13.2" hidden="false" customHeight="false" outlineLevel="0" collapsed="false">
      <c r="D600" s="170"/>
    </row>
    <row r="601" customFormat="false" ht="13.2" hidden="false" customHeight="false" outlineLevel="0" collapsed="false">
      <c r="D601" s="170"/>
    </row>
    <row r="602" customFormat="false" ht="13.2" hidden="false" customHeight="false" outlineLevel="0" collapsed="false">
      <c r="D602" s="170"/>
    </row>
    <row r="603" customFormat="false" ht="13.2" hidden="false" customHeight="false" outlineLevel="0" collapsed="false">
      <c r="D603" s="170"/>
    </row>
    <row r="604" customFormat="false" ht="13.2" hidden="false" customHeight="false" outlineLevel="0" collapsed="false">
      <c r="D604" s="170"/>
    </row>
    <row r="605" customFormat="false" ht="13.2" hidden="false" customHeight="false" outlineLevel="0" collapsed="false">
      <c r="D605" s="170"/>
    </row>
    <row r="606" customFormat="false" ht="13.2" hidden="false" customHeight="false" outlineLevel="0" collapsed="false">
      <c r="D606" s="170"/>
    </row>
    <row r="607" customFormat="false" ht="13.2" hidden="false" customHeight="false" outlineLevel="0" collapsed="false">
      <c r="D607" s="170"/>
    </row>
    <row r="608" customFormat="false" ht="13.2" hidden="false" customHeight="false" outlineLevel="0" collapsed="false">
      <c r="D608" s="170"/>
    </row>
    <row r="609" customFormat="false" ht="13.2" hidden="false" customHeight="false" outlineLevel="0" collapsed="false">
      <c r="D609" s="170"/>
    </row>
    <row r="610" customFormat="false" ht="13.2" hidden="false" customHeight="false" outlineLevel="0" collapsed="false">
      <c r="D610" s="170"/>
    </row>
    <row r="611" customFormat="false" ht="13.2" hidden="false" customHeight="false" outlineLevel="0" collapsed="false">
      <c r="D611" s="170"/>
    </row>
    <row r="612" customFormat="false" ht="13.2" hidden="false" customHeight="false" outlineLevel="0" collapsed="false">
      <c r="D612" s="170"/>
    </row>
    <row r="613" customFormat="false" ht="13.2" hidden="false" customHeight="false" outlineLevel="0" collapsed="false">
      <c r="D613" s="170"/>
    </row>
    <row r="614" customFormat="false" ht="13.2" hidden="false" customHeight="false" outlineLevel="0" collapsed="false">
      <c r="D614" s="170"/>
    </row>
    <row r="615" customFormat="false" ht="13.2" hidden="false" customHeight="false" outlineLevel="0" collapsed="false">
      <c r="D615" s="170"/>
    </row>
    <row r="616" customFormat="false" ht="13.2" hidden="false" customHeight="false" outlineLevel="0" collapsed="false">
      <c r="D616" s="170"/>
    </row>
    <row r="617" customFormat="false" ht="13.2" hidden="false" customHeight="false" outlineLevel="0" collapsed="false">
      <c r="D617" s="170"/>
    </row>
    <row r="618" customFormat="false" ht="13.2" hidden="false" customHeight="false" outlineLevel="0" collapsed="false">
      <c r="D618" s="170"/>
    </row>
    <row r="619" customFormat="false" ht="13.2" hidden="false" customHeight="false" outlineLevel="0" collapsed="false">
      <c r="D619" s="170"/>
    </row>
    <row r="620" customFormat="false" ht="13.2" hidden="false" customHeight="false" outlineLevel="0" collapsed="false">
      <c r="D620" s="170"/>
    </row>
    <row r="621" customFormat="false" ht="13.2" hidden="false" customHeight="false" outlineLevel="0" collapsed="false">
      <c r="D621" s="170"/>
    </row>
    <row r="622" customFormat="false" ht="13.2" hidden="false" customHeight="false" outlineLevel="0" collapsed="false">
      <c r="D622" s="170"/>
    </row>
    <row r="623" customFormat="false" ht="13.2" hidden="false" customHeight="false" outlineLevel="0" collapsed="false">
      <c r="D623" s="170"/>
    </row>
    <row r="624" customFormat="false" ht="13.2" hidden="false" customHeight="false" outlineLevel="0" collapsed="false">
      <c r="D624" s="170"/>
    </row>
    <row r="625" customFormat="false" ht="13.2" hidden="false" customHeight="false" outlineLevel="0" collapsed="false">
      <c r="D625" s="170"/>
    </row>
    <row r="626" customFormat="false" ht="13.2" hidden="false" customHeight="false" outlineLevel="0" collapsed="false">
      <c r="D626" s="170"/>
    </row>
    <row r="627" customFormat="false" ht="13.2" hidden="false" customHeight="false" outlineLevel="0" collapsed="false">
      <c r="D627" s="170"/>
    </row>
    <row r="628" customFormat="false" ht="13.2" hidden="false" customHeight="false" outlineLevel="0" collapsed="false">
      <c r="D628" s="170"/>
    </row>
    <row r="629" customFormat="false" ht="13.2" hidden="false" customHeight="false" outlineLevel="0" collapsed="false">
      <c r="D629" s="170"/>
    </row>
    <row r="630" customFormat="false" ht="13.2" hidden="false" customHeight="false" outlineLevel="0" collapsed="false">
      <c r="D630" s="170"/>
    </row>
    <row r="631" customFormat="false" ht="13.2" hidden="false" customHeight="false" outlineLevel="0" collapsed="false">
      <c r="D631" s="170"/>
    </row>
    <row r="632" customFormat="false" ht="13.2" hidden="false" customHeight="false" outlineLevel="0" collapsed="false">
      <c r="D632" s="170"/>
    </row>
    <row r="633" customFormat="false" ht="13.2" hidden="false" customHeight="false" outlineLevel="0" collapsed="false">
      <c r="D633" s="170"/>
    </row>
    <row r="634" customFormat="false" ht="13.2" hidden="false" customHeight="false" outlineLevel="0" collapsed="false">
      <c r="D634" s="170"/>
    </row>
    <row r="635" customFormat="false" ht="13.2" hidden="false" customHeight="false" outlineLevel="0" collapsed="false">
      <c r="D635" s="170"/>
    </row>
    <row r="636" customFormat="false" ht="13.2" hidden="false" customHeight="false" outlineLevel="0" collapsed="false">
      <c r="D636" s="170"/>
    </row>
    <row r="637" customFormat="false" ht="13.2" hidden="false" customHeight="false" outlineLevel="0" collapsed="false">
      <c r="D637" s="170"/>
    </row>
    <row r="638" customFormat="false" ht="13.2" hidden="false" customHeight="false" outlineLevel="0" collapsed="false">
      <c r="D638" s="170"/>
    </row>
    <row r="639" customFormat="false" ht="13.2" hidden="false" customHeight="false" outlineLevel="0" collapsed="false">
      <c r="D639" s="170"/>
    </row>
    <row r="640" customFormat="false" ht="13.2" hidden="false" customHeight="false" outlineLevel="0" collapsed="false">
      <c r="D640" s="170"/>
    </row>
    <row r="641" customFormat="false" ht="13.2" hidden="false" customHeight="false" outlineLevel="0" collapsed="false">
      <c r="D641" s="170"/>
    </row>
    <row r="642" customFormat="false" ht="13.2" hidden="false" customHeight="false" outlineLevel="0" collapsed="false">
      <c r="D642" s="170"/>
    </row>
    <row r="643" customFormat="false" ht="13.2" hidden="false" customHeight="false" outlineLevel="0" collapsed="false">
      <c r="D643" s="170"/>
    </row>
    <row r="644" customFormat="false" ht="13.2" hidden="false" customHeight="false" outlineLevel="0" collapsed="false">
      <c r="D644" s="170"/>
    </row>
    <row r="645" customFormat="false" ht="13.2" hidden="false" customHeight="false" outlineLevel="0" collapsed="false">
      <c r="D645" s="170"/>
    </row>
    <row r="646" customFormat="false" ht="13.2" hidden="false" customHeight="false" outlineLevel="0" collapsed="false">
      <c r="D646" s="170"/>
    </row>
    <row r="647" customFormat="false" ht="13.2" hidden="false" customHeight="false" outlineLevel="0" collapsed="false">
      <c r="D647" s="170"/>
    </row>
    <row r="648" customFormat="false" ht="13.2" hidden="false" customHeight="false" outlineLevel="0" collapsed="false">
      <c r="D648" s="170"/>
    </row>
    <row r="649" customFormat="false" ht="13.2" hidden="false" customHeight="false" outlineLevel="0" collapsed="false">
      <c r="D649" s="170"/>
    </row>
    <row r="650" customFormat="false" ht="13.2" hidden="false" customHeight="false" outlineLevel="0" collapsed="false">
      <c r="D650" s="170"/>
    </row>
    <row r="651" customFormat="false" ht="13.2" hidden="false" customHeight="false" outlineLevel="0" collapsed="false">
      <c r="D651" s="170"/>
    </row>
    <row r="652" customFormat="false" ht="13.2" hidden="false" customHeight="false" outlineLevel="0" collapsed="false">
      <c r="D652" s="170"/>
    </row>
    <row r="653" customFormat="false" ht="13.2" hidden="false" customHeight="false" outlineLevel="0" collapsed="false">
      <c r="D653" s="170"/>
    </row>
    <row r="654" customFormat="false" ht="13.2" hidden="false" customHeight="false" outlineLevel="0" collapsed="false">
      <c r="D654" s="170"/>
    </row>
    <row r="655" customFormat="false" ht="13.2" hidden="false" customHeight="false" outlineLevel="0" collapsed="false">
      <c r="D655" s="170"/>
    </row>
    <row r="656" customFormat="false" ht="13.2" hidden="false" customHeight="false" outlineLevel="0" collapsed="false">
      <c r="D656" s="170"/>
    </row>
    <row r="657" customFormat="false" ht="13.2" hidden="false" customHeight="false" outlineLevel="0" collapsed="false">
      <c r="D657" s="170"/>
    </row>
    <row r="658" customFormat="false" ht="13.2" hidden="false" customHeight="false" outlineLevel="0" collapsed="false">
      <c r="D658" s="170"/>
    </row>
    <row r="659" customFormat="false" ht="13.2" hidden="false" customHeight="false" outlineLevel="0" collapsed="false">
      <c r="D659" s="170"/>
    </row>
    <row r="660" customFormat="false" ht="13.2" hidden="false" customHeight="false" outlineLevel="0" collapsed="false">
      <c r="D660" s="170"/>
    </row>
    <row r="661" customFormat="false" ht="13.2" hidden="false" customHeight="false" outlineLevel="0" collapsed="false">
      <c r="D661" s="170"/>
    </row>
    <row r="662" customFormat="false" ht="13.2" hidden="false" customHeight="false" outlineLevel="0" collapsed="false">
      <c r="D662" s="170"/>
    </row>
    <row r="663" customFormat="false" ht="13.2" hidden="false" customHeight="false" outlineLevel="0" collapsed="false">
      <c r="D663" s="170"/>
    </row>
    <row r="664" customFormat="false" ht="13.2" hidden="false" customHeight="false" outlineLevel="0" collapsed="false">
      <c r="D664" s="170"/>
    </row>
    <row r="665" customFormat="false" ht="13.2" hidden="false" customHeight="false" outlineLevel="0" collapsed="false">
      <c r="D665" s="170"/>
    </row>
    <row r="666" customFormat="false" ht="13.2" hidden="false" customHeight="false" outlineLevel="0" collapsed="false">
      <c r="D666" s="170"/>
    </row>
    <row r="667" customFormat="false" ht="13.2" hidden="false" customHeight="false" outlineLevel="0" collapsed="false">
      <c r="D667" s="170"/>
    </row>
    <row r="668" customFormat="false" ht="13.2" hidden="false" customHeight="false" outlineLevel="0" collapsed="false">
      <c r="D668" s="170"/>
    </row>
    <row r="669" customFormat="false" ht="13.2" hidden="false" customHeight="false" outlineLevel="0" collapsed="false">
      <c r="D669" s="170"/>
    </row>
    <row r="670" customFormat="false" ht="13.2" hidden="false" customHeight="false" outlineLevel="0" collapsed="false">
      <c r="D670" s="170"/>
    </row>
    <row r="671" customFormat="false" ht="13.2" hidden="false" customHeight="false" outlineLevel="0" collapsed="false">
      <c r="D671" s="170"/>
    </row>
    <row r="672" customFormat="false" ht="13.2" hidden="false" customHeight="false" outlineLevel="0" collapsed="false">
      <c r="D672" s="170"/>
    </row>
    <row r="673" customFormat="false" ht="13.2" hidden="false" customHeight="false" outlineLevel="0" collapsed="false">
      <c r="D673" s="170"/>
    </row>
    <row r="674" customFormat="false" ht="13.2" hidden="false" customHeight="false" outlineLevel="0" collapsed="false">
      <c r="D674" s="170"/>
    </row>
    <row r="675" customFormat="false" ht="13.2" hidden="false" customHeight="false" outlineLevel="0" collapsed="false">
      <c r="D675" s="170"/>
    </row>
    <row r="676" customFormat="false" ht="13.2" hidden="false" customHeight="false" outlineLevel="0" collapsed="false">
      <c r="D676" s="170"/>
    </row>
    <row r="677" customFormat="false" ht="13.2" hidden="false" customHeight="false" outlineLevel="0" collapsed="false">
      <c r="D677" s="170"/>
    </row>
    <row r="678" customFormat="false" ht="13.2" hidden="false" customHeight="false" outlineLevel="0" collapsed="false">
      <c r="D678" s="170"/>
    </row>
    <row r="679" customFormat="false" ht="13.2" hidden="false" customHeight="false" outlineLevel="0" collapsed="false">
      <c r="D679" s="170"/>
    </row>
    <row r="680" customFormat="false" ht="13.2" hidden="false" customHeight="false" outlineLevel="0" collapsed="false">
      <c r="D680" s="170"/>
    </row>
    <row r="681" customFormat="false" ht="13.2" hidden="false" customHeight="false" outlineLevel="0" collapsed="false">
      <c r="D681" s="170"/>
    </row>
    <row r="682" customFormat="false" ht="13.2" hidden="false" customHeight="false" outlineLevel="0" collapsed="false">
      <c r="D682" s="170"/>
    </row>
    <row r="683" customFormat="false" ht="13.2" hidden="false" customHeight="false" outlineLevel="0" collapsed="false">
      <c r="D683" s="170"/>
    </row>
    <row r="684" customFormat="false" ht="13.2" hidden="false" customHeight="false" outlineLevel="0" collapsed="false">
      <c r="D684" s="170"/>
    </row>
    <row r="685" customFormat="false" ht="13.2" hidden="false" customHeight="false" outlineLevel="0" collapsed="false">
      <c r="D685" s="170"/>
    </row>
    <row r="686" customFormat="false" ht="13.2" hidden="false" customHeight="false" outlineLevel="0" collapsed="false">
      <c r="D686" s="170"/>
    </row>
    <row r="687" customFormat="false" ht="13.2" hidden="false" customHeight="false" outlineLevel="0" collapsed="false">
      <c r="D687" s="170"/>
    </row>
    <row r="688" customFormat="false" ht="13.2" hidden="false" customHeight="false" outlineLevel="0" collapsed="false">
      <c r="D688" s="170"/>
    </row>
    <row r="689" customFormat="false" ht="13.2" hidden="false" customHeight="false" outlineLevel="0" collapsed="false">
      <c r="D689" s="170"/>
    </row>
    <row r="690" customFormat="false" ht="13.2" hidden="false" customHeight="false" outlineLevel="0" collapsed="false">
      <c r="D690" s="170"/>
    </row>
    <row r="691" customFormat="false" ht="13.2" hidden="false" customHeight="false" outlineLevel="0" collapsed="false">
      <c r="D691" s="170"/>
    </row>
    <row r="692" customFormat="false" ht="13.2" hidden="false" customHeight="false" outlineLevel="0" collapsed="false">
      <c r="D692" s="170"/>
    </row>
    <row r="693" customFormat="false" ht="13.2" hidden="false" customHeight="false" outlineLevel="0" collapsed="false">
      <c r="D693" s="170"/>
    </row>
    <row r="694" customFormat="false" ht="13.2" hidden="false" customHeight="false" outlineLevel="0" collapsed="false">
      <c r="D694" s="170"/>
    </row>
    <row r="695" customFormat="false" ht="13.2" hidden="false" customHeight="false" outlineLevel="0" collapsed="false">
      <c r="D695" s="170"/>
    </row>
    <row r="696" customFormat="false" ht="13.2" hidden="false" customHeight="false" outlineLevel="0" collapsed="false">
      <c r="D696" s="170"/>
    </row>
    <row r="697" customFormat="false" ht="13.2" hidden="false" customHeight="false" outlineLevel="0" collapsed="false">
      <c r="D697" s="170"/>
    </row>
    <row r="698" customFormat="false" ht="13.2" hidden="false" customHeight="false" outlineLevel="0" collapsed="false">
      <c r="D698" s="170"/>
    </row>
    <row r="699" customFormat="false" ht="13.2" hidden="false" customHeight="false" outlineLevel="0" collapsed="false">
      <c r="D699" s="170"/>
    </row>
    <row r="700" customFormat="false" ht="13.2" hidden="false" customHeight="false" outlineLevel="0" collapsed="false">
      <c r="D700" s="170"/>
    </row>
    <row r="701" customFormat="false" ht="13.2" hidden="false" customHeight="false" outlineLevel="0" collapsed="false">
      <c r="D701" s="170"/>
    </row>
    <row r="702" customFormat="false" ht="13.2" hidden="false" customHeight="false" outlineLevel="0" collapsed="false">
      <c r="D702" s="170"/>
    </row>
    <row r="703" customFormat="false" ht="13.2" hidden="false" customHeight="false" outlineLevel="0" collapsed="false">
      <c r="D703" s="170"/>
    </row>
    <row r="704" customFormat="false" ht="13.2" hidden="false" customHeight="false" outlineLevel="0" collapsed="false">
      <c r="D704" s="170"/>
    </row>
    <row r="705" customFormat="false" ht="13.2" hidden="false" customHeight="false" outlineLevel="0" collapsed="false">
      <c r="D705" s="170"/>
    </row>
    <row r="706" customFormat="false" ht="13.2" hidden="false" customHeight="false" outlineLevel="0" collapsed="false">
      <c r="D706" s="170"/>
    </row>
    <row r="707" customFormat="false" ht="13.2" hidden="false" customHeight="false" outlineLevel="0" collapsed="false">
      <c r="D707" s="170"/>
    </row>
    <row r="708" customFormat="false" ht="13.2" hidden="false" customHeight="false" outlineLevel="0" collapsed="false">
      <c r="D708" s="170"/>
    </row>
    <row r="709" customFormat="false" ht="13.2" hidden="false" customHeight="false" outlineLevel="0" collapsed="false">
      <c r="D709" s="170"/>
    </row>
    <row r="710" customFormat="false" ht="13.2" hidden="false" customHeight="false" outlineLevel="0" collapsed="false">
      <c r="D710" s="170"/>
    </row>
    <row r="711" customFormat="false" ht="13.2" hidden="false" customHeight="false" outlineLevel="0" collapsed="false">
      <c r="D711" s="170"/>
    </row>
    <row r="712" customFormat="false" ht="13.2" hidden="false" customHeight="false" outlineLevel="0" collapsed="false">
      <c r="D712" s="170"/>
    </row>
    <row r="713" customFormat="false" ht="13.2" hidden="false" customHeight="false" outlineLevel="0" collapsed="false">
      <c r="D713" s="170"/>
    </row>
    <row r="714" customFormat="false" ht="13.2" hidden="false" customHeight="false" outlineLevel="0" collapsed="false">
      <c r="D714" s="170"/>
    </row>
    <row r="715" customFormat="false" ht="13.2" hidden="false" customHeight="false" outlineLevel="0" collapsed="false">
      <c r="D715" s="170"/>
    </row>
    <row r="716" customFormat="false" ht="13.2" hidden="false" customHeight="false" outlineLevel="0" collapsed="false">
      <c r="D716" s="170"/>
    </row>
    <row r="717" customFormat="false" ht="13.2" hidden="false" customHeight="false" outlineLevel="0" collapsed="false">
      <c r="D717" s="170"/>
    </row>
    <row r="718" customFormat="false" ht="13.2" hidden="false" customHeight="false" outlineLevel="0" collapsed="false">
      <c r="D718" s="170"/>
    </row>
    <row r="719" customFormat="false" ht="13.2" hidden="false" customHeight="false" outlineLevel="0" collapsed="false">
      <c r="D719" s="170"/>
    </row>
    <row r="720" customFormat="false" ht="13.2" hidden="false" customHeight="false" outlineLevel="0" collapsed="false">
      <c r="D720" s="170"/>
    </row>
    <row r="721" customFormat="false" ht="13.2" hidden="false" customHeight="false" outlineLevel="0" collapsed="false">
      <c r="D721" s="170"/>
    </row>
    <row r="722" customFormat="false" ht="13.2" hidden="false" customHeight="false" outlineLevel="0" collapsed="false">
      <c r="D722" s="170"/>
    </row>
    <row r="723" customFormat="false" ht="13.2" hidden="false" customHeight="false" outlineLevel="0" collapsed="false">
      <c r="D723" s="170"/>
    </row>
    <row r="724" customFormat="false" ht="13.2" hidden="false" customHeight="false" outlineLevel="0" collapsed="false">
      <c r="D724" s="170"/>
    </row>
    <row r="725" customFormat="false" ht="13.2" hidden="false" customHeight="false" outlineLevel="0" collapsed="false">
      <c r="D725" s="170"/>
    </row>
    <row r="726" customFormat="false" ht="13.2" hidden="false" customHeight="false" outlineLevel="0" collapsed="false">
      <c r="D726" s="170"/>
    </row>
    <row r="727" customFormat="false" ht="13.2" hidden="false" customHeight="false" outlineLevel="0" collapsed="false">
      <c r="D727" s="170"/>
    </row>
    <row r="728" customFormat="false" ht="13.2" hidden="false" customHeight="false" outlineLevel="0" collapsed="false">
      <c r="D728" s="170"/>
    </row>
    <row r="729" customFormat="false" ht="13.2" hidden="false" customHeight="false" outlineLevel="0" collapsed="false">
      <c r="D729" s="170"/>
    </row>
    <row r="730" customFormat="false" ht="13.2" hidden="false" customHeight="false" outlineLevel="0" collapsed="false">
      <c r="D730" s="170"/>
    </row>
    <row r="731" customFormat="false" ht="13.2" hidden="false" customHeight="false" outlineLevel="0" collapsed="false">
      <c r="D731" s="170"/>
    </row>
    <row r="732" customFormat="false" ht="13.2" hidden="false" customHeight="false" outlineLevel="0" collapsed="false">
      <c r="D732" s="170"/>
    </row>
    <row r="733" customFormat="false" ht="13.2" hidden="false" customHeight="false" outlineLevel="0" collapsed="false">
      <c r="D733" s="170"/>
    </row>
    <row r="734" customFormat="false" ht="13.2" hidden="false" customHeight="false" outlineLevel="0" collapsed="false">
      <c r="D734" s="170"/>
    </row>
    <row r="735" customFormat="false" ht="13.2" hidden="false" customHeight="false" outlineLevel="0" collapsed="false">
      <c r="D735" s="170"/>
    </row>
    <row r="736" customFormat="false" ht="13.2" hidden="false" customHeight="false" outlineLevel="0" collapsed="false">
      <c r="D736" s="170"/>
    </row>
    <row r="737" customFormat="false" ht="13.2" hidden="false" customHeight="false" outlineLevel="0" collapsed="false">
      <c r="D737" s="170"/>
    </row>
    <row r="738" customFormat="false" ht="13.2" hidden="false" customHeight="false" outlineLevel="0" collapsed="false">
      <c r="D738" s="170"/>
    </row>
    <row r="739" customFormat="false" ht="13.2" hidden="false" customHeight="false" outlineLevel="0" collapsed="false">
      <c r="D739" s="170"/>
    </row>
    <row r="740" customFormat="false" ht="13.2" hidden="false" customHeight="false" outlineLevel="0" collapsed="false">
      <c r="D740" s="170"/>
    </row>
    <row r="741" customFormat="false" ht="13.2" hidden="false" customHeight="false" outlineLevel="0" collapsed="false">
      <c r="D741" s="170"/>
    </row>
    <row r="742" customFormat="false" ht="13.2" hidden="false" customHeight="false" outlineLevel="0" collapsed="false">
      <c r="D742" s="170"/>
    </row>
    <row r="743" customFormat="false" ht="13.2" hidden="false" customHeight="false" outlineLevel="0" collapsed="false">
      <c r="D743" s="170"/>
    </row>
    <row r="744" customFormat="false" ht="13.2" hidden="false" customHeight="false" outlineLevel="0" collapsed="false">
      <c r="D744" s="170"/>
    </row>
    <row r="745" customFormat="false" ht="13.2" hidden="false" customHeight="false" outlineLevel="0" collapsed="false">
      <c r="D745" s="170"/>
    </row>
    <row r="746" customFormat="false" ht="13.2" hidden="false" customHeight="false" outlineLevel="0" collapsed="false">
      <c r="D746" s="170"/>
    </row>
    <row r="747" customFormat="false" ht="13.2" hidden="false" customHeight="false" outlineLevel="0" collapsed="false">
      <c r="D747" s="170"/>
    </row>
    <row r="748" customFormat="false" ht="13.2" hidden="false" customHeight="false" outlineLevel="0" collapsed="false">
      <c r="D748" s="170"/>
    </row>
    <row r="749" customFormat="false" ht="13.2" hidden="false" customHeight="false" outlineLevel="0" collapsed="false">
      <c r="D749" s="170"/>
    </row>
    <row r="750" customFormat="false" ht="13.2" hidden="false" customHeight="false" outlineLevel="0" collapsed="false">
      <c r="D750" s="170"/>
    </row>
    <row r="751" customFormat="false" ht="13.2" hidden="false" customHeight="false" outlineLevel="0" collapsed="false">
      <c r="D751" s="170"/>
    </row>
    <row r="752" customFormat="false" ht="13.2" hidden="false" customHeight="false" outlineLevel="0" collapsed="false">
      <c r="D752" s="170"/>
    </row>
    <row r="753" customFormat="false" ht="13.2" hidden="false" customHeight="false" outlineLevel="0" collapsed="false">
      <c r="D753" s="170"/>
    </row>
    <row r="754" customFormat="false" ht="13.2" hidden="false" customHeight="false" outlineLevel="0" collapsed="false">
      <c r="D754" s="170"/>
    </row>
    <row r="755" customFormat="false" ht="13.2" hidden="false" customHeight="false" outlineLevel="0" collapsed="false">
      <c r="D755" s="170"/>
    </row>
    <row r="756" customFormat="false" ht="13.2" hidden="false" customHeight="false" outlineLevel="0" collapsed="false">
      <c r="D756" s="170"/>
    </row>
    <row r="757" customFormat="false" ht="13.2" hidden="false" customHeight="false" outlineLevel="0" collapsed="false">
      <c r="D757" s="170"/>
    </row>
    <row r="758" customFormat="false" ht="13.2" hidden="false" customHeight="false" outlineLevel="0" collapsed="false">
      <c r="D758" s="170"/>
    </row>
    <row r="759" customFormat="false" ht="13.2" hidden="false" customHeight="false" outlineLevel="0" collapsed="false">
      <c r="D759" s="170"/>
    </row>
    <row r="760" customFormat="false" ht="13.2" hidden="false" customHeight="false" outlineLevel="0" collapsed="false">
      <c r="D760" s="170"/>
    </row>
    <row r="761" customFormat="false" ht="13.2" hidden="false" customHeight="false" outlineLevel="0" collapsed="false">
      <c r="D761" s="170"/>
    </row>
    <row r="762" customFormat="false" ht="13.2" hidden="false" customHeight="false" outlineLevel="0" collapsed="false">
      <c r="D762" s="170"/>
    </row>
    <row r="763" customFormat="false" ht="13.2" hidden="false" customHeight="false" outlineLevel="0" collapsed="false">
      <c r="D763" s="170"/>
    </row>
    <row r="764" customFormat="false" ht="13.2" hidden="false" customHeight="false" outlineLevel="0" collapsed="false">
      <c r="D764" s="170"/>
    </row>
    <row r="765" customFormat="false" ht="13.2" hidden="false" customHeight="false" outlineLevel="0" collapsed="false">
      <c r="D765" s="170"/>
    </row>
    <row r="766" customFormat="false" ht="13.2" hidden="false" customHeight="false" outlineLevel="0" collapsed="false">
      <c r="D766" s="170"/>
    </row>
    <row r="767" customFormat="false" ht="13.2" hidden="false" customHeight="false" outlineLevel="0" collapsed="false">
      <c r="D767" s="170"/>
    </row>
    <row r="768" customFormat="false" ht="13.2" hidden="false" customHeight="false" outlineLevel="0" collapsed="false">
      <c r="D768" s="170"/>
    </row>
    <row r="769" customFormat="false" ht="13.2" hidden="false" customHeight="false" outlineLevel="0" collapsed="false">
      <c r="D769" s="170"/>
    </row>
    <row r="770" customFormat="false" ht="13.2" hidden="false" customHeight="false" outlineLevel="0" collapsed="false">
      <c r="D770" s="170"/>
    </row>
    <row r="771" customFormat="false" ht="13.2" hidden="false" customHeight="false" outlineLevel="0" collapsed="false">
      <c r="D771" s="170"/>
    </row>
    <row r="772" customFormat="false" ht="13.2" hidden="false" customHeight="false" outlineLevel="0" collapsed="false">
      <c r="D772" s="170"/>
    </row>
    <row r="773" customFormat="false" ht="13.2" hidden="false" customHeight="false" outlineLevel="0" collapsed="false">
      <c r="D773" s="170"/>
    </row>
    <row r="774" customFormat="false" ht="13.2" hidden="false" customHeight="false" outlineLevel="0" collapsed="false">
      <c r="D774" s="170"/>
    </row>
    <row r="775" customFormat="false" ht="13.2" hidden="false" customHeight="false" outlineLevel="0" collapsed="false">
      <c r="D775" s="170"/>
    </row>
    <row r="776" customFormat="false" ht="13.2" hidden="false" customHeight="false" outlineLevel="0" collapsed="false">
      <c r="D776" s="170"/>
    </row>
    <row r="777" customFormat="false" ht="13.2" hidden="false" customHeight="false" outlineLevel="0" collapsed="false">
      <c r="D777" s="170"/>
    </row>
    <row r="778" customFormat="false" ht="13.2" hidden="false" customHeight="false" outlineLevel="0" collapsed="false">
      <c r="D778" s="170"/>
    </row>
    <row r="779" customFormat="false" ht="13.2" hidden="false" customHeight="false" outlineLevel="0" collapsed="false">
      <c r="D779" s="170"/>
    </row>
    <row r="780" customFormat="false" ht="13.2" hidden="false" customHeight="false" outlineLevel="0" collapsed="false">
      <c r="D780" s="170"/>
    </row>
    <row r="781" customFormat="false" ht="13.2" hidden="false" customHeight="false" outlineLevel="0" collapsed="false">
      <c r="D781" s="170"/>
    </row>
    <row r="782" customFormat="false" ht="13.2" hidden="false" customHeight="false" outlineLevel="0" collapsed="false">
      <c r="D782" s="170"/>
    </row>
    <row r="783" customFormat="false" ht="13.2" hidden="false" customHeight="false" outlineLevel="0" collapsed="false">
      <c r="D783" s="170"/>
    </row>
    <row r="784" customFormat="false" ht="13.2" hidden="false" customHeight="false" outlineLevel="0" collapsed="false">
      <c r="D784" s="170"/>
    </row>
    <row r="785" customFormat="false" ht="13.2" hidden="false" customHeight="false" outlineLevel="0" collapsed="false">
      <c r="D785" s="170"/>
    </row>
    <row r="786" customFormat="false" ht="13.2" hidden="false" customHeight="false" outlineLevel="0" collapsed="false">
      <c r="D786" s="170"/>
    </row>
    <row r="787" customFormat="false" ht="13.2" hidden="false" customHeight="false" outlineLevel="0" collapsed="false">
      <c r="D787" s="170"/>
    </row>
    <row r="788" customFormat="false" ht="13.2" hidden="false" customHeight="false" outlineLevel="0" collapsed="false">
      <c r="D788" s="170"/>
    </row>
    <row r="789" customFormat="false" ht="13.2" hidden="false" customHeight="false" outlineLevel="0" collapsed="false">
      <c r="D789" s="170"/>
    </row>
    <row r="790" customFormat="false" ht="13.2" hidden="false" customHeight="false" outlineLevel="0" collapsed="false">
      <c r="D790" s="170"/>
    </row>
    <row r="791" customFormat="false" ht="13.2" hidden="false" customHeight="false" outlineLevel="0" collapsed="false">
      <c r="D791" s="170"/>
    </row>
    <row r="792" customFormat="false" ht="13.2" hidden="false" customHeight="false" outlineLevel="0" collapsed="false">
      <c r="D792" s="170"/>
    </row>
    <row r="793" customFormat="false" ht="13.2" hidden="false" customHeight="false" outlineLevel="0" collapsed="false">
      <c r="D793" s="170"/>
    </row>
    <row r="794" customFormat="false" ht="13.2" hidden="false" customHeight="false" outlineLevel="0" collapsed="false">
      <c r="D794" s="170"/>
    </row>
    <row r="795" customFormat="false" ht="13.2" hidden="false" customHeight="false" outlineLevel="0" collapsed="false">
      <c r="D795" s="170"/>
    </row>
    <row r="796" customFormat="false" ht="13.2" hidden="false" customHeight="false" outlineLevel="0" collapsed="false">
      <c r="D796" s="170"/>
    </row>
    <row r="797" customFormat="false" ht="13.2" hidden="false" customHeight="false" outlineLevel="0" collapsed="false">
      <c r="D797" s="170"/>
    </row>
    <row r="798" customFormat="false" ht="13.2" hidden="false" customHeight="false" outlineLevel="0" collapsed="false">
      <c r="D798" s="170"/>
    </row>
    <row r="799" customFormat="false" ht="13.2" hidden="false" customHeight="false" outlineLevel="0" collapsed="false">
      <c r="D799" s="170"/>
    </row>
    <row r="800" customFormat="false" ht="13.2" hidden="false" customHeight="false" outlineLevel="0" collapsed="false">
      <c r="D800" s="170"/>
    </row>
    <row r="801" customFormat="false" ht="13.2" hidden="false" customHeight="false" outlineLevel="0" collapsed="false">
      <c r="D801" s="170"/>
    </row>
    <row r="802" customFormat="false" ht="13.2" hidden="false" customHeight="false" outlineLevel="0" collapsed="false">
      <c r="D802" s="170"/>
    </row>
    <row r="803" customFormat="false" ht="13.2" hidden="false" customHeight="false" outlineLevel="0" collapsed="false">
      <c r="D803" s="170"/>
    </row>
    <row r="804" customFormat="false" ht="13.2" hidden="false" customHeight="false" outlineLevel="0" collapsed="false">
      <c r="D804" s="170"/>
    </row>
    <row r="805" customFormat="false" ht="13.2" hidden="false" customHeight="false" outlineLevel="0" collapsed="false">
      <c r="D805" s="170"/>
    </row>
    <row r="806" customFormat="false" ht="13.2" hidden="false" customHeight="false" outlineLevel="0" collapsed="false">
      <c r="D806" s="170"/>
    </row>
    <row r="807" customFormat="false" ht="13.2" hidden="false" customHeight="false" outlineLevel="0" collapsed="false">
      <c r="D807" s="170"/>
    </row>
    <row r="808" customFormat="false" ht="13.2" hidden="false" customHeight="false" outlineLevel="0" collapsed="false">
      <c r="D808" s="170"/>
    </row>
    <row r="809" customFormat="false" ht="13.2" hidden="false" customHeight="false" outlineLevel="0" collapsed="false">
      <c r="D809" s="170"/>
    </row>
    <row r="810" customFormat="false" ht="13.2" hidden="false" customHeight="false" outlineLevel="0" collapsed="false">
      <c r="D810" s="170"/>
    </row>
    <row r="811" customFormat="false" ht="13.2" hidden="false" customHeight="false" outlineLevel="0" collapsed="false">
      <c r="D811" s="170"/>
    </row>
    <row r="812" customFormat="false" ht="13.2" hidden="false" customHeight="false" outlineLevel="0" collapsed="false">
      <c r="D812" s="170"/>
    </row>
    <row r="813" customFormat="false" ht="13.2" hidden="false" customHeight="false" outlineLevel="0" collapsed="false">
      <c r="D813" s="170"/>
    </row>
    <row r="814" customFormat="false" ht="13.2" hidden="false" customHeight="false" outlineLevel="0" collapsed="false">
      <c r="D814" s="170"/>
    </row>
    <row r="815" customFormat="false" ht="13.2" hidden="false" customHeight="false" outlineLevel="0" collapsed="false">
      <c r="D815" s="170"/>
    </row>
    <row r="816" customFormat="false" ht="13.2" hidden="false" customHeight="false" outlineLevel="0" collapsed="false">
      <c r="D816" s="170"/>
    </row>
    <row r="817" customFormat="false" ht="13.2" hidden="false" customHeight="false" outlineLevel="0" collapsed="false">
      <c r="D817" s="170"/>
    </row>
    <row r="818" customFormat="false" ht="13.2" hidden="false" customHeight="false" outlineLevel="0" collapsed="false">
      <c r="D818" s="170"/>
    </row>
    <row r="819" customFormat="false" ht="13.2" hidden="false" customHeight="false" outlineLevel="0" collapsed="false">
      <c r="D819" s="170"/>
    </row>
    <row r="820" customFormat="false" ht="13.2" hidden="false" customHeight="false" outlineLevel="0" collapsed="false">
      <c r="D820" s="170"/>
    </row>
    <row r="821" customFormat="false" ht="13.2" hidden="false" customHeight="false" outlineLevel="0" collapsed="false">
      <c r="D821" s="170"/>
    </row>
    <row r="822" customFormat="false" ht="13.2" hidden="false" customHeight="false" outlineLevel="0" collapsed="false">
      <c r="D822" s="170"/>
    </row>
    <row r="823" customFormat="false" ht="13.2" hidden="false" customHeight="false" outlineLevel="0" collapsed="false">
      <c r="D823" s="170"/>
    </row>
    <row r="824" customFormat="false" ht="13.2" hidden="false" customHeight="false" outlineLevel="0" collapsed="false">
      <c r="D824" s="170"/>
    </row>
    <row r="825" customFormat="false" ht="13.2" hidden="false" customHeight="false" outlineLevel="0" collapsed="false">
      <c r="D825" s="170"/>
    </row>
    <row r="826" customFormat="false" ht="13.2" hidden="false" customHeight="false" outlineLevel="0" collapsed="false">
      <c r="D826" s="170"/>
    </row>
    <row r="827" customFormat="false" ht="13.2" hidden="false" customHeight="false" outlineLevel="0" collapsed="false">
      <c r="D827" s="170"/>
    </row>
    <row r="828" customFormat="false" ht="13.2" hidden="false" customHeight="false" outlineLevel="0" collapsed="false">
      <c r="D828" s="170"/>
    </row>
    <row r="829" customFormat="false" ht="13.2" hidden="false" customHeight="false" outlineLevel="0" collapsed="false">
      <c r="D829" s="170"/>
    </row>
    <row r="830" customFormat="false" ht="13.2" hidden="false" customHeight="false" outlineLevel="0" collapsed="false">
      <c r="D830" s="170"/>
    </row>
    <row r="831" customFormat="false" ht="13.2" hidden="false" customHeight="false" outlineLevel="0" collapsed="false">
      <c r="D831" s="170"/>
    </row>
    <row r="832" customFormat="false" ht="13.2" hidden="false" customHeight="false" outlineLevel="0" collapsed="false">
      <c r="D832" s="170"/>
    </row>
    <row r="833" customFormat="false" ht="13.2" hidden="false" customHeight="false" outlineLevel="0" collapsed="false">
      <c r="D833" s="170"/>
    </row>
    <row r="834" customFormat="false" ht="13.2" hidden="false" customHeight="false" outlineLevel="0" collapsed="false">
      <c r="D834" s="170"/>
    </row>
    <row r="835" customFormat="false" ht="13.2" hidden="false" customHeight="false" outlineLevel="0" collapsed="false">
      <c r="D835" s="170"/>
    </row>
    <row r="836" customFormat="false" ht="13.2" hidden="false" customHeight="false" outlineLevel="0" collapsed="false">
      <c r="D836" s="170"/>
    </row>
    <row r="837" customFormat="false" ht="13.2" hidden="false" customHeight="false" outlineLevel="0" collapsed="false">
      <c r="D837" s="170"/>
    </row>
    <row r="838" customFormat="false" ht="13.2" hidden="false" customHeight="false" outlineLevel="0" collapsed="false">
      <c r="D838" s="170"/>
    </row>
    <row r="839" customFormat="false" ht="13.2" hidden="false" customHeight="false" outlineLevel="0" collapsed="false">
      <c r="D839" s="170"/>
    </row>
    <row r="840" customFormat="false" ht="13.2" hidden="false" customHeight="false" outlineLevel="0" collapsed="false">
      <c r="D840" s="170"/>
    </row>
    <row r="841" customFormat="false" ht="13.2" hidden="false" customHeight="false" outlineLevel="0" collapsed="false">
      <c r="D841" s="170"/>
    </row>
    <row r="842" customFormat="false" ht="13.2" hidden="false" customHeight="false" outlineLevel="0" collapsed="false">
      <c r="D842" s="170"/>
    </row>
    <row r="843" customFormat="false" ht="13.2" hidden="false" customHeight="false" outlineLevel="0" collapsed="false">
      <c r="D843" s="170"/>
    </row>
    <row r="844" customFormat="false" ht="13.2" hidden="false" customHeight="false" outlineLevel="0" collapsed="false">
      <c r="D844" s="170"/>
    </row>
    <row r="845" customFormat="false" ht="13.2" hidden="false" customHeight="false" outlineLevel="0" collapsed="false">
      <c r="D845" s="170"/>
    </row>
    <row r="846" customFormat="false" ht="13.2" hidden="false" customHeight="false" outlineLevel="0" collapsed="false">
      <c r="D846" s="170"/>
    </row>
    <row r="847" customFormat="false" ht="13.2" hidden="false" customHeight="false" outlineLevel="0" collapsed="false">
      <c r="D847" s="170"/>
    </row>
    <row r="848" customFormat="false" ht="13.2" hidden="false" customHeight="false" outlineLevel="0" collapsed="false">
      <c r="D848" s="170"/>
    </row>
    <row r="849" customFormat="false" ht="13.2" hidden="false" customHeight="false" outlineLevel="0" collapsed="false">
      <c r="D849" s="170"/>
    </row>
    <row r="850" customFormat="false" ht="13.2" hidden="false" customHeight="false" outlineLevel="0" collapsed="false">
      <c r="D850" s="170"/>
    </row>
    <row r="851" customFormat="false" ht="13.2" hidden="false" customHeight="false" outlineLevel="0" collapsed="false">
      <c r="D851" s="170"/>
    </row>
    <row r="852" customFormat="false" ht="13.2" hidden="false" customHeight="false" outlineLevel="0" collapsed="false">
      <c r="D852" s="170"/>
    </row>
    <row r="853" customFormat="false" ht="13.2" hidden="false" customHeight="false" outlineLevel="0" collapsed="false">
      <c r="D853" s="170"/>
    </row>
    <row r="854" customFormat="false" ht="13.2" hidden="false" customHeight="false" outlineLevel="0" collapsed="false">
      <c r="D854" s="170"/>
    </row>
    <row r="855" customFormat="false" ht="13.2" hidden="false" customHeight="false" outlineLevel="0" collapsed="false">
      <c r="D855" s="170"/>
    </row>
    <row r="856" customFormat="false" ht="13.2" hidden="false" customHeight="false" outlineLevel="0" collapsed="false">
      <c r="D856" s="170"/>
    </row>
    <row r="857" customFormat="false" ht="13.2" hidden="false" customHeight="false" outlineLevel="0" collapsed="false">
      <c r="D857" s="170"/>
    </row>
    <row r="858" customFormat="false" ht="13.2" hidden="false" customHeight="false" outlineLevel="0" collapsed="false">
      <c r="D858" s="170"/>
    </row>
    <row r="859" customFormat="false" ht="13.2" hidden="false" customHeight="false" outlineLevel="0" collapsed="false">
      <c r="D859" s="170"/>
    </row>
    <row r="860" customFormat="false" ht="13.2" hidden="false" customHeight="false" outlineLevel="0" collapsed="false">
      <c r="D860" s="170"/>
    </row>
    <row r="861" customFormat="false" ht="13.2" hidden="false" customHeight="false" outlineLevel="0" collapsed="false">
      <c r="D861" s="170"/>
    </row>
    <row r="862" customFormat="false" ht="13.2" hidden="false" customHeight="false" outlineLevel="0" collapsed="false">
      <c r="D862" s="170"/>
    </row>
    <row r="863" customFormat="false" ht="13.2" hidden="false" customHeight="false" outlineLevel="0" collapsed="false">
      <c r="D863" s="170"/>
    </row>
    <row r="864" customFormat="false" ht="13.2" hidden="false" customHeight="false" outlineLevel="0" collapsed="false">
      <c r="D864" s="170"/>
    </row>
    <row r="865" customFormat="false" ht="13.2" hidden="false" customHeight="false" outlineLevel="0" collapsed="false">
      <c r="D865" s="170"/>
    </row>
    <row r="866" customFormat="false" ht="13.2" hidden="false" customHeight="false" outlineLevel="0" collapsed="false">
      <c r="D866" s="170"/>
    </row>
    <row r="867" customFormat="false" ht="13.2" hidden="false" customHeight="false" outlineLevel="0" collapsed="false">
      <c r="D867" s="170"/>
    </row>
    <row r="868" customFormat="false" ht="13.2" hidden="false" customHeight="false" outlineLevel="0" collapsed="false">
      <c r="D868" s="170"/>
    </row>
    <row r="869" customFormat="false" ht="13.2" hidden="false" customHeight="false" outlineLevel="0" collapsed="false">
      <c r="D869" s="170"/>
    </row>
    <row r="870" customFormat="false" ht="13.2" hidden="false" customHeight="false" outlineLevel="0" collapsed="false">
      <c r="D870" s="170"/>
    </row>
    <row r="871" customFormat="false" ht="13.2" hidden="false" customHeight="false" outlineLevel="0" collapsed="false">
      <c r="D871" s="170"/>
    </row>
    <row r="872" customFormat="false" ht="13.2" hidden="false" customHeight="false" outlineLevel="0" collapsed="false">
      <c r="D872" s="170"/>
    </row>
    <row r="873" customFormat="false" ht="13.2" hidden="false" customHeight="false" outlineLevel="0" collapsed="false">
      <c r="D873" s="170"/>
    </row>
    <row r="874" customFormat="false" ht="13.2" hidden="false" customHeight="false" outlineLevel="0" collapsed="false">
      <c r="D874" s="170"/>
    </row>
    <row r="875" customFormat="false" ht="13.2" hidden="false" customHeight="false" outlineLevel="0" collapsed="false">
      <c r="D875" s="170"/>
    </row>
    <row r="876" customFormat="false" ht="13.2" hidden="false" customHeight="false" outlineLevel="0" collapsed="false">
      <c r="D876" s="170"/>
    </row>
    <row r="877" customFormat="false" ht="13.2" hidden="false" customHeight="false" outlineLevel="0" collapsed="false">
      <c r="D877" s="170"/>
    </row>
    <row r="878" customFormat="false" ht="13.2" hidden="false" customHeight="false" outlineLevel="0" collapsed="false">
      <c r="D878" s="170"/>
    </row>
    <row r="879" customFormat="false" ht="13.2" hidden="false" customHeight="false" outlineLevel="0" collapsed="false">
      <c r="D879" s="170"/>
    </row>
    <row r="880" customFormat="false" ht="13.2" hidden="false" customHeight="false" outlineLevel="0" collapsed="false">
      <c r="D880" s="170"/>
    </row>
    <row r="881" customFormat="false" ht="13.2" hidden="false" customHeight="false" outlineLevel="0" collapsed="false">
      <c r="D881" s="170"/>
    </row>
    <row r="882" customFormat="false" ht="13.2" hidden="false" customHeight="false" outlineLevel="0" collapsed="false">
      <c r="D882" s="170"/>
    </row>
    <row r="883" customFormat="false" ht="13.2" hidden="false" customHeight="false" outlineLevel="0" collapsed="false">
      <c r="D883" s="170"/>
    </row>
    <row r="884" customFormat="false" ht="13.2" hidden="false" customHeight="false" outlineLevel="0" collapsed="false">
      <c r="D884" s="170"/>
    </row>
    <row r="885" customFormat="false" ht="13.2" hidden="false" customHeight="false" outlineLevel="0" collapsed="false">
      <c r="D885" s="170"/>
    </row>
    <row r="886" customFormat="false" ht="13.2" hidden="false" customHeight="false" outlineLevel="0" collapsed="false">
      <c r="D886" s="170"/>
    </row>
    <row r="887" customFormat="false" ht="13.2" hidden="false" customHeight="false" outlineLevel="0" collapsed="false">
      <c r="D887" s="170"/>
    </row>
    <row r="888" customFormat="false" ht="13.2" hidden="false" customHeight="false" outlineLevel="0" collapsed="false">
      <c r="D888" s="170"/>
    </row>
    <row r="889" customFormat="false" ht="13.2" hidden="false" customHeight="false" outlineLevel="0" collapsed="false">
      <c r="D889" s="170"/>
    </row>
    <row r="890" customFormat="false" ht="13.2" hidden="false" customHeight="false" outlineLevel="0" collapsed="false">
      <c r="D890" s="170"/>
    </row>
    <row r="891" customFormat="false" ht="13.2" hidden="false" customHeight="false" outlineLevel="0" collapsed="false">
      <c r="D891" s="170"/>
    </row>
    <row r="892" customFormat="false" ht="13.2" hidden="false" customHeight="false" outlineLevel="0" collapsed="false">
      <c r="D892" s="170"/>
    </row>
    <row r="893" customFormat="false" ht="13.2" hidden="false" customHeight="false" outlineLevel="0" collapsed="false">
      <c r="D893" s="170"/>
    </row>
    <row r="894" customFormat="false" ht="13.2" hidden="false" customHeight="false" outlineLevel="0" collapsed="false">
      <c r="D894" s="170"/>
    </row>
    <row r="895" customFormat="false" ht="13.2" hidden="false" customHeight="false" outlineLevel="0" collapsed="false">
      <c r="D895" s="170"/>
    </row>
    <row r="896" customFormat="false" ht="13.2" hidden="false" customHeight="false" outlineLevel="0" collapsed="false">
      <c r="D896" s="170"/>
    </row>
    <row r="897" customFormat="false" ht="13.2" hidden="false" customHeight="false" outlineLevel="0" collapsed="false">
      <c r="D897" s="170"/>
    </row>
    <row r="898" customFormat="false" ht="13.2" hidden="false" customHeight="false" outlineLevel="0" collapsed="false">
      <c r="D898" s="170"/>
    </row>
    <row r="899" customFormat="false" ht="13.2" hidden="false" customHeight="false" outlineLevel="0" collapsed="false">
      <c r="D899" s="170"/>
    </row>
    <row r="900" customFormat="false" ht="13.2" hidden="false" customHeight="false" outlineLevel="0" collapsed="false">
      <c r="D900" s="170"/>
    </row>
    <row r="901" customFormat="false" ht="13.2" hidden="false" customHeight="false" outlineLevel="0" collapsed="false">
      <c r="D901" s="170"/>
    </row>
    <row r="902" customFormat="false" ht="13.2" hidden="false" customHeight="false" outlineLevel="0" collapsed="false">
      <c r="D902" s="170"/>
    </row>
    <row r="903" customFormat="false" ht="13.2" hidden="false" customHeight="false" outlineLevel="0" collapsed="false">
      <c r="D903" s="170"/>
    </row>
    <row r="904" customFormat="false" ht="13.2" hidden="false" customHeight="false" outlineLevel="0" collapsed="false">
      <c r="D904" s="170"/>
    </row>
    <row r="905" customFormat="false" ht="13.2" hidden="false" customHeight="false" outlineLevel="0" collapsed="false">
      <c r="D905" s="170"/>
    </row>
    <row r="906" customFormat="false" ht="13.2" hidden="false" customHeight="false" outlineLevel="0" collapsed="false">
      <c r="D906" s="170"/>
    </row>
    <row r="907" customFormat="false" ht="13.2" hidden="false" customHeight="false" outlineLevel="0" collapsed="false">
      <c r="D907" s="170"/>
    </row>
    <row r="908" customFormat="false" ht="13.2" hidden="false" customHeight="false" outlineLevel="0" collapsed="false">
      <c r="D908" s="170"/>
    </row>
    <row r="909" customFormat="false" ht="13.2" hidden="false" customHeight="false" outlineLevel="0" collapsed="false">
      <c r="D909" s="170"/>
    </row>
    <row r="910" customFormat="false" ht="13.2" hidden="false" customHeight="false" outlineLevel="0" collapsed="false">
      <c r="D910" s="170"/>
    </row>
    <row r="911" customFormat="false" ht="13.2" hidden="false" customHeight="false" outlineLevel="0" collapsed="false">
      <c r="D911" s="170"/>
    </row>
    <row r="912" customFormat="false" ht="13.2" hidden="false" customHeight="false" outlineLevel="0" collapsed="false">
      <c r="D912" s="170"/>
    </row>
    <row r="913" customFormat="false" ht="13.2" hidden="false" customHeight="false" outlineLevel="0" collapsed="false">
      <c r="D913" s="170"/>
    </row>
    <row r="914" customFormat="false" ht="13.2" hidden="false" customHeight="false" outlineLevel="0" collapsed="false">
      <c r="D914" s="170"/>
    </row>
    <row r="915" customFormat="false" ht="13.2" hidden="false" customHeight="false" outlineLevel="0" collapsed="false">
      <c r="D915" s="170"/>
    </row>
    <row r="916" customFormat="false" ht="13.2" hidden="false" customHeight="false" outlineLevel="0" collapsed="false">
      <c r="D916" s="170"/>
    </row>
    <row r="917" customFormat="false" ht="13.2" hidden="false" customHeight="false" outlineLevel="0" collapsed="false">
      <c r="D917" s="170"/>
    </row>
    <row r="918" customFormat="false" ht="13.2" hidden="false" customHeight="false" outlineLevel="0" collapsed="false">
      <c r="D918" s="170"/>
    </row>
    <row r="919" customFormat="false" ht="13.2" hidden="false" customHeight="false" outlineLevel="0" collapsed="false">
      <c r="D919" s="170"/>
    </row>
    <row r="920" customFormat="false" ht="13.2" hidden="false" customHeight="false" outlineLevel="0" collapsed="false">
      <c r="D920" s="170"/>
    </row>
    <row r="921" customFormat="false" ht="13.2" hidden="false" customHeight="false" outlineLevel="0" collapsed="false">
      <c r="D921" s="170"/>
    </row>
    <row r="922" customFormat="false" ht="13.2" hidden="false" customHeight="false" outlineLevel="0" collapsed="false">
      <c r="D922" s="170"/>
    </row>
    <row r="923" customFormat="false" ht="13.2" hidden="false" customHeight="false" outlineLevel="0" collapsed="false">
      <c r="D923" s="170"/>
    </row>
    <row r="924" customFormat="false" ht="13.2" hidden="false" customHeight="false" outlineLevel="0" collapsed="false">
      <c r="D924" s="170"/>
    </row>
    <row r="925" customFormat="false" ht="13.2" hidden="false" customHeight="false" outlineLevel="0" collapsed="false">
      <c r="D925" s="170"/>
    </row>
    <row r="926" customFormat="false" ht="13.2" hidden="false" customHeight="false" outlineLevel="0" collapsed="false">
      <c r="D926" s="170"/>
    </row>
    <row r="927" customFormat="false" ht="13.2" hidden="false" customHeight="false" outlineLevel="0" collapsed="false">
      <c r="D927" s="170"/>
    </row>
    <row r="928" customFormat="false" ht="13.2" hidden="false" customHeight="false" outlineLevel="0" collapsed="false">
      <c r="D928" s="170"/>
    </row>
    <row r="929" customFormat="false" ht="13.2" hidden="false" customHeight="false" outlineLevel="0" collapsed="false">
      <c r="D929" s="170"/>
    </row>
    <row r="930" customFormat="false" ht="13.2" hidden="false" customHeight="false" outlineLevel="0" collapsed="false">
      <c r="D930" s="170"/>
    </row>
    <row r="931" customFormat="false" ht="13.2" hidden="false" customHeight="false" outlineLevel="0" collapsed="false">
      <c r="D931" s="170"/>
    </row>
    <row r="932" customFormat="false" ht="13.2" hidden="false" customHeight="false" outlineLevel="0" collapsed="false">
      <c r="D932" s="170"/>
    </row>
    <row r="933" customFormat="false" ht="13.2" hidden="false" customHeight="false" outlineLevel="0" collapsed="false">
      <c r="D933" s="170"/>
    </row>
    <row r="934" customFormat="false" ht="13.2" hidden="false" customHeight="false" outlineLevel="0" collapsed="false">
      <c r="D934" s="170"/>
    </row>
    <row r="935" customFormat="false" ht="13.2" hidden="false" customHeight="false" outlineLevel="0" collapsed="false">
      <c r="D935" s="170"/>
    </row>
    <row r="936" customFormat="false" ht="13.2" hidden="false" customHeight="false" outlineLevel="0" collapsed="false">
      <c r="D936" s="170"/>
    </row>
    <row r="937" customFormat="false" ht="13.2" hidden="false" customHeight="false" outlineLevel="0" collapsed="false">
      <c r="D937" s="170"/>
    </row>
    <row r="938" customFormat="false" ht="13.2" hidden="false" customHeight="false" outlineLevel="0" collapsed="false">
      <c r="D938" s="170"/>
    </row>
    <row r="939" customFormat="false" ht="13.2" hidden="false" customHeight="false" outlineLevel="0" collapsed="false">
      <c r="D939" s="170"/>
    </row>
    <row r="940" customFormat="false" ht="13.2" hidden="false" customHeight="false" outlineLevel="0" collapsed="false">
      <c r="D940" s="170"/>
    </row>
    <row r="941" customFormat="false" ht="13.2" hidden="false" customHeight="false" outlineLevel="0" collapsed="false">
      <c r="D941" s="170"/>
    </row>
    <row r="942" customFormat="false" ht="13.2" hidden="false" customHeight="false" outlineLevel="0" collapsed="false">
      <c r="D942" s="170"/>
    </row>
    <row r="943" customFormat="false" ht="13.2" hidden="false" customHeight="false" outlineLevel="0" collapsed="false">
      <c r="D943" s="170"/>
    </row>
    <row r="944" customFormat="false" ht="13.2" hidden="false" customHeight="false" outlineLevel="0" collapsed="false">
      <c r="D944" s="170"/>
    </row>
    <row r="945" customFormat="false" ht="13.2" hidden="false" customHeight="false" outlineLevel="0" collapsed="false">
      <c r="D945" s="170"/>
    </row>
    <row r="946" customFormat="false" ht="13.2" hidden="false" customHeight="false" outlineLevel="0" collapsed="false">
      <c r="D946" s="170"/>
    </row>
    <row r="947" customFormat="false" ht="13.2" hidden="false" customHeight="false" outlineLevel="0" collapsed="false">
      <c r="D947" s="170"/>
    </row>
    <row r="948" customFormat="false" ht="13.2" hidden="false" customHeight="false" outlineLevel="0" collapsed="false">
      <c r="D948" s="170"/>
    </row>
    <row r="949" customFormat="false" ht="13.2" hidden="false" customHeight="false" outlineLevel="0" collapsed="false">
      <c r="D949" s="170"/>
    </row>
    <row r="950" customFormat="false" ht="13.2" hidden="false" customHeight="false" outlineLevel="0" collapsed="false">
      <c r="D950" s="170"/>
    </row>
    <row r="951" customFormat="false" ht="13.2" hidden="false" customHeight="false" outlineLevel="0" collapsed="false">
      <c r="D951" s="170"/>
    </row>
    <row r="952" customFormat="false" ht="13.2" hidden="false" customHeight="false" outlineLevel="0" collapsed="false">
      <c r="D952" s="170"/>
    </row>
    <row r="953" customFormat="false" ht="13.2" hidden="false" customHeight="false" outlineLevel="0" collapsed="false">
      <c r="D953" s="170"/>
    </row>
    <row r="954" customFormat="false" ht="13.2" hidden="false" customHeight="false" outlineLevel="0" collapsed="false">
      <c r="D954" s="170"/>
    </row>
    <row r="955" customFormat="false" ht="13.2" hidden="false" customHeight="false" outlineLevel="0" collapsed="false">
      <c r="D955" s="170"/>
    </row>
    <row r="956" customFormat="false" ht="13.2" hidden="false" customHeight="false" outlineLevel="0" collapsed="false">
      <c r="D956" s="170"/>
    </row>
    <row r="957" customFormat="false" ht="13.2" hidden="false" customHeight="false" outlineLevel="0" collapsed="false">
      <c r="D957" s="170"/>
    </row>
    <row r="958" customFormat="false" ht="13.2" hidden="false" customHeight="false" outlineLevel="0" collapsed="false">
      <c r="D958" s="170"/>
    </row>
    <row r="959" customFormat="false" ht="13.2" hidden="false" customHeight="false" outlineLevel="0" collapsed="false">
      <c r="D959" s="170"/>
    </row>
    <row r="960" customFormat="false" ht="13.2" hidden="false" customHeight="false" outlineLevel="0" collapsed="false">
      <c r="D960" s="170"/>
    </row>
    <row r="961" customFormat="false" ht="13.2" hidden="false" customHeight="false" outlineLevel="0" collapsed="false">
      <c r="D961" s="170"/>
    </row>
    <row r="962" customFormat="false" ht="13.2" hidden="false" customHeight="false" outlineLevel="0" collapsed="false">
      <c r="D962" s="170"/>
    </row>
    <row r="963" customFormat="false" ht="13.2" hidden="false" customHeight="false" outlineLevel="0" collapsed="false">
      <c r="D963" s="170"/>
    </row>
    <row r="964" customFormat="false" ht="13.2" hidden="false" customHeight="false" outlineLevel="0" collapsed="false">
      <c r="D964" s="170"/>
    </row>
    <row r="965" customFormat="false" ht="13.2" hidden="false" customHeight="false" outlineLevel="0" collapsed="false">
      <c r="D965" s="170"/>
    </row>
    <row r="966" customFormat="false" ht="13.2" hidden="false" customHeight="false" outlineLevel="0" collapsed="false">
      <c r="D966" s="170"/>
    </row>
    <row r="967" customFormat="false" ht="13.2" hidden="false" customHeight="false" outlineLevel="0" collapsed="false">
      <c r="D967" s="170"/>
    </row>
    <row r="968" customFormat="false" ht="13.2" hidden="false" customHeight="false" outlineLevel="0" collapsed="false">
      <c r="D968" s="170"/>
    </row>
    <row r="969" customFormat="false" ht="13.2" hidden="false" customHeight="false" outlineLevel="0" collapsed="false">
      <c r="D969" s="170"/>
    </row>
    <row r="970" customFormat="false" ht="13.2" hidden="false" customHeight="false" outlineLevel="0" collapsed="false">
      <c r="D970" s="170"/>
    </row>
    <row r="971" customFormat="false" ht="13.2" hidden="false" customHeight="false" outlineLevel="0" collapsed="false">
      <c r="D971" s="170"/>
    </row>
    <row r="972" customFormat="false" ht="13.2" hidden="false" customHeight="false" outlineLevel="0" collapsed="false">
      <c r="D972" s="170"/>
    </row>
    <row r="973" customFormat="false" ht="13.2" hidden="false" customHeight="false" outlineLevel="0" collapsed="false">
      <c r="D973" s="170"/>
    </row>
    <row r="974" customFormat="false" ht="13.2" hidden="false" customHeight="false" outlineLevel="0" collapsed="false">
      <c r="D974" s="170"/>
    </row>
    <row r="975" customFormat="false" ht="13.2" hidden="false" customHeight="false" outlineLevel="0" collapsed="false">
      <c r="D975" s="170"/>
    </row>
    <row r="976" customFormat="false" ht="13.2" hidden="false" customHeight="false" outlineLevel="0" collapsed="false">
      <c r="D976" s="170"/>
    </row>
    <row r="977" customFormat="false" ht="13.2" hidden="false" customHeight="false" outlineLevel="0" collapsed="false">
      <c r="D977" s="170"/>
    </row>
    <row r="978" customFormat="false" ht="13.2" hidden="false" customHeight="false" outlineLevel="0" collapsed="false">
      <c r="D978" s="170"/>
    </row>
    <row r="979" customFormat="false" ht="13.2" hidden="false" customHeight="false" outlineLevel="0" collapsed="false">
      <c r="D979" s="170"/>
    </row>
    <row r="980" customFormat="false" ht="13.2" hidden="false" customHeight="false" outlineLevel="0" collapsed="false">
      <c r="D980" s="170"/>
    </row>
    <row r="981" customFormat="false" ht="13.2" hidden="false" customHeight="false" outlineLevel="0" collapsed="false">
      <c r="D981" s="170"/>
    </row>
    <row r="982" customFormat="false" ht="13.2" hidden="false" customHeight="false" outlineLevel="0" collapsed="false">
      <c r="D982" s="170"/>
    </row>
    <row r="983" customFormat="false" ht="13.2" hidden="false" customHeight="false" outlineLevel="0" collapsed="false">
      <c r="D983" s="170"/>
    </row>
    <row r="984" customFormat="false" ht="13.2" hidden="false" customHeight="false" outlineLevel="0" collapsed="false">
      <c r="D984" s="170"/>
    </row>
    <row r="985" customFormat="false" ht="13.2" hidden="false" customHeight="false" outlineLevel="0" collapsed="false">
      <c r="D985" s="170"/>
    </row>
    <row r="986" customFormat="false" ht="13.2" hidden="false" customHeight="false" outlineLevel="0" collapsed="false">
      <c r="D986" s="170"/>
    </row>
    <row r="987" customFormat="false" ht="13.2" hidden="false" customHeight="false" outlineLevel="0" collapsed="false">
      <c r="D987" s="170"/>
    </row>
    <row r="988" customFormat="false" ht="13.2" hidden="false" customHeight="false" outlineLevel="0" collapsed="false">
      <c r="D988" s="170"/>
    </row>
    <row r="989" customFormat="false" ht="13.2" hidden="false" customHeight="false" outlineLevel="0" collapsed="false">
      <c r="D989" s="170"/>
    </row>
    <row r="990" customFormat="false" ht="13.2" hidden="false" customHeight="false" outlineLevel="0" collapsed="false">
      <c r="D990" s="170"/>
    </row>
    <row r="991" customFormat="false" ht="13.2" hidden="false" customHeight="false" outlineLevel="0" collapsed="false">
      <c r="D991" s="170"/>
    </row>
    <row r="992" customFormat="false" ht="13.2" hidden="false" customHeight="false" outlineLevel="0" collapsed="false">
      <c r="D992" s="170"/>
    </row>
    <row r="993" customFormat="false" ht="13.2" hidden="false" customHeight="false" outlineLevel="0" collapsed="false">
      <c r="D993" s="170"/>
    </row>
    <row r="994" customFormat="false" ht="13.2" hidden="false" customHeight="false" outlineLevel="0" collapsed="false">
      <c r="D994" s="170"/>
    </row>
    <row r="995" customFormat="false" ht="13.2" hidden="false" customHeight="false" outlineLevel="0" collapsed="false">
      <c r="D995" s="170"/>
    </row>
    <row r="996" customFormat="false" ht="13.2" hidden="false" customHeight="false" outlineLevel="0" collapsed="false">
      <c r="D996" s="170"/>
    </row>
    <row r="997" customFormat="false" ht="13.2" hidden="false" customHeight="false" outlineLevel="0" collapsed="false">
      <c r="D997" s="170"/>
    </row>
    <row r="998" customFormat="false" ht="13.2" hidden="false" customHeight="false" outlineLevel="0" collapsed="false">
      <c r="D998" s="170"/>
    </row>
    <row r="999" customFormat="false" ht="13.2" hidden="false" customHeight="false" outlineLevel="0" collapsed="false">
      <c r="D999" s="170"/>
    </row>
    <row r="1000" customFormat="false" ht="13.2" hidden="false" customHeight="false" outlineLevel="0" collapsed="false">
      <c r="D1000" s="170"/>
    </row>
    <row r="1001" customFormat="false" ht="13.2" hidden="false" customHeight="false" outlineLevel="0" collapsed="false">
      <c r="D1001" s="170"/>
    </row>
    <row r="1002" customFormat="false" ht="13.2" hidden="false" customHeight="false" outlineLevel="0" collapsed="false">
      <c r="D1002" s="170"/>
    </row>
    <row r="1003" customFormat="false" ht="13.2" hidden="false" customHeight="false" outlineLevel="0" collapsed="false">
      <c r="D1003" s="170"/>
    </row>
    <row r="1004" customFormat="false" ht="13.2" hidden="false" customHeight="false" outlineLevel="0" collapsed="false">
      <c r="D1004" s="170"/>
    </row>
    <row r="1005" customFormat="false" ht="13.2" hidden="false" customHeight="false" outlineLevel="0" collapsed="false">
      <c r="D1005" s="170"/>
    </row>
    <row r="1006" customFormat="false" ht="13.2" hidden="false" customHeight="false" outlineLevel="0" collapsed="false">
      <c r="D1006" s="170"/>
    </row>
    <row r="1007" customFormat="false" ht="13.2" hidden="false" customHeight="false" outlineLevel="0" collapsed="false">
      <c r="D1007" s="170"/>
    </row>
    <row r="1008" customFormat="false" ht="13.2" hidden="false" customHeight="false" outlineLevel="0" collapsed="false">
      <c r="D1008" s="170"/>
    </row>
    <row r="1009" customFormat="false" ht="13.2" hidden="false" customHeight="false" outlineLevel="0" collapsed="false">
      <c r="D1009" s="170"/>
    </row>
    <row r="1010" customFormat="false" ht="13.2" hidden="false" customHeight="false" outlineLevel="0" collapsed="false">
      <c r="D1010" s="170"/>
    </row>
    <row r="1011" customFormat="false" ht="13.2" hidden="false" customHeight="false" outlineLevel="0" collapsed="false">
      <c r="D1011" s="170"/>
    </row>
    <row r="1012" customFormat="false" ht="13.2" hidden="false" customHeight="false" outlineLevel="0" collapsed="false">
      <c r="D1012" s="170"/>
    </row>
    <row r="1013" customFormat="false" ht="13.2" hidden="false" customHeight="false" outlineLevel="0" collapsed="false">
      <c r="D1013" s="170"/>
    </row>
    <row r="1014" customFormat="false" ht="13.2" hidden="false" customHeight="false" outlineLevel="0" collapsed="false">
      <c r="D1014" s="170"/>
    </row>
    <row r="1015" customFormat="false" ht="13.2" hidden="false" customHeight="false" outlineLevel="0" collapsed="false">
      <c r="D1015" s="170"/>
    </row>
    <row r="1016" customFormat="false" ht="13.2" hidden="false" customHeight="false" outlineLevel="0" collapsed="false">
      <c r="D1016" s="170"/>
    </row>
    <row r="1017" customFormat="false" ht="13.2" hidden="false" customHeight="false" outlineLevel="0" collapsed="false">
      <c r="D1017" s="170"/>
    </row>
    <row r="1018" customFormat="false" ht="13.2" hidden="false" customHeight="false" outlineLevel="0" collapsed="false">
      <c r="D1018" s="170"/>
    </row>
    <row r="1019" customFormat="false" ht="13.2" hidden="false" customHeight="false" outlineLevel="0" collapsed="false">
      <c r="D1019" s="170"/>
    </row>
    <row r="1020" customFormat="false" ht="13.2" hidden="false" customHeight="false" outlineLevel="0" collapsed="false">
      <c r="D1020" s="170"/>
    </row>
    <row r="1021" customFormat="false" ht="13.2" hidden="false" customHeight="false" outlineLevel="0" collapsed="false">
      <c r="D1021" s="170"/>
    </row>
    <row r="1022" customFormat="false" ht="13.2" hidden="false" customHeight="false" outlineLevel="0" collapsed="false">
      <c r="D1022" s="170"/>
    </row>
    <row r="1023" customFormat="false" ht="13.2" hidden="false" customHeight="false" outlineLevel="0" collapsed="false">
      <c r="D1023" s="170"/>
    </row>
    <row r="1024" customFormat="false" ht="13.2" hidden="false" customHeight="false" outlineLevel="0" collapsed="false">
      <c r="D1024" s="170"/>
    </row>
    <row r="1025" customFormat="false" ht="13.2" hidden="false" customHeight="false" outlineLevel="0" collapsed="false">
      <c r="D1025" s="170"/>
    </row>
    <row r="1026" customFormat="false" ht="13.2" hidden="false" customHeight="false" outlineLevel="0" collapsed="false">
      <c r="D1026" s="170"/>
    </row>
    <row r="1027" customFormat="false" ht="13.2" hidden="false" customHeight="false" outlineLevel="0" collapsed="false">
      <c r="D1027" s="170"/>
    </row>
    <row r="1028" customFormat="false" ht="13.2" hidden="false" customHeight="false" outlineLevel="0" collapsed="false">
      <c r="D1028" s="170"/>
    </row>
    <row r="1029" customFormat="false" ht="13.2" hidden="false" customHeight="false" outlineLevel="0" collapsed="false">
      <c r="D1029" s="170"/>
    </row>
    <row r="1030" customFormat="false" ht="13.2" hidden="false" customHeight="false" outlineLevel="0" collapsed="false">
      <c r="D1030" s="170"/>
    </row>
    <row r="1031" customFormat="false" ht="13.2" hidden="false" customHeight="false" outlineLevel="0" collapsed="false">
      <c r="D1031" s="170"/>
    </row>
    <row r="1032" customFormat="false" ht="13.2" hidden="false" customHeight="false" outlineLevel="0" collapsed="false">
      <c r="D1032" s="170"/>
    </row>
    <row r="1033" customFormat="false" ht="13.2" hidden="false" customHeight="false" outlineLevel="0" collapsed="false">
      <c r="D1033" s="170"/>
    </row>
    <row r="1034" customFormat="false" ht="13.2" hidden="false" customHeight="false" outlineLevel="0" collapsed="false">
      <c r="D1034" s="170"/>
    </row>
    <row r="1035" customFormat="false" ht="13.2" hidden="false" customHeight="false" outlineLevel="0" collapsed="false">
      <c r="D1035" s="170"/>
    </row>
    <row r="1036" customFormat="false" ht="13.2" hidden="false" customHeight="false" outlineLevel="0" collapsed="false">
      <c r="D1036" s="170"/>
    </row>
    <row r="1037" customFormat="false" ht="13.2" hidden="false" customHeight="false" outlineLevel="0" collapsed="false">
      <c r="D1037" s="170"/>
    </row>
    <row r="1038" customFormat="false" ht="13.2" hidden="false" customHeight="false" outlineLevel="0" collapsed="false">
      <c r="D1038" s="170"/>
    </row>
    <row r="1039" customFormat="false" ht="13.2" hidden="false" customHeight="false" outlineLevel="0" collapsed="false">
      <c r="D1039" s="170"/>
    </row>
    <row r="1040" customFormat="false" ht="13.2" hidden="false" customHeight="false" outlineLevel="0" collapsed="false">
      <c r="D1040" s="170"/>
    </row>
    <row r="1041" customFormat="false" ht="13.2" hidden="false" customHeight="false" outlineLevel="0" collapsed="false">
      <c r="D1041" s="170"/>
    </row>
    <row r="1042" customFormat="false" ht="13.2" hidden="false" customHeight="false" outlineLevel="0" collapsed="false">
      <c r="D1042" s="170"/>
    </row>
    <row r="1043" customFormat="false" ht="13.2" hidden="false" customHeight="false" outlineLevel="0" collapsed="false">
      <c r="D1043" s="170"/>
    </row>
    <row r="1044" customFormat="false" ht="13.2" hidden="false" customHeight="false" outlineLevel="0" collapsed="false">
      <c r="D1044" s="170"/>
    </row>
    <row r="1045" customFormat="false" ht="13.2" hidden="false" customHeight="false" outlineLevel="0" collapsed="false">
      <c r="D1045" s="170"/>
    </row>
    <row r="1046" customFormat="false" ht="13.2" hidden="false" customHeight="false" outlineLevel="0" collapsed="false">
      <c r="D1046" s="170"/>
    </row>
    <row r="1047" customFormat="false" ht="13.2" hidden="false" customHeight="false" outlineLevel="0" collapsed="false">
      <c r="D1047" s="170"/>
    </row>
    <row r="1048" customFormat="false" ht="13.2" hidden="false" customHeight="false" outlineLevel="0" collapsed="false">
      <c r="D1048" s="170"/>
    </row>
    <row r="1049" customFormat="false" ht="13.2" hidden="false" customHeight="false" outlineLevel="0" collapsed="false">
      <c r="D1049" s="170"/>
    </row>
    <row r="1050" customFormat="false" ht="13.2" hidden="false" customHeight="false" outlineLevel="0" collapsed="false">
      <c r="D1050" s="170"/>
    </row>
    <row r="1051" customFormat="false" ht="13.2" hidden="false" customHeight="false" outlineLevel="0" collapsed="false">
      <c r="D1051" s="170"/>
    </row>
    <row r="1052" customFormat="false" ht="13.2" hidden="false" customHeight="false" outlineLevel="0" collapsed="false">
      <c r="D1052" s="170"/>
    </row>
    <row r="1053" customFormat="false" ht="13.2" hidden="false" customHeight="false" outlineLevel="0" collapsed="false">
      <c r="D1053" s="170"/>
    </row>
    <row r="1054" customFormat="false" ht="13.2" hidden="false" customHeight="false" outlineLevel="0" collapsed="false">
      <c r="D1054" s="170"/>
    </row>
    <row r="1055" customFormat="false" ht="13.2" hidden="false" customHeight="false" outlineLevel="0" collapsed="false">
      <c r="D1055" s="170"/>
    </row>
    <row r="1056" customFormat="false" ht="13.2" hidden="false" customHeight="false" outlineLevel="0" collapsed="false">
      <c r="D1056" s="170"/>
    </row>
    <row r="1057" customFormat="false" ht="13.2" hidden="false" customHeight="false" outlineLevel="0" collapsed="false">
      <c r="D1057" s="170"/>
    </row>
    <row r="1058" customFormat="false" ht="13.2" hidden="false" customHeight="false" outlineLevel="0" collapsed="false">
      <c r="D1058" s="170"/>
    </row>
    <row r="1059" customFormat="false" ht="13.2" hidden="false" customHeight="false" outlineLevel="0" collapsed="false">
      <c r="D1059" s="170"/>
    </row>
    <row r="1060" customFormat="false" ht="13.2" hidden="false" customHeight="false" outlineLevel="0" collapsed="false">
      <c r="D1060" s="170"/>
    </row>
    <row r="1061" customFormat="false" ht="13.2" hidden="false" customHeight="false" outlineLevel="0" collapsed="false">
      <c r="D1061" s="170"/>
    </row>
    <row r="1062" customFormat="false" ht="13.2" hidden="false" customHeight="false" outlineLevel="0" collapsed="false">
      <c r="D1062" s="170"/>
    </row>
    <row r="1063" customFormat="false" ht="13.2" hidden="false" customHeight="false" outlineLevel="0" collapsed="false">
      <c r="D1063" s="170"/>
    </row>
    <row r="1064" customFormat="false" ht="13.2" hidden="false" customHeight="false" outlineLevel="0" collapsed="false">
      <c r="D1064" s="170"/>
    </row>
    <row r="1065" customFormat="false" ht="13.2" hidden="false" customHeight="false" outlineLevel="0" collapsed="false">
      <c r="D1065" s="170"/>
    </row>
    <row r="1066" customFormat="false" ht="13.2" hidden="false" customHeight="false" outlineLevel="0" collapsed="false">
      <c r="D1066" s="170"/>
    </row>
    <row r="1067" customFormat="false" ht="13.2" hidden="false" customHeight="false" outlineLevel="0" collapsed="false">
      <c r="D1067" s="170"/>
    </row>
    <row r="1068" customFormat="false" ht="13.2" hidden="false" customHeight="false" outlineLevel="0" collapsed="false">
      <c r="D1068" s="170"/>
    </row>
    <row r="1069" customFormat="false" ht="13.2" hidden="false" customHeight="false" outlineLevel="0" collapsed="false">
      <c r="D1069" s="170"/>
    </row>
    <row r="1070" customFormat="false" ht="13.2" hidden="false" customHeight="false" outlineLevel="0" collapsed="false">
      <c r="D1070" s="170"/>
    </row>
    <row r="1071" customFormat="false" ht="13.2" hidden="false" customHeight="false" outlineLevel="0" collapsed="false">
      <c r="D1071" s="170"/>
    </row>
    <row r="1072" customFormat="false" ht="13.2" hidden="false" customHeight="false" outlineLevel="0" collapsed="false">
      <c r="D1072" s="170"/>
    </row>
    <row r="1073" customFormat="false" ht="13.2" hidden="false" customHeight="false" outlineLevel="0" collapsed="false">
      <c r="D1073" s="170"/>
    </row>
    <row r="1074" customFormat="false" ht="13.2" hidden="false" customHeight="false" outlineLevel="0" collapsed="false">
      <c r="D1074" s="170"/>
    </row>
    <row r="1075" customFormat="false" ht="13.2" hidden="false" customHeight="false" outlineLevel="0" collapsed="false">
      <c r="D1075" s="170"/>
    </row>
    <row r="1076" customFormat="false" ht="13.2" hidden="false" customHeight="false" outlineLevel="0" collapsed="false">
      <c r="D1076" s="170"/>
    </row>
    <row r="1077" customFormat="false" ht="13.2" hidden="false" customHeight="false" outlineLevel="0" collapsed="false">
      <c r="D1077" s="170"/>
    </row>
    <row r="1078" customFormat="false" ht="13.2" hidden="false" customHeight="false" outlineLevel="0" collapsed="false">
      <c r="D1078" s="170"/>
    </row>
    <row r="1079" customFormat="false" ht="13.2" hidden="false" customHeight="false" outlineLevel="0" collapsed="false">
      <c r="D1079" s="170"/>
    </row>
    <row r="1080" customFormat="false" ht="13.2" hidden="false" customHeight="false" outlineLevel="0" collapsed="false">
      <c r="D1080" s="170"/>
    </row>
    <row r="1081" customFormat="false" ht="13.2" hidden="false" customHeight="false" outlineLevel="0" collapsed="false">
      <c r="D1081" s="170"/>
    </row>
    <row r="1082" customFormat="false" ht="13.2" hidden="false" customHeight="false" outlineLevel="0" collapsed="false">
      <c r="D1082" s="170"/>
    </row>
    <row r="1083" customFormat="false" ht="13.2" hidden="false" customHeight="false" outlineLevel="0" collapsed="false">
      <c r="D1083" s="170"/>
    </row>
    <row r="1084" customFormat="false" ht="13.2" hidden="false" customHeight="false" outlineLevel="0" collapsed="false">
      <c r="D1084" s="170"/>
    </row>
    <row r="1085" customFormat="false" ht="13.2" hidden="false" customHeight="false" outlineLevel="0" collapsed="false">
      <c r="D1085" s="170"/>
    </row>
    <row r="1086" customFormat="false" ht="13.2" hidden="false" customHeight="false" outlineLevel="0" collapsed="false">
      <c r="D1086" s="170"/>
    </row>
    <row r="1087" customFormat="false" ht="13.2" hidden="false" customHeight="false" outlineLevel="0" collapsed="false">
      <c r="D1087" s="170"/>
    </row>
    <row r="1088" customFormat="false" ht="13.2" hidden="false" customHeight="false" outlineLevel="0" collapsed="false">
      <c r="D1088" s="170"/>
    </row>
    <row r="1089" customFormat="false" ht="13.2" hidden="false" customHeight="false" outlineLevel="0" collapsed="false">
      <c r="D1089" s="170"/>
    </row>
    <row r="1090" customFormat="false" ht="13.2" hidden="false" customHeight="false" outlineLevel="0" collapsed="false">
      <c r="D1090" s="170"/>
    </row>
    <row r="1091" customFormat="false" ht="13.2" hidden="false" customHeight="false" outlineLevel="0" collapsed="false">
      <c r="D1091" s="170"/>
    </row>
    <row r="1092" customFormat="false" ht="13.2" hidden="false" customHeight="false" outlineLevel="0" collapsed="false">
      <c r="D1092" s="170"/>
    </row>
    <row r="1093" customFormat="false" ht="13.2" hidden="false" customHeight="false" outlineLevel="0" collapsed="false">
      <c r="D1093" s="170"/>
    </row>
    <row r="1094" customFormat="false" ht="13.2" hidden="false" customHeight="false" outlineLevel="0" collapsed="false">
      <c r="D1094" s="170"/>
    </row>
    <row r="1095" customFormat="false" ht="13.2" hidden="false" customHeight="false" outlineLevel="0" collapsed="false">
      <c r="D1095" s="170"/>
    </row>
    <row r="1096" customFormat="false" ht="13.2" hidden="false" customHeight="false" outlineLevel="0" collapsed="false">
      <c r="D1096" s="170"/>
    </row>
    <row r="1097" customFormat="false" ht="13.2" hidden="false" customHeight="false" outlineLevel="0" collapsed="false">
      <c r="D1097" s="170"/>
    </row>
    <row r="1098" customFormat="false" ht="13.2" hidden="false" customHeight="false" outlineLevel="0" collapsed="false">
      <c r="D1098" s="170"/>
    </row>
    <row r="1099" customFormat="false" ht="13.2" hidden="false" customHeight="false" outlineLevel="0" collapsed="false">
      <c r="D1099" s="170"/>
    </row>
    <row r="1100" customFormat="false" ht="13.2" hidden="false" customHeight="false" outlineLevel="0" collapsed="false">
      <c r="D1100" s="170"/>
    </row>
    <row r="1101" customFormat="false" ht="13.2" hidden="false" customHeight="false" outlineLevel="0" collapsed="false">
      <c r="D1101" s="170"/>
    </row>
    <row r="1102" customFormat="false" ht="13.2" hidden="false" customHeight="false" outlineLevel="0" collapsed="false">
      <c r="D1102" s="170"/>
    </row>
    <row r="1103" customFormat="false" ht="13.2" hidden="false" customHeight="false" outlineLevel="0" collapsed="false">
      <c r="D1103" s="170"/>
    </row>
    <row r="1104" customFormat="false" ht="13.2" hidden="false" customHeight="false" outlineLevel="0" collapsed="false">
      <c r="D1104" s="170"/>
    </row>
    <row r="1105" customFormat="false" ht="13.2" hidden="false" customHeight="false" outlineLevel="0" collapsed="false">
      <c r="D1105" s="170"/>
    </row>
    <row r="1106" customFormat="false" ht="13.2" hidden="false" customHeight="false" outlineLevel="0" collapsed="false">
      <c r="D1106" s="170"/>
    </row>
    <row r="1107" customFormat="false" ht="13.2" hidden="false" customHeight="false" outlineLevel="0" collapsed="false">
      <c r="D1107" s="170"/>
    </row>
    <row r="1108" customFormat="false" ht="13.2" hidden="false" customHeight="false" outlineLevel="0" collapsed="false">
      <c r="D1108" s="170"/>
    </row>
    <row r="1109" customFormat="false" ht="13.2" hidden="false" customHeight="false" outlineLevel="0" collapsed="false">
      <c r="D1109" s="170"/>
    </row>
    <row r="1110" customFormat="false" ht="13.2" hidden="false" customHeight="false" outlineLevel="0" collapsed="false">
      <c r="D1110" s="170"/>
    </row>
    <row r="1111" customFormat="false" ht="13.2" hidden="false" customHeight="false" outlineLevel="0" collapsed="false">
      <c r="D1111" s="170"/>
    </row>
    <row r="1112" customFormat="false" ht="13.2" hidden="false" customHeight="false" outlineLevel="0" collapsed="false">
      <c r="D1112" s="170"/>
    </row>
    <row r="1113" customFormat="false" ht="13.2" hidden="false" customHeight="false" outlineLevel="0" collapsed="false">
      <c r="D1113" s="170"/>
    </row>
    <row r="1114" customFormat="false" ht="13.2" hidden="false" customHeight="false" outlineLevel="0" collapsed="false">
      <c r="D1114" s="170"/>
    </row>
    <row r="1115" customFormat="false" ht="13.2" hidden="false" customHeight="false" outlineLevel="0" collapsed="false">
      <c r="D1115" s="170"/>
    </row>
    <row r="1116" customFormat="false" ht="13.2" hidden="false" customHeight="false" outlineLevel="0" collapsed="false">
      <c r="D1116" s="170"/>
    </row>
    <row r="1117" customFormat="false" ht="13.2" hidden="false" customHeight="false" outlineLevel="0" collapsed="false">
      <c r="D1117" s="170"/>
    </row>
    <row r="1118" customFormat="false" ht="13.2" hidden="false" customHeight="false" outlineLevel="0" collapsed="false">
      <c r="D1118" s="170"/>
    </row>
    <row r="1119" customFormat="false" ht="13.2" hidden="false" customHeight="false" outlineLevel="0" collapsed="false">
      <c r="D1119" s="170"/>
    </row>
    <row r="1120" customFormat="false" ht="13.2" hidden="false" customHeight="false" outlineLevel="0" collapsed="false">
      <c r="D1120" s="170"/>
    </row>
  </sheetData>
  <sheetProtection sheet="true" password="dc0d"/>
  <mergeCells count="26">
    <mergeCell ref="A1:G1"/>
    <mergeCell ref="C2:G2"/>
    <mergeCell ref="C3:G3"/>
    <mergeCell ref="C4:G4"/>
    <mergeCell ref="C10:G10"/>
    <mergeCell ref="C13:G13"/>
    <mergeCell ref="C19:G19"/>
    <mergeCell ref="C25:G25"/>
    <mergeCell ref="C31:G31"/>
    <mergeCell ref="C37:G37"/>
    <mergeCell ref="C45:G45"/>
    <mergeCell ref="C48:G48"/>
    <mergeCell ref="C51:G51"/>
    <mergeCell ref="C53:G53"/>
    <mergeCell ref="C56:G56"/>
    <mergeCell ref="C59:G59"/>
    <mergeCell ref="C62:G62"/>
    <mergeCell ref="C71:G71"/>
    <mergeCell ref="C79:G79"/>
    <mergeCell ref="C90:G90"/>
    <mergeCell ref="C93:G93"/>
    <mergeCell ref="C96:G96"/>
    <mergeCell ref="C99:G99"/>
    <mergeCell ref="C103:G103"/>
    <mergeCell ref="C106:G106"/>
    <mergeCell ref="C114:G114"/>
  </mergeCells>
  <printOptions headings="false" gridLines="false" gridLinesSet="true" horizontalCentered="false" verticalCentered="false"/>
  <pageMargins left="0.590277777777778" right="0.196527777777778" top="0.7875" bottom="0.7875" header="0.511805555555555" footer="0.315277777777778"/>
  <pageSetup paperSize="9" scale="8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&amp;LZpracováno programem BUILDpower S,  © RTS, a.s.&amp;RStránka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LibreOffice/6.4.7.2$Windows_X86_64 LibreOffice_project/639b8ac485750d5696d7590a72ef1b496725cfb5</Application>
  <Company>RTS, a.s.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2009-04-08T07:15:50Z</dcterms:created>
  <dc:creator>Petr Hudec</dc:creator>
  <dc:description/>
  <dc:language>cs-CZ</dc:language>
  <cp:lastModifiedBy/>
  <cp:lastPrinted>2018-02-28T05:47:59Z</cp:lastPrinted>
  <dcterms:modified xsi:type="dcterms:W3CDTF">2022-10-11T07:37:14Z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RTS, a.s.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