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SEVER\Regulacia kurenia\"/>
    </mc:Choice>
  </mc:AlternateContent>
  <bookViews>
    <workbookView xWindow="0" yWindow="0" windowWidth="16380" windowHeight="8190" tabRatio="500"/>
  </bookViews>
  <sheets>
    <sheet name="Hydraulické vyregulovanie vykur" sheetId="1" r:id="rId1"/>
  </sheets>
  <definedNames>
    <definedName name="Excel_BuiltIn_Print_Area" localSheetId="0">'Hydraulické vyregulovanie vykur'!$A$3:$H$105</definedName>
    <definedName name="Excel_BuiltIn_Print_Titles" localSheetId="0">'Hydraulické vyregulovanie vykur'!$3:$5</definedName>
    <definedName name="Excel_BuiltIn_Print_Titles_1" localSheetId="0">'Hydraulické vyregulovanie vykur'!$A$3:$B$5</definedName>
    <definedName name="Excel_BuiltIn_Print_Titles_1">#REF!</definedName>
    <definedName name="Excel_BuiltIn_Print_Titles_1_1" localSheetId="0">'Hydraulické vyregulovanie vykur'!$A$3:$A$5</definedName>
    <definedName name="Excel_BuiltIn_Print_Titles_1_1">#REF!</definedName>
    <definedName name="matkot">"$#REF!.$#REF!$#REF!"</definedName>
    <definedName name="matkotkoef">"$#REF!.$#REF!$#REF!"</definedName>
    <definedName name="montkot">"$#REF!.$#REF!$#REF!"</definedName>
    <definedName name="montkotkoef">"$#REF!.$#REF!$#REF!"</definedName>
    <definedName name="_xlnm.Print_Titles" localSheetId="0">'Hydraulické vyregulovanie vykur'!$3:$5</definedName>
    <definedName name="_xlnm.Print_Area" localSheetId="0">'Hydraulické vyregulovanie vykur'!$A$1:$H$105</definedName>
  </definedNames>
  <calcPr calcId="162913" fullCalcOnLoad="1"/>
</workbook>
</file>

<file path=xl/calcChain.xml><?xml version="1.0" encoding="utf-8"?>
<calcChain xmlns="http://schemas.openxmlformats.org/spreadsheetml/2006/main">
  <c r="H95" i="1" l="1"/>
  <c r="G16" i="1"/>
  <c r="H16" i="1"/>
  <c r="H101" i="1"/>
  <c r="H98" i="1"/>
  <c r="H94" i="1"/>
  <c r="G88" i="1"/>
  <c r="G86" i="1"/>
  <c r="H69" i="1"/>
  <c r="H65" i="1"/>
  <c r="G62" i="1"/>
  <c r="G60" i="1"/>
  <c r="H59" i="1"/>
  <c r="H54" i="1"/>
  <c r="G54" i="1"/>
  <c r="H50" i="1"/>
  <c r="H41" i="1"/>
  <c r="H40" i="1"/>
  <c r="H88" i="1"/>
  <c r="D40" i="1"/>
  <c r="D42" i="1"/>
  <c r="H42" i="1"/>
  <c r="D43" i="1"/>
  <c r="H43" i="1"/>
  <c r="D44" i="1"/>
  <c r="H44" i="1"/>
  <c r="H45" i="1"/>
  <c r="H46" i="1"/>
  <c r="H47" i="1"/>
  <c r="H48" i="1"/>
  <c r="H49" i="1"/>
  <c r="G55" i="1"/>
  <c r="H55" i="1"/>
  <c r="H60" i="1" s="1"/>
  <c r="G56" i="1"/>
  <c r="H56" i="1"/>
  <c r="G57" i="1"/>
  <c r="H57" i="1"/>
  <c r="G58" i="1"/>
  <c r="H58" i="1"/>
  <c r="H66" i="1"/>
  <c r="D67" i="1"/>
  <c r="H67" i="1"/>
  <c r="D68" i="1"/>
  <c r="H68" i="1"/>
  <c r="G74" i="1"/>
  <c r="H74" i="1"/>
  <c r="G75" i="1"/>
  <c r="H75" i="1"/>
  <c r="G76" i="1"/>
  <c r="G89" i="1" s="1"/>
  <c r="H90" i="1" s="1"/>
  <c r="H76" i="1"/>
  <c r="G77" i="1"/>
  <c r="H77" i="1"/>
  <c r="G78" i="1"/>
  <c r="H78" i="1"/>
  <c r="G79" i="1"/>
  <c r="H79" i="1"/>
  <c r="G80" i="1"/>
  <c r="H80" i="1"/>
  <c r="D81" i="1"/>
  <c r="G81" i="1"/>
  <c r="H81" i="1"/>
  <c r="G82" i="1"/>
  <c r="H82" i="1"/>
  <c r="G83" i="1"/>
  <c r="H83" i="1"/>
  <c r="G84" i="1"/>
  <c r="H84" i="1"/>
  <c r="G85" i="1"/>
  <c r="H85" i="1"/>
  <c r="G87" i="1"/>
  <c r="H87" i="1"/>
  <c r="D94" i="1"/>
  <c r="H13" i="1"/>
  <c r="H102" i="1"/>
  <c r="H14" i="1"/>
  <c r="H99" i="1"/>
  <c r="H100" i="1"/>
  <c r="G10" i="1"/>
  <c r="H89" i="1"/>
  <c r="H70" i="1"/>
  <c r="H71" i="1" s="1"/>
  <c r="H11" i="1" s="1"/>
  <c r="G19" i="1" l="1"/>
  <c r="G21" i="1" s="1"/>
  <c r="H51" i="1"/>
  <c r="H9" i="1" s="1"/>
  <c r="H61" i="1"/>
  <c r="H62" i="1" s="1"/>
  <c r="H10" i="1" s="1"/>
  <c r="G23" i="1" s="1"/>
  <c r="G91" i="1"/>
  <c r="G12" i="1" s="1"/>
  <c r="H91" i="1"/>
  <c r="H12" i="1" s="1"/>
</calcChain>
</file>

<file path=xl/sharedStrings.xml><?xml version="1.0" encoding="utf-8"?>
<sst xmlns="http://schemas.openxmlformats.org/spreadsheetml/2006/main" count="143" uniqueCount="86">
  <si>
    <t>Por. č.</t>
  </si>
  <si>
    <t>Skrátený popis</t>
  </si>
  <si>
    <t>M.J.</t>
  </si>
  <si>
    <t>Množstvo</t>
  </si>
  <si>
    <t>Cena</t>
  </si>
  <si>
    <t>Jednotková</t>
  </si>
  <si>
    <t>Spolu</t>
  </si>
  <si>
    <t>Dodávka</t>
  </si>
  <si>
    <t>Montáž</t>
  </si>
  <si>
    <t>Rekapitulácia</t>
  </si>
  <si>
    <t>1.</t>
  </si>
  <si>
    <t>Demontáž</t>
  </si>
  <si>
    <t>2.</t>
  </si>
  <si>
    <t>Strojovňa</t>
  </si>
  <si>
    <t>3.</t>
  </si>
  <si>
    <t>Rozvod potrubia</t>
  </si>
  <si>
    <t>4.</t>
  </si>
  <si>
    <t>Armatúry ÚK</t>
  </si>
  <si>
    <t>5.</t>
  </si>
  <si>
    <t>Náter ÚK syntetický</t>
  </si>
  <si>
    <t>6.</t>
  </si>
  <si>
    <t>Ostatné práce</t>
  </si>
  <si>
    <t>Spolu I</t>
  </si>
  <si>
    <t>DPH</t>
  </si>
  <si>
    <t>%</t>
  </si>
  <si>
    <t>Spolu s DPH</t>
  </si>
  <si>
    <t>Práce pred realizáciou:</t>
  </si>
  <si>
    <t>- upresniť počty stúpačkových guľových kohútov (DN15-DN32), keďže počas obhliadky neboli
všetky stúpačky prístupné</t>
  </si>
  <si>
    <t>- overiť PN menených posúvačov na rozdeľovači a zberači</t>
  </si>
  <si>
    <t>DEMONTÁŽ</t>
  </si>
  <si>
    <t>Likvidácia a odvoz demontovaných armatúr a zariadení</t>
  </si>
  <si>
    <t>ks</t>
  </si>
  <si>
    <t>Demontáž otvorenej expanznej nádoby</t>
  </si>
  <si>
    <t>Demontáž radiátorových ventilov a spojok (prívodná a vratná prípojka)</t>
  </si>
  <si>
    <t>Demontáž uzatváracích ventilov zo stúpačiek (prívodné a vratné potrubie)</t>
  </si>
  <si>
    <t>Demontáž vypúšťacích kohútov zo stúpačiek (prívodné a vratné potrubie)</t>
  </si>
  <si>
    <t>Demontáž odvzdušňovacích ventilov</t>
  </si>
  <si>
    <t>Demontáž uzatváracích ventilov z rozdeľovača a zberača</t>
  </si>
  <si>
    <t>Demontáž solenoidových ventilov</t>
  </si>
  <si>
    <t>Demontáž poistného ventilu na sekundárnej strane výmenníka tepla</t>
  </si>
  <si>
    <t>Demontáž úpravne vody</t>
  </si>
  <si>
    <t>Vypustenie vody z rozvodov a zariadení kotolne</t>
  </si>
  <si>
    <t>hod.</t>
  </si>
  <si>
    <t>STROJOVŇA</t>
  </si>
  <si>
    <t>Tlaková expanzná nádoba N1000/6 o objeme 1000 litrov s guľovým kohútom so zaistením 2“</t>
  </si>
  <si>
    <t>Senzor vodivosti FILLGUARD MINI</t>
  </si>
  <si>
    <t>Úprava vody FILLSOFT II</t>
  </si>
  <si>
    <t>Náplne FILLSOFT ZERO CARTRIDGE (počet upraviť podľa kvality vody a objemu vody)</t>
  </si>
  <si>
    <t>Oddeľovací člen FILLSET IMPULS</t>
  </si>
  <si>
    <t>Zberná nádoba o objeme 10 litrov</t>
  </si>
  <si>
    <t>Presun hmôt pre strojovne v objektoch výšky do 6 m</t>
  </si>
  <si>
    <t>Spolu II</t>
  </si>
  <si>
    <t>ROZVOD POTRUBIA</t>
  </si>
  <si>
    <t>Potrubie z rúrok hladkých oceľových 57/2,9 v kotolniach a strojovniach</t>
  </si>
  <si>
    <t>m</t>
  </si>
  <si>
    <t>Príplatok za zhotovenie odbočky z oceľových rúrok hladkých DN50</t>
  </si>
  <si>
    <t>Tlakové skúšky potrubia z rúr hladkých do 57/2,9</t>
  </si>
  <si>
    <t>Drobný spojovací materiál (redukcie, vsuvky, šróbenia, nátrubky, návarky, T-kusy, …)</t>
  </si>
  <si>
    <t>Presun hmôt pre rozvody potrubia v objektoch výšky do 6 m</t>
  </si>
  <si>
    <t>ARMATÚRY ÚK</t>
  </si>
  <si>
    <t>Guľový kohút závitový, DN15</t>
  </si>
  <si>
    <t>Guľový kohút závitový, DN20</t>
  </si>
  <si>
    <t>Guľový kohút závitový, DN25</t>
  </si>
  <si>
    <t>Guľový kohút závitový, DN32</t>
  </si>
  <si>
    <t>Posúvač prírubový EURO-WEDI 12.070, DN65, PN16</t>
  </si>
  <si>
    <t>Posúvač prírubový EURO-WEDI 12.070, DN80, PN16</t>
  </si>
  <si>
    <t>Mechanický odvzdušňovací ventil na vykurovacie telesá, DN15</t>
  </si>
  <si>
    <t>Vypúšťací kohút, DN15</t>
  </si>
  <si>
    <t>Tlakomer 0-400 kPa s kondenzačnou slučkou a trojcestným kohútom</t>
  </si>
  <si>
    <t>Regulačný ventil priamy AQ, DN15</t>
  </si>
  <si>
    <t>Termostatická hlavica UNI XH</t>
  </si>
  <si>
    <t>Uzatváracia spojka priama COMBI 3, DN15</t>
  </si>
  <si>
    <t>Adaptér na vypúšťanie vody cez COMBI 3</t>
  </si>
  <si>
    <t>Solenoidový ventil EVPE2015.01, DN15, 230V</t>
  </si>
  <si>
    <t>Poistný ventil SAFE 12.901+EPDM kužeľ, DN32/50, 350 kPa</t>
  </si>
  <si>
    <t>Presun hmôt pre armatúry v objektoch výšky nad 6 do 24 m</t>
  </si>
  <si>
    <t>NÁTER ÚK SYNTETICKÝ</t>
  </si>
  <si>
    <t>Náter potrubia do DN50 dvojnásobný so základným náterom</t>
  </si>
  <si>
    <t xml:space="preserve">OSTATNÉ PRÁCE </t>
  </si>
  <si>
    <t>Elektrické pripojenie solenoidových ventilov</t>
  </si>
  <si>
    <t>Napustenie rozvodov a zariadení kotolne</t>
  </si>
  <si>
    <t>Záverečná vykurovacia skúška, odovzdávanie zariadenia do prevádzky,
zaučenie do obsluhy podľa platných STN</t>
  </si>
  <si>
    <t>Odovzdávacia dokumentácia</t>
  </si>
  <si>
    <t>Budova OZ Sever - regulácia vykurovania</t>
  </si>
  <si>
    <t>Príloha č. 3 Výkaz výmer - zadanie</t>
  </si>
  <si>
    <t>Celková cena za celý predmet zákazky v €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</si>
</sst>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[$Sk-41B];[Red]\-#,##0.00\ [$Sk-41B]"/>
    <numFmt numFmtId="165" formatCode="#,##0.00\ [$EUR];[Red]\-#,##0.00\ [$EUR]"/>
    <numFmt numFmtId="166" formatCode="#,##0.00&quot; Sk&quot;;\-#,##0.00&quot; Sk&quot;"/>
    <numFmt numFmtId="167" formatCode="0.0"/>
  </numFmts>
  <fonts count="8" x14ac:knownFonts="1">
    <font>
      <sz val="11"/>
      <name val="Trebuchet MS"/>
      <family val="2"/>
      <charset val="238"/>
    </font>
    <font>
      <b/>
      <i/>
      <sz val="16"/>
      <name val="Trebuchet MS"/>
      <family val="2"/>
      <charset val="238"/>
    </font>
    <font>
      <b/>
      <i/>
      <u/>
      <sz val="11"/>
      <name val="Trebuchet MS"/>
      <family val="2"/>
      <charset val="238"/>
    </font>
    <font>
      <i/>
      <sz val="11"/>
      <name val="Trebuchet MS"/>
      <family val="2"/>
      <charset val="238"/>
    </font>
    <font>
      <b/>
      <sz val="11"/>
      <name val="Trebuchet MS"/>
      <family val="2"/>
      <charset val="238"/>
    </font>
    <font>
      <sz val="11"/>
      <name val="Trebuchet MS"/>
      <family val="2"/>
      <charset val="238"/>
    </font>
    <font>
      <b/>
      <sz val="16"/>
      <name val="Trebuchet MS"/>
      <family val="2"/>
      <charset val="238"/>
    </font>
    <font>
      <sz val="14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Protection="0">
      <alignment horizontal="center"/>
    </xf>
    <xf numFmtId="0" fontId="1" fillId="0" borderId="0" applyNumberFormat="0" applyFill="0" applyBorder="0" applyProtection="0">
      <alignment horizontal="center" textRotation="90"/>
    </xf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</cellStyleXfs>
  <cellXfs count="57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4" fontId="0" fillId="0" borderId="0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justify" vertical="center"/>
      <protection locked="0"/>
    </xf>
    <xf numFmtId="4" fontId="0" fillId="0" borderId="1" xfId="3" applyNumberFormat="1" applyFont="1" applyFill="1" applyBorder="1" applyAlignment="1" applyProtection="1">
      <alignment horizontal="right" vertical="center"/>
      <protection locked="0"/>
    </xf>
    <xf numFmtId="167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justify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4" fontId="0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165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3" borderId="1" xfId="0" applyNumberFormat="1" applyFont="1" applyFill="1" applyBorder="1" applyAlignment="1" applyProtection="1">
      <alignment horizontal="right" vertical="center"/>
      <protection locked="0"/>
    </xf>
    <xf numFmtId="4" fontId="0" fillId="3" borderId="1" xfId="0" applyNumberFormat="1" applyFont="1" applyFill="1" applyBorder="1" applyAlignment="1" applyProtection="1">
      <alignment vertical="center"/>
      <protection locked="0"/>
    </xf>
    <xf numFmtId="49" fontId="0" fillId="0" borderId="3" xfId="0" applyNumberForma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  <protection locked="0"/>
    </xf>
    <xf numFmtId="4" fontId="0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NumberFormat="1" applyFont="1" applyFill="1" applyBorder="1" applyAlignment="1" applyProtection="1">
      <alignment vertical="center"/>
      <protection locked="0"/>
    </xf>
    <xf numFmtId="0" fontId="0" fillId="0" borderId="5" xfId="0" applyNumberFormat="1" applyFont="1" applyFill="1" applyBorder="1" applyAlignment="1" applyProtection="1">
      <alignment horizontal="center" vertical="center"/>
      <protection locked="0"/>
    </xf>
    <xf numFmtId="4" fontId="0" fillId="0" borderId="5" xfId="0" applyNumberFormat="1" applyFont="1" applyFill="1" applyBorder="1" applyAlignment="1" applyProtection="1">
      <alignment horizontal="right" vertical="center"/>
      <protection locked="0"/>
    </xf>
    <xf numFmtId="166" fontId="0" fillId="0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vertical="center"/>
      <protection locked="0"/>
    </xf>
    <xf numFmtId="0" fontId="0" fillId="0" borderId="7" xfId="0" applyNumberFormat="1" applyFont="1" applyFill="1" applyBorder="1" applyAlignment="1" applyProtection="1">
      <alignment horizontal="center" vertical="center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165" fontId="7" fillId="4" borderId="7" xfId="0" applyNumberFormat="1" applyFont="1" applyFill="1" applyBorder="1" applyAlignment="1" applyProtection="1">
      <alignment horizontal="center" vertical="center"/>
      <protection locked="0"/>
    </xf>
    <xf numFmtId="165" fontId="7" fillId="4" borderId="8" xfId="0" applyNumberFormat="1" applyFont="1" applyFill="1" applyBorder="1" applyAlignment="1" applyProtection="1">
      <alignment horizontal="center" vertical="center"/>
      <protection locked="0"/>
    </xf>
  </cellXfs>
  <cellStyles count="6">
    <cellStyle name="Nadpis 3" xfId="1" builtinId="18" customBuiltin="1"/>
    <cellStyle name="Nadpis1" xfId="2"/>
    <cellStyle name="Normálna" xfId="0" builtinId="0"/>
    <cellStyle name="Text 1" xfId="3"/>
    <cellStyle name="Výsledok 1" xfId="4"/>
    <cellStyle name="Výsledok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65536"/>
  <sheetViews>
    <sheetView tabSelected="1" view="pageLayout" zoomScaleNormal="95" zoomScaleSheetLayoutView="110" workbookViewId="0">
      <selection activeCell="D111" sqref="D111"/>
    </sheetView>
  </sheetViews>
  <sheetFormatPr defaultColWidth="11.125" defaultRowHeight="14.1" customHeight="1" x14ac:dyDescent="0.3"/>
  <cols>
    <col min="1" max="1" width="4.5" style="1" customWidth="1"/>
    <col min="2" max="2" width="82" style="2" customWidth="1"/>
    <col min="3" max="3" width="4.875" style="3" customWidth="1"/>
    <col min="4" max="4" width="9.5" style="3" customWidth="1"/>
    <col min="5" max="7" width="9.75" style="4" customWidth="1"/>
    <col min="8" max="8" width="15.25" style="4" customWidth="1"/>
    <col min="9" max="226" width="11.125" style="2"/>
  </cols>
  <sheetData>
    <row r="1" spans="1:225" ht="14.1" customHeight="1" x14ac:dyDescent="0.3">
      <c r="B1" s="43" t="s">
        <v>84</v>
      </c>
      <c r="C1" s="43"/>
      <c r="D1" s="43"/>
      <c r="E1" s="43"/>
      <c r="F1" s="43"/>
      <c r="G1" s="43"/>
      <c r="H1" s="43"/>
    </row>
    <row r="2" spans="1:225" ht="32.25" customHeight="1" x14ac:dyDescent="0.3">
      <c r="A2" s="42" t="s">
        <v>83</v>
      </c>
      <c r="B2" s="41"/>
      <c r="C2" s="41"/>
      <c r="D2" s="41"/>
      <c r="E2" s="41"/>
      <c r="F2" s="41"/>
      <c r="G2" s="41"/>
      <c r="H2" s="41"/>
    </row>
    <row r="3" spans="1:225" s="6" customFormat="1" ht="14.1" customHeight="1" x14ac:dyDescent="0.3">
      <c r="A3" s="35" t="s">
        <v>0</v>
      </c>
      <c r="B3" s="36" t="s">
        <v>1</v>
      </c>
      <c r="C3" s="36" t="s">
        <v>2</v>
      </c>
      <c r="D3" s="37" t="s">
        <v>3</v>
      </c>
      <c r="E3" s="38" t="s">
        <v>4</v>
      </c>
      <c r="F3" s="38"/>
      <c r="G3" s="38"/>
      <c r="H3" s="38"/>
      <c r="HQ3" s="7"/>
    </row>
    <row r="4" spans="1:225" s="6" customFormat="1" ht="14.1" customHeight="1" x14ac:dyDescent="0.3">
      <c r="A4" s="35"/>
      <c r="B4" s="36"/>
      <c r="C4" s="36"/>
      <c r="D4" s="37"/>
      <c r="E4" s="38" t="s">
        <v>5</v>
      </c>
      <c r="F4" s="38"/>
      <c r="G4" s="38" t="s">
        <v>6</v>
      </c>
      <c r="H4" s="38"/>
      <c r="HQ4" s="7"/>
    </row>
    <row r="5" spans="1:225" s="6" customFormat="1" ht="14.1" customHeight="1" x14ac:dyDescent="0.3">
      <c r="A5" s="35"/>
      <c r="B5" s="36"/>
      <c r="C5" s="36"/>
      <c r="D5" s="37"/>
      <c r="E5" s="33" t="s">
        <v>7</v>
      </c>
      <c r="F5" s="33" t="s">
        <v>8</v>
      </c>
      <c r="G5" s="33" t="s">
        <v>7</v>
      </c>
      <c r="H5" s="33" t="s">
        <v>8</v>
      </c>
      <c r="HQ5" s="7"/>
    </row>
    <row r="6" spans="1:225" s="6" customFormat="1" ht="14.1" customHeight="1" x14ac:dyDescent="0.3">
      <c r="A6" s="8"/>
      <c r="B6" s="5" t="s">
        <v>9</v>
      </c>
      <c r="C6" s="5"/>
      <c r="D6" s="5"/>
      <c r="E6" s="9"/>
      <c r="F6" s="9"/>
      <c r="G6" s="9"/>
      <c r="H6" s="9"/>
    </row>
    <row r="7" spans="1:225" s="6" customFormat="1" ht="14.1" customHeight="1" x14ac:dyDescent="0.3">
      <c r="A7" s="8"/>
      <c r="B7" s="10"/>
      <c r="C7" s="5"/>
      <c r="D7" s="5"/>
      <c r="E7" s="9"/>
      <c r="F7" s="9"/>
      <c r="G7" s="9"/>
      <c r="H7" s="9"/>
    </row>
    <row r="8" spans="1:225" s="6" customFormat="1" ht="14.1" customHeight="1" x14ac:dyDescent="0.3">
      <c r="A8" s="8"/>
      <c r="B8" s="10"/>
      <c r="C8" s="5"/>
      <c r="D8" s="5"/>
      <c r="E8" s="9"/>
      <c r="F8" s="9"/>
      <c r="G8" s="9"/>
      <c r="H8" s="9"/>
    </row>
    <row r="9" spans="1:225" s="6" customFormat="1" ht="14.1" customHeight="1" x14ac:dyDescent="0.3">
      <c r="A9" s="8" t="s">
        <v>10</v>
      </c>
      <c r="B9" s="10" t="s">
        <v>11</v>
      </c>
      <c r="C9" s="5"/>
      <c r="D9" s="5"/>
      <c r="E9" s="9"/>
      <c r="F9" s="9"/>
      <c r="G9" s="9"/>
      <c r="H9" s="9">
        <f>H51</f>
        <v>0</v>
      </c>
    </row>
    <row r="10" spans="1:225" s="6" customFormat="1" ht="14.1" customHeight="1" x14ac:dyDescent="0.3">
      <c r="A10" s="8" t="s">
        <v>12</v>
      </c>
      <c r="B10" s="10" t="s">
        <v>13</v>
      </c>
      <c r="C10" s="5"/>
      <c r="D10" s="5"/>
      <c r="E10" s="9"/>
      <c r="F10" s="9"/>
      <c r="G10" s="9">
        <f>G62</f>
        <v>0</v>
      </c>
      <c r="H10" s="9">
        <f>H62</f>
        <v>0</v>
      </c>
    </row>
    <row r="11" spans="1:225" s="6" customFormat="1" ht="14.1" customHeight="1" x14ac:dyDescent="0.3">
      <c r="A11" s="8" t="s">
        <v>14</v>
      </c>
      <c r="B11" s="10" t="s">
        <v>15</v>
      </c>
      <c r="C11" s="5"/>
      <c r="D11" s="5"/>
      <c r="E11" s="9"/>
      <c r="F11" s="9"/>
      <c r="G11" s="9"/>
      <c r="H11" s="9">
        <f>H71</f>
        <v>0</v>
      </c>
    </row>
    <row r="12" spans="1:225" s="6" customFormat="1" ht="14.1" customHeight="1" x14ac:dyDescent="0.3">
      <c r="A12" s="8" t="s">
        <v>16</v>
      </c>
      <c r="B12" s="10" t="s">
        <v>17</v>
      </c>
      <c r="C12" s="5"/>
      <c r="D12" s="5"/>
      <c r="E12" s="9"/>
      <c r="F12" s="9"/>
      <c r="G12" s="9">
        <f>G91</f>
        <v>0</v>
      </c>
      <c r="H12" s="9">
        <f>H91</f>
        <v>0</v>
      </c>
    </row>
    <row r="13" spans="1:225" s="6" customFormat="1" ht="14.1" customHeight="1" x14ac:dyDescent="0.3">
      <c r="A13" s="8" t="s">
        <v>18</v>
      </c>
      <c r="B13" s="10" t="s">
        <v>19</v>
      </c>
      <c r="C13" s="5"/>
      <c r="D13" s="5"/>
      <c r="E13" s="9"/>
      <c r="F13" s="9"/>
      <c r="G13" s="9"/>
      <c r="H13" s="9">
        <f>H95</f>
        <v>0</v>
      </c>
    </row>
    <row r="14" spans="1:225" s="6" customFormat="1" ht="14.1" customHeight="1" x14ac:dyDescent="0.3">
      <c r="A14" s="8" t="s">
        <v>20</v>
      </c>
      <c r="B14" s="10" t="s">
        <v>21</v>
      </c>
      <c r="C14" s="5"/>
      <c r="D14" s="5"/>
      <c r="E14" s="9"/>
      <c r="F14" s="9"/>
      <c r="G14" s="9"/>
      <c r="H14" s="9">
        <f>H102</f>
        <v>0</v>
      </c>
    </row>
    <row r="15" spans="1:225" s="6" customFormat="1" ht="14.1" customHeight="1" x14ac:dyDescent="0.3">
      <c r="A15" s="8"/>
      <c r="B15" s="10"/>
      <c r="C15" s="5"/>
      <c r="D15" s="5"/>
      <c r="E15" s="9"/>
      <c r="F15" s="9"/>
      <c r="G15" s="9"/>
      <c r="H15" s="9"/>
    </row>
    <row r="16" spans="1:225" ht="14.1" customHeight="1" x14ac:dyDescent="0.3">
      <c r="A16" s="8"/>
      <c r="B16" s="10" t="s">
        <v>22</v>
      </c>
      <c r="C16" s="5"/>
      <c r="D16" s="5"/>
      <c r="E16" s="9"/>
      <c r="F16" s="9"/>
      <c r="G16" s="9">
        <f>SUM(G9:G15)</f>
        <v>0</v>
      </c>
      <c r="H16" s="9">
        <f>SUM(H9:H15)</f>
        <v>0</v>
      </c>
    </row>
    <row r="17" spans="1:8" s="6" customFormat="1" ht="14.1" customHeight="1" x14ac:dyDescent="0.3">
      <c r="A17" s="8"/>
      <c r="B17" s="10"/>
      <c r="C17" s="5"/>
      <c r="D17" s="5"/>
      <c r="E17" s="9"/>
      <c r="F17" s="9"/>
      <c r="G17" s="9"/>
      <c r="H17" s="9"/>
    </row>
    <row r="18" spans="1:8" s="6" customFormat="1" ht="14.1" customHeight="1" thickBot="1" x14ac:dyDescent="0.35">
      <c r="A18" s="8"/>
      <c r="B18" s="45"/>
      <c r="C18" s="46"/>
      <c r="D18" s="46"/>
      <c r="E18" s="47"/>
      <c r="F18" s="47"/>
      <c r="G18" s="47"/>
      <c r="H18" s="47"/>
    </row>
    <row r="19" spans="1:8" s="6" customFormat="1" ht="21.75" customHeight="1" thickBot="1" x14ac:dyDescent="0.35">
      <c r="A19" s="44"/>
      <c r="B19" s="52" t="s">
        <v>85</v>
      </c>
      <c r="C19" s="53"/>
      <c r="D19" s="53"/>
      <c r="E19" s="54"/>
      <c r="F19" s="54"/>
      <c r="G19" s="55">
        <f>G16+H16</f>
        <v>0</v>
      </c>
      <c r="H19" s="56"/>
    </row>
    <row r="20" spans="1:8" s="6" customFormat="1" ht="14.1" customHeight="1" x14ac:dyDescent="0.3">
      <c r="A20" s="8"/>
      <c r="B20" s="48"/>
      <c r="C20" s="49"/>
      <c r="D20" s="49"/>
      <c r="E20" s="50"/>
      <c r="F20" s="50"/>
      <c r="G20" s="51"/>
      <c r="H20" s="50"/>
    </row>
    <row r="21" spans="1:8" s="6" customFormat="1" ht="14.1" customHeight="1" x14ac:dyDescent="0.3">
      <c r="A21" s="8"/>
      <c r="B21" s="10" t="s">
        <v>23</v>
      </c>
      <c r="C21" s="5" t="s">
        <v>24</v>
      </c>
      <c r="D21" s="5">
        <v>20</v>
      </c>
      <c r="E21" s="9"/>
      <c r="F21" s="9"/>
      <c r="G21" s="34">
        <f>G19*D21/100</f>
        <v>0</v>
      </c>
      <c r="H21" s="34"/>
    </row>
    <row r="22" spans="1:8" s="6" customFormat="1" ht="14.1" customHeight="1" x14ac:dyDescent="0.3">
      <c r="A22" s="8"/>
      <c r="B22" s="11"/>
      <c r="C22" s="5"/>
      <c r="D22" s="5"/>
      <c r="E22" s="9"/>
      <c r="F22" s="9"/>
      <c r="G22" s="9"/>
      <c r="H22" s="9"/>
    </row>
    <row r="23" spans="1:8" s="6" customFormat="1" ht="14.1" customHeight="1" x14ac:dyDescent="0.3">
      <c r="A23" s="8"/>
      <c r="B23" s="11" t="s">
        <v>25</v>
      </c>
      <c r="C23" s="5"/>
      <c r="D23" s="5"/>
      <c r="E23" s="9"/>
      <c r="F23" s="9"/>
      <c r="G23" s="34">
        <f>G19+G21</f>
        <v>0</v>
      </c>
      <c r="H23" s="34"/>
    </row>
    <row r="24" spans="1:8" s="6" customFormat="1" ht="14.1" customHeight="1" x14ac:dyDescent="0.3">
      <c r="A24" s="8"/>
      <c r="B24" s="11"/>
      <c r="C24" s="5"/>
      <c r="D24" s="5"/>
      <c r="E24" s="9"/>
      <c r="F24" s="9"/>
      <c r="G24" s="9"/>
      <c r="H24" s="9"/>
    </row>
    <row r="25" spans="1:8" s="6" customFormat="1" ht="14.1" customHeight="1" x14ac:dyDescent="0.3">
      <c r="A25" s="8"/>
      <c r="B25" s="11"/>
      <c r="C25" s="5"/>
      <c r="D25" s="5"/>
      <c r="E25" s="9"/>
      <c r="F25" s="9"/>
      <c r="G25" s="9"/>
      <c r="H25" s="9"/>
    </row>
    <row r="26" spans="1:8" s="6" customFormat="1" ht="14.1" customHeight="1" x14ac:dyDescent="0.3">
      <c r="A26" s="8"/>
      <c r="B26" s="12" t="s">
        <v>26</v>
      </c>
      <c r="C26" s="5"/>
      <c r="D26" s="5"/>
      <c r="E26" s="9"/>
      <c r="F26" s="9"/>
      <c r="G26" s="9"/>
      <c r="H26" s="9"/>
    </row>
    <row r="27" spans="1:8" s="6" customFormat="1" ht="28.5" customHeight="1" x14ac:dyDescent="0.3">
      <c r="A27" s="8"/>
      <c r="B27" s="13" t="s">
        <v>27</v>
      </c>
      <c r="C27" s="5"/>
      <c r="D27" s="5"/>
      <c r="E27" s="9"/>
      <c r="F27" s="9"/>
      <c r="G27" s="9"/>
      <c r="H27" s="9"/>
    </row>
    <row r="28" spans="1:8" s="6" customFormat="1" ht="14.1" customHeight="1" x14ac:dyDescent="0.3">
      <c r="A28" s="8"/>
      <c r="B28" s="12" t="s">
        <v>28</v>
      </c>
      <c r="C28" s="5"/>
      <c r="D28" s="5"/>
      <c r="E28" s="9"/>
      <c r="F28" s="9"/>
      <c r="G28" s="9"/>
      <c r="H28" s="9"/>
    </row>
    <row r="29" spans="1:8" s="6" customFormat="1" ht="14.1" customHeight="1" x14ac:dyDescent="0.3">
      <c r="A29" s="8"/>
      <c r="B29" s="11"/>
      <c r="C29" s="5"/>
      <c r="D29" s="5"/>
      <c r="E29" s="9"/>
      <c r="F29" s="9"/>
      <c r="G29" s="9"/>
      <c r="H29" s="9"/>
    </row>
    <row r="30" spans="1:8" s="6" customFormat="1" ht="14.1" customHeight="1" x14ac:dyDescent="0.3">
      <c r="A30" s="8"/>
      <c r="B30" s="11"/>
      <c r="C30" s="5"/>
      <c r="D30" s="5"/>
      <c r="E30" s="9"/>
      <c r="F30" s="9"/>
      <c r="G30" s="9"/>
      <c r="H30" s="9"/>
    </row>
    <row r="31" spans="1:8" s="6" customFormat="1" ht="14.1" customHeight="1" x14ac:dyDescent="0.3">
      <c r="A31" s="8"/>
      <c r="B31" s="11"/>
      <c r="C31" s="5"/>
      <c r="D31" s="5"/>
      <c r="E31" s="9"/>
      <c r="F31" s="9"/>
      <c r="G31" s="9"/>
      <c r="H31" s="9"/>
    </row>
    <row r="32" spans="1:8" s="6" customFormat="1" ht="14.1" customHeight="1" x14ac:dyDescent="0.3">
      <c r="A32" s="8"/>
      <c r="B32" s="11"/>
      <c r="C32" s="5"/>
      <c r="D32" s="5"/>
      <c r="E32" s="9"/>
      <c r="F32" s="9"/>
      <c r="G32" s="9"/>
      <c r="H32" s="9"/>
    </row>
    <row r="33" spans="1:8" s="6" customFormat="1" ht="14.1" customHeight="1" x14ac:dyDescent="0.3">
      <c r="A33" s="8"/>
      <c r="B33" s="11"/>
      <c r="C33" s="5"/>
      <c r="D33" s="5"/>
      <c r="E33" s="9"/>
      <c r="F33" s="9"/>
      <c r="G33" s="9"/>
      <c r="H33" s="9"/>
    </row>
    <row r="34" spans="1:8" s="6" customFormat="1" ht="14.1" customHeight="1" x14ac:dyDescent="0.3">
      <c r="A34" s="8"/>
      <c r="B34" s="11"/>
      <c r="C34" s="5"/>
      <c r="D34" s="5"/>
      <c r="E34" s="9"/>
      <c r="F34" s="9"/>
      <c r="G34" s="9"/>
      <c r="H34" s="9"/>
    </row>
    <row r="35" spans="1:8" s="6" customFormat="1" ht="14.1" customHeight="1" x14ac:dyDescent="0.3">
      <c r="A35" s="8"/>
      <c r="B35" s="11"/>
      <c r="C35" s="5"/>
      <c r="D35" s="5"/>
      <c r="E35" s="9"/>
      <c r="F35" s="9"/>
      <c r="G35" s="9"/>
      <c r="H35" s="9"/>
    </row>
    <row r="36" spans="1:8" s="6" customFormat="1" ht="14.1" customHeight="1" x14ac:dyDescent="0.3">
      <c r="A36" s="8"/>
      <c r="B36" s="11"/>
      <c r="C36" s="5"/>
      <c r="D36" s="5"/>
      <c r="E36" s="9"/>
      <c r="F36" s="9"/>
      <c r="G36" s="9"/>
      <c r="H36" s="9"/>
    </row>
    <row r="37" spans="1:8" s="6" customFormat="1" ht="14.1" customHeight="1" x14ac:dyDescent="0.3">
      <c r="A37" s="8"/>
      <c r="B37" s="11"/>
      <c r="C37" s="5"/>
      <c r="D37" s="5"/>
      <c r="E37" s="9"/>
      <c r="F37" s="9"/>
      <c r="G37" s="9"/>
      <c r="H37" s="9"/>
    </row>
    <row r="38" spans="1:8" s="6" customFormat="1" ht="14.1" customHeight="1" x14ac:dyDescent="0.3">
      <c r="A38" s="8"/>
      <c r="B38" s="11"/>
      <c r="C38" s="5"/>
      <c r="D38" s="5"/>
      <c r="E38" s="9"/>
      <c r="F38" s="9"/>
      <c r="G38" s="9"/>
      <c r="H38" s="9"/>
    </row>
    <row r="39" spans="1:8" s="6" customFormat="1" ht="14.1" customHeight="1" x14ac:dyDescent="0.3">
      <c r="A39" s="8" t="s">
        <v>10</v>
      </c>
      <c r="B39" s="14" t="s">
        <v>29</v>
      </c>
      <c r="C39" s="5"/>
      <c r="D39" s="5"/>
      <c r="E39" s="9"/>
      <c r="F39" s="9"/>
      <c r="G39" s="9"/>
      <c r="H39" s="9"/>
    </row>
    <row r="40" spans="1:8" s="6" customFormat="1" ht="15.75" customHeight="1" x14ac:dyDescent="0.3">
      <c r="A40" s="8"/>
      <c r="B40" s="11" t="s">
        <v>30</v>
      </c>
      <c r="C40" s="5" t="s">
        <v>31</v>
      </c>
      <c r="D40" s="5">
        <f>SUM(D41:D49)</f>
        <v>882</v>
      </c>
      <c r="E40" s="9"/>
      <c r="F40" s="39"/>
      <c r="G40" s="9"/>
      <c r="H40" s="15">
        <f>D40*F40</f>
        <v>0</v>
      </c>
    </row>
    <row r="41" spans="1:8" s="6" customFormat="1" ht="15.75" customHeight="1" x14ac:dyDescent="0.3">
      <c r="A41" s="8"/>
      <c r="B41" s="11" t="s">
        <v>32</v>
      </c>
      <c r="C41" s="5" t="s">
        <v>31</v>
      </c>
      <c r="D41" s="5">
        <v>1</v>
      </c>
      <c r="E41" s="9"/>
      <c r="F41" s="39"/>
      <c r="G41" s="9"/>
      <c r="H41" s="15">
        <f>D41*F41</f>
        <v>0</v>
      </c>
    </row>
    <row r="42" spans="1:8" s="6" customFormat="1" ht="14.1" customHeight="1" x14ac:dyDescent="0.3">
      <c r="A42" s="8"/>
      <c r="B42" s="11" t="s">
        <v>33</v>
      </c>
      <c r="C42" s="5" t="s">
        <v>31</v>
      </c>
      <c r="D42" s="5">
        <f>2*243</f>
        <v>486</v>
      </c>
      <c r="E42" s="9"/>
      <c r="F42" s="39"/>
      <c r="G42" s="9"/>
      <c r="H42" s="15">
        <f t="shared" ref="H42:H49" si="0">D42*F42</f>
        <v>0</v>
      </c>
    </row>
    <row r="43" spans="1:8" s="7" customFormat="1" ht="14.1" customHeight="1" x14ac:dyDescent="0.3">
      <c r="A43" s="16"/>
      <c r="B43" s="11" t="s">
        <v>34</v>
      </c>
      <c r="C43" s="17" t="s">
        <v>31</v>
      </c>
      <c r="D43" s="17">
        <f>2*35</f>
        <v>70</v>
      </c>
      <c r="E43" s="15"/>
      <c r="F43" s="39"/>
      <c r="G43" s="9"/>
      <c r="H43" s="15">
        <f t="shared" si="0"/>
        <v>0</v>
      </c>
    </row>
    <row r="44" spans="1:8" s="7" customFormat="1" ht="14.1" customHeight="1" x14ac:dyDescent="0.3">
      <c r="A44" s="16"/>
      <c r="B44" s="11" t="s">
        <v>35</v>
      </c>
      <c r="C44" s="17" t="s">
        <v>31</v>
      </c>
      <c r="D44" s="17">
        <f>2*35</f>
        <v>70</v>
      </c>
      <c r="E44" s="15"/>
      <c r="F44" s="39"/>
      <c r="G44" s="9"/>
      <c r="H44" s="15">
        <f t="shared" si="0"/>
        <v>0</v>
      </c>
    </row>
    <row r="45" spans="1:8" s="7" customFormat="1" ht="14.1" customHeight="1" x14ac:dyDescent="0.3">
      <c r="A45" s="16"/>
      <c r="B45" s="11" t="s">
        <v>36</v>
      </c>
      <c r="C45" s="17" t="s">
        <v>31</v>
      </c>
      <c r="D45" s="17">
        <v>243</v>
      </c>
      <c r="E45" s="15"/>
      <c r="F45" s="39"/>
      <c r="G45" s="9"/>
      <c r="H45" s="15">
        <f t="shared" si="0"/>
        <v>0</v>
      </c>
    </row>
    <row r="46" spans="1:8" s="7" customFormat="1" ht="14.1" customHeight="1" x14ac:dyDescent="0.3">
      <c r="A46" s="16"/>
      <c r="B46" s="11" t="s">
        <v>37</v>
      </c>
      <c r="C46" s="17" t="s">
        <v>31</v>
      </c>
      <c r="D46" s="17">
        <v>8</v>
      </c>
      <c r="E46" s="15"/>
      <c r="F46" s="39"/>
      <c r="G46" s="9"/>
      <c r="H46" s="15">
        <f t="shared" si="0"/>
        <v>0</v>
      </c>
    </row>
    <row r="47" spans="1:8" s="7" customFormat="1" ht="14.1" customHeight="1" x14ac:dyDescent="0.3">
      <c r="A47" s="16"/>
      <c r="B47" s="11" t="s">
        <v>38</v>
      </c>
      <c r="C47" s="17" t="s">
        <v>31</v>
      </c>
      <c r="D47" s="17">
        <v>2</v>
      </c>
      <c r="E47" s="15"/>
      <c r="F47" s="39"/>
      <c r="G47" s="9"/>
      <c r="H47" s="15">
        <f t="shared" si="0"/>
        <v>0</v>
      </c>
    </row>
    <row r="48" spans="1:8" s="7" customFormat="1" ht="14.1" customHeight="1" x14ac:dyDescent="0.3">
      <c r="A48" s="16"/>
      <c r="B48" s="11" t="s">
        <v>39</v>
      </c>
      <c r="C48" s="17" t="s">
        <v>31</v>
      </c>
      <c r="D48" s="17">
        <v>1</v>
      </c>
      <c r="E48" s="15"/>
      <c r="F48" s="39"/>
      <c r="G48" s="9"/>
      <c r="H48" s="15">
        <f t="shared" si="0"/>
        <v>0</v>
      </c>
    </row>
    <row r="49" spans="1:8" s="7" customFormat="1" ht="14.1" customHeight="1" x14ac:dyDescent="0.3">
      <c r="A49" s="16"/>
      <c r="B49" s="11" t="s">
        <v>40</v>
      </c>
      <c r="C49" s="17" t="s">
        <v>31</v>
      </c>
      <c r="D49" s="17">
        <v>1</v>
      </c>
      <c r="E49" s="15"/>
      <c r="F49" s="39"/>
      <c r="G49" s="9"/>
      <c r="H49" s="15">
        <f t="shared" si="0"/>
        <v>0</v>
      </c>
    </row>
    <row r="50" spans="1:8" s="7" customFormat="1" ht="14.1" customHeight="1" x14ac:dyDescent="0.3">
      <c r="A50" s="16"/>
      <c r="B50" s="11" t="s">
        <v>41</v>
      </c>
      <c r="C50" s="17" t="s">
        <v>42</v>
      </c>
      <c r="D50" s="17">
        <v>12</v>
      </c>
      <c r="E50" s="15"/>
      <c r="F50" s="39"/>
      <c r="G50" s="9"/>
      <c r="H50" s="15">
        <f>D50*F50</f>
        <v>0</v>
      </c>
    </row>
    <row r="51" spans="1:8" s="7" customFormat="1" ht="14.1" customHeight="1" x14ac:dyDescent="0.3">
      <c r="A51" s="16"/>
      <c r="B51" s="11" t="s">
        <v>6</v>
      </c>
      <c r="C51" s="17"/>
      <c r="D51" s="17"/>
      <c r="E51" s="15"/>
      <c r="F51" s="15"/>
      <c r="G51" s="15"/>
      <c r="H51" s="15">
        <f>SUM(H40:H50)</f>
        <v>0</v>
      </c>
    </row>
    <row r="52" spans="1:8" s="6" customFormat="1" ht="14.1" customHeight="1" x14ac:dyDescent="0.3">
      <c r="A52" s="8"/>
      <c r="B52" s="10"/>
      <c r="C52" s="5"/>
      <c r="D52" s="5"/>
      <c r="E52" s="9"/>
      <c r="F52" s="9"/>
      <c r="G52" s="9"/>
      <c r="H52" s="9"/>
    </row>
    <row r="53" spans="1:8" s="6" customFormat="1" ht="14.1" customHeight="1" x14ac:dyDescent="0.3">
      <c r="A53" s="18" t="s">
        <v>12</v>
      </c>
      <c r="B53" s="19" t="s">
        <v>43</v>
      </c>
      <c r="C53" s="5"/>
      <c r="D53" s="5"/>
      <c r="E53" s="9"/>
      <c r="F53" s="9"/>
      <c r="G53" s="9"/>
      <c r="H53" s="9"/>
    </row>
    <row r="54" spans="1:8" s="6" customFormat="1" ht="13.9" customHeight="1" x14ac:dyDescent="0.3">
      <c r="A54" s="18"/>
      <c r="B54" s="10" t="s">
        <v>44</v>
      </c>
      <c r="C54" s="5" t="s">
        <v>31</v>
      </c>
      <c r="D54" s="5">
        <v>1</v>
      </c>
      <c r="E54" s="39"/>
      <c r="F54" s="39"/>
      <c r="G54" s="9">
        <f>D54*E54</f>
        <v>0</v>
      </c>
      <c r="H54" s="15">
        <f>D54*F54</f>
        <v>0</v>
      </c>
    </row>
    <row r="55" spans="1:8" s="6" customFormat="1" ht="13.9" customHeight="1" x14ac:dyDescent="0.3">
      <c r="A55" s="18"/>
      <c r="B55" s="10" t="s">
        <v>45</v>
      </c>
      <c r="C55" s="5" t="s">
        <v>31</v>
      </c>
      <c r="D55" s="5">
        <v>1</v>
      </c>
      <c r="E55" s="39"/>
      <c r="F55" s="39"/>
      <c r="G55" s="9">
        <f>D55*E55</f>
        <v>0</v>
      </c>
      <c r="H55" s="15">
        <f t="shared" ref="H55:H58" si="1">D55*F55</f>
        <v>0</v>
      </c>
    </row>
    <row r="56" spans="1:8" s="6" customFormat="1" ht="13.9" customHeight="1" x14ac:dyDescent="0.3">
      <c r="A56" s="18"/>
      <c r="B56" s="10" t="s">
        <v>46</v>
      </c>
      <c r="C56" s="5" t="s">
        <v>31</v>
      </c>
      <c r="D56" s="5">
        <v>1</v>
      </c>
      <c r="E56" s="39"/>
      <c r="F56" s="39"/>
      <c r="G56" s="9">
        <f>D56*E56</f>
        <v>0</v>
      </c>
      <c r="H56" s="15">
        <f t="shared" si="1"/>
        <v>0</v>
      </c>
    </row>
    <row r="57" spans="1:8" s="6" customFormat="1" ht="13.9" customHeight="1" x14ac:dyDescent="0.3">
      <c r="A57" s="18"/>
      <c r="B57" s="10" t="s">
        <v>47</v>
      </c>
      <c r="C57" s="5" t="s">
        <v>31</v>
      </c>
      <c r="D57" s="5">
        <v>10</v>
      </c>
      <c r="E57" s="39"/>
      <c r="F57" s="39"/>
      <c r="G57" s="9">
        <f>D57*E57</f>
        <v>0</v>
      </c>
      <c r="H57" s="15">
        <f t="shared" si="1"/>
        <v>0</v>
      </c>
    </row>
    <row r="58" spans="1:8" s="6" customFormat="1" ht="13.9" customHeight="1" x14ac:dyDescent="0.3">
      <c r="A58" s="18"/>
      <c r="B58" s="10" t="s">
        <v>48</v>
      </c>
      <c r="C58" s="5" t="s">
        <v>31</v>
      </c>
      <c r="D58" s="5">
        <v>1</v>
      </c>
      <c r="E58" s="39"/>
      <c r="F58" s="39"/>
      <c r="G58" s="9">
        <f>D58*E58</f>
        <v>0</v>
      </c>
      <c r="H58" s="15">
        <f t="shared" si="1"/>
        <v>0</v>
      </c>
    </row>
    <row r="59" spans="1:8" s="6" customFormat="1" ht="13.9" customHeight="1" x14ac:dyDescent="0.3">
      <c r="A59" s="18"/>
      <c r="B59" s="10" t="s">
        <v>49</v>
      </c>
      <c r="C59" s="5" t="s">
        <v>31</v>
      </c>
      <c r="D59" s="5">
        <v>1</v>
      </c>
      <c r="E59" s="9"/>
      <c r="F59" s="39"/>
      <c r="G59" s="9"/>
      <c r="H59" s="15">
        <f>D59*F59</f>
        <v>0</v>
      </c>
    </row>
    <row r="60" spans="1:8" s="6" customFormat="1" ht="14.1" customHeight="1" x14ac:dyDescent="0.3">
      <c r="A60" s="18"/>
      <c r="B60" s="10" t="s">
        <v>22</v>
      </c>
      <c r="C60" s="5"/>
      <c r="D60" s="5"/>
      <c r="E60" s="9"/>
      <c r="F60" s="9"/>
      <c r="G60" s="20">
        <f>SUM(G54:G59)</f>
        <v>0</v>
      </c>
      <c r="H60" s="15">
        <f>SUM(H54:H59)</f>
        <v>0</v>
      </c>
    </row>
    <row r="61" spans="1:8" s="6" customFormat="1" ht="14.1" customHeight="1" x14ac:dyDescent="0.3">
      <c r="A61" s="18"/>
      <c r="B61" s="10" t="s">
        <v>50</v>
      </c>
      <c r="C61" s="5" t="s">
        <v>24</v>
      </c>
      <c r="D61" s="21">
        <v>1.3</v>
      </c>
      <c r="E61" s="9"/>
      <c r="F61" s="9"/>
      <c r="G61" s="20"/>
      <c r="H61" s="20">
        <f>ROUND((G60+H60)*D61/100,2)</f>
        <v>0</v>
      </c>
    </row>
    <row r="62" spans="1:8" s="6" customFormat="1" ht="14.1" customHeight="1" x14ac:dyDescent="0.3">
      <c r="A62" s="18"/>
      <c r="B62" s="22" t="s">
        <v>51</v>
      </c>
      <c r="C62" s="5"/>
      <c r="D62" s="5"/>
      <c r="E62" s="9"/>
      <c r="F62" s="9"/>
      <c r="G62" s="20">
        <f>SUM(G60:G60)</f>
        <v>0</v>
      </c>
      <c r="H62" s="20">
        <f>H60+H61</f>
        <v>0</v>
      </c>
    </row>
    <row r="63" spans="1:8" s="6" customFormat="1" ht="14.1" customHeight="1" x14ac:dyDescent="0.3">
      <c r="A63" s="18"/>
      <c r="B63" s="22"/>
      <c r="C63" s="5"/>
      <c r="D63" s="5"/>
      <c r="E63" s="9"/>
      <c r="F63" s="9"/>
      <c r="G63" s="9"/>
      <c r="H63" s="9"/>
    </row>
    <row r="64" spans="1:8" s="24" customFormat="1" ht="14.1" customHeight="1" x14ac:dyDescent="0.3">
      <c r="A64" s="18" t="s">
        <v>14</v>
      </c>
      <c r="B64" s="23" t="s">
        <v>52</v>
      </c>
      <c r="C64" s="5"/>
      <c r="D64" s="5"/>
      <c r="E64" s="9"/>
      <c r="F64" s="9"/>
      <c r="G64" s="9"/>
      <c r="H64" s="9"/>
    </row>
    <row r="65" spans="1:8" s="25" customFormat="1" ht="14.1" customHeight="1" x14ac:dyDescent="0.3">
      <c r="A65" s="18"/>
      <c r="B65" s="10" t="s">
        <v>53</v>
      </c>
      <c r="C65" s="5" t="s">
        <v>54</v>
      </c>
      <c r="D65" s="5">
        <v>6</v>
      </c>
      <c r="E65" s="9"/>
      <c r="F65" s="39"/>
      <c r="G65" s="15"/>
      <c r="H65" s="15">
        <f>D65*F65</f>
        <v>0</v>
      </c>
    </row>
    <row r="66" spans="1:8" s="25" customFormat="1" ht="14.1" customHeight="1" x14ac:dyDescent="0.3">
      <c r="A66" s="18"/>
      <c r="B66" s="10" t="s">
        <v>55</v>
      </c>
      <c r="C66" s="5" t="s">
        <v>31</v>
      </c>
      <c r="D66" s="5">
        <v>1</v>
      </c>
      <c r="E66" s="9"/>
      <c r="F66" s="39"/>
      <c r="G66" s="15"/>
      <c r="H66" s="15">
        <f>D66*F66</f>
        <v>0</v>
      </c>
    </row>
    <row r="67" spans="1:8" s="25" customFormat="1" ht="14.1" customHeight="1" x14ac:dyDescent="0.3">
      <c r="A67" s="18"/>
      <c r="B67" s="10" t="s">
        <v>56</v>
      </c>
      <c r="C67" s="5" t="s">
        <v>54</v>
      </c>
      <c r="D67" s="5">
        <f>SUM(D65:D65)</f>
        <v>6</v>
      </c>
      <c r="E67" s="9"/>
      <c r="F67" s="39"/>
      <c r="G67" s="15"/>
      <c r="H67" s="15">
        <f>D67*F67</f>
        <v>0</v>
      </c>
    </row>
    <row r="68" spans="1:8" s="25" customFormat="1" ht="14.1" customHeight="1" x14ac:dyDescent="0.3">
      <c r="A68" s="18"/>
      <c r="B68" s="10" t="s">
        <v>57</v>
      </c>
      <c r="C68" s="5" t="s">
        <v>31</v>
      </c>
      <c r="D68" s="5">
        <f>35*3*2+243</f>
        <v>453</v>
      </c>
      <c r="E68" s="9"/>
      <c r="F68" s="39"/>
      <c r="G68" s="15"/>
      <c r="H68" s="15">
        <f>D68*F68</f>
        <v>0</v>
      </c>
    </row>
    <row r="69" spans="1:8" s="25" customFormat="1" ht="14.1" customHeight="1" x14ac:dyDescent="0.3">
      <c r="A69" s="18"/>
      <c r="B69" s="10" t="s">
        <v>22</v>
      </c>
      <c r="C69" s="5"/>
      <c r="D69" s="5"/>
      <c r="E69" s="9"/>
      <c r="F69" s="9"/>
      <c r="G69" s="20"/>
      <c r="H69" s="20">
        <f>SUM(H65:H68)</f>
        <v>0</v>
      </c>
    </row>
    <row r="70" spans="1:8" s="25" customFormat="1" ht="14.1" customHeight="1" x14ac:dyDescent="0.3">
      <c r="A70" s="18"/>
      <c r="B70" s="10" t="s">
        <v>58</v>
      </c>
      <c r="C70" s="5" t="s">
        <v>24</v>
      </c>
      <c r="D70" s="5">
        <v>1.5</v>
      </c>
      <c r="E70" s="9"/>
      <c r="F70" s="9"/>
      <c r="G70" s="20"/>
      <c r="H70" s="20">
        <f>ROUND((G69+H69)*D70/100,2)</f>
        <v>0</v>
      </c>
    </row>
    <row r="71" spans="1:8" s="25" customFormat="1" ht="14.1" customHeight="1" x14ac:dyDescent="0.3">
      <c r="A71" s="18"/>
      <c r="B71" s="10" t="s">
        <v>51</v>
      </c>
      <c r="C71" s="5"/>
      <c r="D71" s="5"/>
      <c r="E71" s="9"/>
      <c r="F71" s="9"/>
      <c r="G71" s="20"/>
      <c r="H71" s="20">
        <f>H69+H70</f>
        <v>0</v>
      </c>
    </row>
    <row r="72" spans="1:8" s="25" customFormat="1" ht="14.1" customHeight="1" x14ac:dyDescent="0.3">
      <c r="A72" s="18"/>
      <c r="B72" s="10"/>
      <c r="C72" s="5"/>
      <c r="D72" s="5"/>
      <c r="E72" s="9"/>
      <c r="F72" s="9"/>
      <c r="G72" s="20"/>
      <c r="H72" s="20"/>
    </row>
    <row r="73" spans="1:8" s="26" customFormat="1" ht="14.1" customHeight="1" x14ac:dyDescent="0.3">
      <c r="A73" s="18" t="s">
        <v>16</v>
      </c>
      <c r="B73" s="23" t="s">
        <v>59</v>
      </c>
      <c r="C73" s="5"/>
      <c r="D73" s="5"/>
      <c r="E73" s="9"/>
      <c r="F73" s="9"/>
      <c r="G73" s="9"/>
      <c r="H73" s="9"/>
    </row>
    <row r="74" spans="1:8" s="26" customFormat="1" ht="14.1" customHeight="1" x14ac:dyDescent="0.3">
      <c r="A74" s="18"/>
      <c r="B74" s="27" t="s">
        <v>60</v>
      </c>
      <c r="C74" s="5" t="s">
        <v>31</v>
      </c>
      <c r="D74" s="5">
        <v>4</v>
      </c>
      <c r="E74" s="39"/>
      <c r="F74" s="39"/>
      <c r="G74" s="9">
        <f t="shared" ref="G74:G87" si="2">D74*E74</f>
        <v>0</v>
      </c>
      <c r="H74" s="15">
        <f t="shared" ref="H74:H85" si="3">D74*F74</f>
        <v>0</v>
      </c>
    </row>
    <row r="75" spans="1:8" s="26" customFormat="1" ht="14.1" customHeight="1" x14ac:dyDescent="0.3">
      <c r="A75" s="18"/>
      <c r="B75" s="27" t="s">
        <v>61</v>
      </c>
      <c r="C75" s="5" t="s">
        <v>31</v>
      </c>
      <c r="D75" s="5">
        <v>26</v>
      </c>
      <c r="E75" s="39"/>
      <c r="F75" s="39"/>
      <c r="G75" s="9">
        <f t="shared" si="2"/>
        <v>0</v>
      </c>
      <c r="H75" s="15">
        <f t="shared" si="3"/>
        <v>0</v>
      </c>
    </row>
    <row r="76" spans="1:8" s="26" customFormat="1" ht="14.1" customHeight="1" x14ac:dyDescent="0.3">
      <c r="A76" s="18"/>
      <c r="B76" s="27" t="s">
        <v>62</v>
      </c>
      <c r="C76" s="5" t="s">
        <v>31</v>
      </c>
      <c r="D76" s="5">
        <v>34</v>
      </c>
      <c r="E76" s="39"/>
      <c r="F76" s="39"/>
      <c r="G76" s="9">
        <f t="shared" si="2"/>
        <v>0</v>
      </c>
      <c r="H76" s="15">
        <f t="shared" si="3"/>
        <v>0</v>
      </c>
    </row>
    <row r="77" spans="1:8" s="26" customFormat="1" ht="14.1" customHeight="1" x14ac:dyDescent="0.3">
      <c r="A77" s="18"/>
      <c r="B77" s="27" t="s">
        <v>63</v>
      </c>
      <c r="C77" s="5" t="s">
        <v>31</v>
      </c>
      <c r="D77" s="5">
        <v>6</v>
      </c>
      <c r="E77" s="39"/>
      <c r="F77" s="39"/>
      <c r="G77" s="9">
        <f t="shared" si="2"/>
        <v>0</v>
      </c>
      <c r="H77" s="15">
        <f t="shared" si="3"/>
        <v>0</v>
      </c>
    </row>
    <row r="78" spans="1:8" s="26" customFormat="1" ht="14.1" customHeight="1" x14ac:dyDescent="0.3">
      <c r="A78" s="18"/>
      <c r="B78" s="27" t="s">
        <v>64</v>
      </c>
      <c r="C78" s="5" t="s">
        <v>31</v>
      </c>
      <c r="D78" s="5">
        <v>6</v>
      </c>
      <c r="E78" s="39"/>
      <c r="F78" s="39"/>
      <c r="G78" s="9">
        <f t="shared" si="2"/>
        <v>0</v>
      </c>
      <c r="H78" s="15">
        <f t="shared" si="3"/>
        <v>0</v>
      </c>
    </row>
    <row r="79" spans="1:8" s="26" customFormat="1" ht="14.1" customHeight="1" x14ac:dyDescent="0.3">
      <c r="A79" s="18"/>
      <c r="B79" s="27" t="s">
        <v>65</v>
      </c>
      <c r="C79" s="5" t="s">
        <v>31</v>
      </c>
      <c r="D79" s="5">
        <v>2</v>
      </c>
      <c r="E79" s="39"/>
      <c r="F79" s="39"/>
      <c r="G79" s="9">
        <f t="shared" si="2"/>
        <v>0</v>
      </c>
      <c r="H79" s="15">
        <f t="shared" si="3"/>
        <v>0</v>
      </c>
    </row>
    <row r="80" spans="1:8" s="26" customFormat="1" ht="14.1" customHeight="1" x14ac:dyDescent="0.3">
      <c r="A80" s="18"/>
      <c r="B80" s="27" t="s">
        <v>66</v>
      </c>
      <c r="C80" s="5" t="s">
        <v>31</v>
      </c>
      <c r="D80" s="5">
        <v>243</v>
      </c>
      <c r="E80" s="39"/>
      <c r="F80" s="39"/>
      <c r="G80" s="9">
        <f t="shared" si="2"/>
        <v>0</v>
      </c>
      <c r="H80" s="15">
        <f t="shared" si="3"/>
        <v>0</v>
      </c>
    </row>
    <row r="81" spans="1:8" s="26" customFormat="1" ht="14.1" customHeight="1" x14ac:dyDescent="0.3">
      <c r="A81" s="18"/>
      <c r="B81" s="27" t="s">
        <v>67</v>
      </c>
      <c r="C81" s="5" t="s">
        <v>31</v>
      </c>
      <c r="D81" s="5">
        <f>35*2+3</f>
        <v>73</v>
      </c>
      <c r="E81" s="39"/>
      <c r="F81" s="39"/>
      <c r="G81" s="9">
        <f t="shared" si="2"/>
        <v>0</v>
      </c>
      <c r="H81" s="15">
        <f t="shared" si="3"/>
        <v>0</v>
      </c>
    </row>
    <row r="82" spans="1:8" s="24" customFormat="1" ht="14.1" customHeight="1" x14ac:dyDescent="0.3">
      <c r="A82" s="8"/>
      <c r="B82" s="22" t="s">
        <v>68</v>
      </c>
      <c r="C82" s="5" t="s">
        <v>31</v>
      </c>
      <c r="D82" s="5">
        <v>1</v>
      </c>
      <c r="E82" s="39"/>
      <c r="F82" s="39"/>
      <c r="G82" s="9">
        <f t="shared" si="2"/>
        <v>0</v>
      </c>
      <c r="H82" s="15">
        <f t="shared" si="3"/>
        <v>0</v>
      </c>
    </row>
    <row r="83" spans="1:8" s="26" customFormat="1" ht="14.1" customHeight="1" x14ac:dyDescent="0.3">
      <c r="A83" s="18"/>
      <c r="B83" s="10" t="s">
        <v>69</v>
      </c>
      <c r="C83" s="5" t="s">
        <v>31</v>
      </c>
      <c r="D83" s="5">
        <v>243</v>
      </c>
      <c r="E83" s="39"/>
      <c r="F83" s="39"/>
      <c r="G83" s="9">
        <f t="shared" si="2"/>
        <v>0</v>
      </c>
      <c r="H83" s="15">
        <f t="shared" si="3"/>
        <v>0</v>
      </c>
    </row>
    <row r="84" spans="1:8" s="26" customFormat="1" ht="14.1" customHeight="1" x14ac:dyDescent="0.3">
      <c r="A84" s="18"/>
      <c r="B84" s="10" t="s">
        <v>70</v>
      </c>
      <c r="C84" s="5" t="s">
        <v>31</v>
      </c>
      <c r="D84" s="5">
        <v>243</v>
      </c>
      <c r="E84" s="39"/>
      <c r="F84" s="39"/>
      <c r="G84" s="9">
        <f t="shared" si="2"/>
        <v>0</v>
      </c>
      <c r="H84" s="15">
        <f t="shared" si="3"/>
        <v>0</v>
      </c>
    </row>
    <row r="85" spans="1:8" s="26" customFormat="1" ht="14.1" customHeight="1" x14ac:dyDescent="0.3">
      <c r="A85" s="18"/>
      <c r="B85" s="10" t="s">
        <v>71</v>
      </c>
      <c r="C85" s="5" t="s">
        <v>31</v>
      </c>
      <c r="D85" s="5">
        <v>243</v>
      </c>
      <c r="E85" s="39"/>
      <c r="F85" s="39"/>
      <c r="G85" s="9">
        <f t="shared" si="2"/>
        <v>0</v>
      </c>
      <c r="H85" s="15">
        <f t="shared" si="3"/>
        <v>0</v>
      </c>
    </row>
    <row r="86" spans="1:8" s="26" customFormat="1" ht="14.1" customHeight="1" x14ac:dyDescent="0.3">
      <c r="A86" s="18"/>
      <c r="B86" s="10" t="s">
        <v>72</v>
      </c>
      <c r="C86" s="5" t="s">
        <v>31</v>
      </c>
      <c r="D86" s="5">
        <v>5</v>
      </c>
      <c r="E86" s="39"/>
      <c r="F86" s="9"/>
      <c r="G86" s="9">
        <f>D86*E86</f>
        <v>0</v>
      </c>
      <c r="H86" s="15"/>
    </row>
    <row r="87" spans="1:8" s="26" customFormat="1" ht="14.1" customHeight="1" x14ac:dyDescent="0.3">
      <c r="A87" s="18"/>
      <c r="B87" s="10" t="s">
        <v>73</v>
      </c>
      <c r="C87" s="5" t="s">
        <v>31</v>
      </c>
      <c r="D87" s="5">
        <v>2</v>
      </c>
      <c r="E87" s="39"/>
      <c r="F87" s="39"/>
      <c r="G87" s="9">
        <f t="shared" si="2"/>
        <v>0</v>
      </c>
      <c r="H87" s="15">
        <f>D87*F87</f>
        <v>0</v>
      </c>
    </row>
    <row r="88" spans="1:8" s="26" customFormat="1" ht="14.1" customHeight="1" x14ac:dyDescent="0.3">
      <c r="A88" s="18"/>
      <c r="B88" s="10" t="s">
        <v>74</v>
      </c>
      <c r="C88" s="5" t="s">
        <v>31</v>
      </c>
      <c r="D88" s="5">
        <v>1</v>
      </c>
      <c r="E88" s="39"/>
      <c r="F88" s="39"/>
      <c r="G88" s="9">
        <f>D88*E88</f>
        <v>0</v>
      </c>
      <c r="H88" s="15">
        <f>D88*F88</f>
        <v>0</v>
      </c>
    </row>
    <row r="89" spans="1:8" ht="14.1" customHeight="1" x14ac:dyDescent="0.3">
      <c r="A89" s="28"/>
      <c r="B89" s="10" t="s">
        <v>22</v>
      </c>
      <c r="C89" s="5"/>
      <c r="D89" s="5"/>
      <c r="E89" s="9"/>
      <c r="F89" s="9"/>
      <c r="G89" s="20">
        <f>SUM(G74:G88)</f>
        <v>0</v>
      </c>
      <c r="H89" s="20">
        <f>SUM(H74:H88)</f>
        <v>0</v>
      </c>
    </row>
    <row r="90" spans="1:8" ht="14.1" customHeight="1" x14ac:dyDescent="0.3">
      <c r="A90" s="28"/>
      <c r="B90" s="10" t="s">
        <v>75</v>
      </c>
      <c r="C90" s="5" t="s">
        <v>24</v>
      </c>
      <c r="D90" s="5">
        <v>0.2</v>
      </c>
      <c r="E90" s="9"/>
      <c r="F90" s="9"/>
      <c r="G90" s="20"/>
      <c r="H90" s="20">
        <f>ROUND((G89+H89)*D90/100,2)</f>
        <v>0</v>
      </c>
    </row>
    <row r="91" spans="1:8" ht="14.1" customHeight="1" x14ac:dyDescent="0.3">
      <c r="A91" s="28"/>
      <c r="B91" s="10" t="s">
        <v>51</v>
      </c>
      <c r="C91" s="5"/>
      <c r="D91" s="5"/>
      <c r="E91" s="9"/>
      <c r="F91" s="9"/>
      <c r="G91" s="20">
        <f>SUM(G89:G89)</f>
        <v>0</v>
      </c>
      <c r="H91" s="20">
        <f>H89+H90</f>
        <v>0</v>
      </c>
    </row>
    <row r="92" spans="1:8" ht="14.1" customHeight="1" x14ac:dyDescent="0.3">
      <c r="A92" s="18"/>
      <c r="B92" s="10"/>
      <c r="C92" s="5"/>
      <c r="D92" s="5"/>
      <c r="E92" s="9"/>
      <c r="F92" s="9"/>
      <c r="G92" s="9"/>
      <c r="H92" s="9"/>
    </row>
    <row r="93" spans="1:8" s="26" customFormat="1" ht="14.1" customHeight="1" x14ac:dyDescent="0.3">
      <c r="A93" s="18" t="s">
        <v>18</v>
      </c>
      <c r="B93" s="23" t="s">
        <v>76</v>
      </c>
      <c r="C93" s="10"/>
      <c r="D93" s="5"/>
      <c r="E93" s="9"/>
      <c r="F93" s="9"/>
      <c r="G93" s="9"/>
      <c r="H93" s="9"/>
    </row>
    <row r="94" spans="1:8" s="26" customFormat="1" ht="14.1" customHeight="1" x14ac:dyDescent="0.3">
      <c r="A94" s="18"/>
      <c r="B94" s="10" t="s">
        <v>77</v>
      </c>
      <c r="C94" s="5" t="s">
        <v>54</v>
      </c>
      <c r="D94" s="5">
        <f>SUM(D65:D65)</f>
        <v>6</v>
      </c>
      <c r="E94" s="9"/>
      <c r="F94" s="39"/>
      <c r="G94" s="15"/>
      <c r="H94" s="15">
        <f>D94*F94</f>
        <v>0</v>
      </c>
    </row>
    <row r="95" spans="1:8" s="26" customFormat="1" ht="14.1" customHeight="1" x14ac:dyDescent="0.3">
      <c r="A95" s="18"/>
      <c r="B95" s="10" t="s">
        <v>22</v>
      </c>
      <c r="C95" s="5"/>
      <c r="D95" s="5"/>
      <c r="E95" s="9"/>
      <c r="F95" s="9"/>
      <c r="G95" s="9"/>
      <c r="H95" s="9">
        <f>SUM(H94:H94)</f>
        <v>0</v>
      </c>
    </row>
    <row r="96" spans="1:8" s="24" customFormat="1" ht="14.1" customHeight="1" x14ac:dyDescent="0.3">
      <c r="A96" s="8"/>
      <c r="B96" s="29"/>
      <c r="C96" s="5"/>
      <c r="D96" s="5"/>
      <c r="E96" s="30"/>
      <c r="F96" s="30"/>
      <c r="G96" s="20"/>
      <c r="H96" s="20"/>
    </row>
    <row r="97" spans="1:8" s="6" customFormat="1" ht="14.1" customHeight="1" x14ac:dyDescent="0.3">
      <c r="A97" s="18" t="s">
        <v>20</v>
      </c>
      <c r="B97" s="31" t="s">
        <v>78</v>
      </c>
      <c r="C97" s="5"/>
      <c r="D97" s="5"/>
      <c r="E97" s="30"/>
      <c r="F97" s="30"/>
      <c r="G97" s="30"/>
      <c r="H97" s="30"/>
    </row>
    <row r="98" spans="1:8" s="6" customFormat="1" ht="14.1" customHeight="1" x14ac:dyDescent="0.3">
      <c r="A98" s="18"/>
      <c r="B98" s="29" t="s">
        <v>79</v>
      </c>
      <c r="C98" s="5" t="s">
        <v>31</v>
      </c>
      <c r="D98" s="5">
        <v>2</v>
      </c>
      <c r="E98" s="30"/>
      <c r="F98" s="40"/>
      <c r="G98" s="30"/>
      <c r="H98" s="15">
        <f>D98*F98</f>
        <v>0</v>
      </c>
    </row>
    <row r="99" spans="1:8" s="6" customFormat="1" ht="14.1" customHeight="1" x14ac:dyDescent="0.3">
      <c r="A99" s="18"/>
      <c r="B99" s="29" t="s">
        <v>80</v>
      </c>
      <c r="C99" s="5" t="s">
        <v>42</v>
      </c>
      <c r="D99" s="5">
        <v>6</v>
      </c>
      <c r="E99" s="30"/>
      <c r="F99" s="40"/>
      <c r="G99" s="30"/>
      <c r="H99" s="15">
        <f>D99*F99</f>
        <v>0</v>
      </c>
    </row>
    <row r="100" spans="1:8" s="25" customFormat="1" ht="27.2" customHeight="1" x14ac:dyDescent="0.3">
      <c r="A100" s="8"/>
      <c r="B100" s="32" t="s">
        <v>81</v>
      </c>
      <c r="C100" s="5" t="s">
        <v>42</v>
      </c>
      <c r="D100" s="5">
        <v>72</v>
      </c>
      <c r="E100" s="30"/>
      <c r="F100" s="40"/>
      <c r="G100" s="30"/>
      <c r="H100" s="15">
        <f>D100*F100</f>
        <v>0</v>
      </c>
    </row>
    <row r="101" spans="1:8" s="25" customFormat="1" ht="14.1" customHeight="1" x14ac:dyDescent="0.3">
      <c r="A101" s="28"/>
      <c r="B101" s="29" t="s">
        <v>82</v>
      </c>
      <c r="C101" s="5" t="s">
        <v>31</v>
      </c>
      <c r="D101" s="5">
        <v>1</v>
      </c>
      <c r="E101" s="30"/>
      <c r="F101" s="40"/>
      <c r="G101" s="30"/>
      <c r="H101" s="15">
        <f>D101*F101</f>
        <v>0</v>
      </c>
    </row>
    <row r="102" spans="1:8" s="25" customFormat="1" ht="14.1" customHeight="1" x14ac:dyDescent="0.3">
      <c r="A102" s="28"/>
      <c r="B102" s="29" t="s">
        <v>22</v>
      </c>
      <c r="C102" s="5"/>
      <c r="D102" s="5"/>
      <c r="E102" s="30"/>
      <c r="F102" s="30"/>
      <c r="G102" s="30"/>
      <c r="H102" s="30">
        <f>SUM(H98:H101)</f>
        <v>0</v>
      </c>
    </row>
    <row r="103" spans="1:8" s="6" customFormat="1" ht="14.1" customHeight="1" x14ac:dyDescent="0.3">
      <c r="A103" s="18"/>
      <c r="B103" s="29"/>
      <c r="C103" s="5"/>
      <c r="D103" s="5"/>
      <c r="E103" s="30"/>
      <c r="F103" s="30"/>
      <c r="G103" s="30"/>
      <c r="H103" s="30"/>
    </row>
    <row r="104" spans="1:8" s="6" customFormat="1" ht="14.1" customHeight="1" x14ac:dyDescent="0.3">
      <c r="A104" s="18"/>
      <c r="B104" s="29"/>
      <c r="C104" s="5"/>
      <c r="D104" s="5"/>
      <c r="E104" s="30"/>
      <c r="F104" s="30"/>
      <c r="G104" s="30"/>
      <c r="H104" s="30"/>
    </row>
    <row r="105" spans="1:8" s="6" customFormat="1" ht="14.1" customHeight="1" x14ac:dyDescent="0.3">
      <c r="A105" s="18"/>
      <c r="B105" s="29"/>
      <c r="C105" s="5"/>
      <c r="D105" s="5"/>
      <c r="E105" s="30"/>
      <c r="F105" s="30"/>
      <c r="G105" s="30"/>
      <c r="H105" s="30"/>
    </row>
    <row r="65384" ht="12.75" customHeight="1" x14ac:dyDescent="0.3"/>
    <row r="65385" ht="12.75" customHeight="1" x14ac:dyDescent="0.3"/>
    <row r="65386" ht="12.75" customHeight="1" x14ac:dyDescent="0.3"/>
    <row r="65387" ht="12.75" customHeight="1" x14ac:dyDescent="0.3"/>
    <row r="65388" ht="12.75" customHeight="1" x14ac:dyDescent="0.3"/>
    <row r="65389" ht="12.75" customHeight="1" x14ac:dyDescent="0.3"/>
    <row r="65390" ht="12.75" customHeight="1" x14ac:dyDescent="0.3"/>
    <row r="65391" ht="12.75" customHeight="1" x14ac:dyDescent="0.3"/>
    <row r="65392" ht="12.75" customHeight="1" x14ac:dyDescent="0.3"/>
    <row r="65393" ht="12.75" customHeight="1" x14ac:dyDescent="0.3"/>
    <row r="65394" ht="12.75" customHeight="1" x14ac:dyDescent="0.3"/>
    <row r="65395" ht="12.75" customHeight="1" x14ac:dyDescent="0.3"/>
    <row r="65396" ht="12.75" customHeight="1" x14ac:dyDescent="0.3"/>
    <row r="65397" ht="12.75" customHeight="1" x14ac:dyDescent="0.3"/>
    <row r="65398" ht="12.75" customHeight="1" x14ac:dyDescent="0.3"/>
    <row r="65399" ht="12.75" customHeight="1" x14ac:dyDescent="0.3"/>
    <row r="65400" ht="12.75" customHeight="1" x14ac:dyDescent="0.3"/>
    <row r="65401" ht="12.75" customHeight="1" x14ac:dyDescent="0.3"/>
    <row r="65402" ht="12.75" customHeight="1" x14ac:dyDescent="0.3"/>
    <row r="65403" ht="12.75" customHeight="1" x14ac:dyDescent="0.3"/>
    <row r="65404" ht="12.75" customHeight="1" x14ac:dyDescent="0.3"/>
    <row r="65405" ht="12.75" customHeight="1" x14ac:dyDescent="0.3"/>
    <row r="65406" ht="12.75" customHeight="1" x14ac:dyDescent="0.3"/>
    <row r="65407" ht="12.75" customHeight="1" x14ac:dyDescent="0.3"/>
    <row r="65408" ht="12.75" customHeight="1" x14ac:dyDescent="0.3"/>
    <row r="65409" ht="12.75" customHeight="1" x14ac:dyDescent="0.3"/>
    <row r="65410" ht="12.75" customHeight="1" x14ac:dyDescent="0.3"/>
    <row r="65411" ht="12.75" customHeight="1" x14ac:dyDescent="0.3"/>
    <row r="65412" ht="12.75" customHeight="1" x14ac:dyDescent="0.3"/>
    <row r="65413" ht="12.75" customHeight="1" x14ac:dyDescent="0.3"/>
    <row r="65414" ht="12.75" customHeight="1" x14ac:dyDescent="0.3"/>
    <row r="65415" ht="12.75" customHeight="1" x14ac:dyDescent="0.3"/>
    <row r="65416" ht="12.75" customHeight="1" x14ac:dyDescent="0.3"/>
    <row r="65417" ht="12.75" customHeight="1" x14ac:dyDescent="0.3"/>
    <row r="65418" ht="12.75" customHeight="1" x14ac:dyDescent="0.3"/>
    <row r="65419" ht="12.75" customHeight="1" x14ac:dyDescent="0.3"/>
    <row r="65420" ht="12.75" customHeight="1" x14ac:dyDescent="0.3"/>
    <row r="65421" ht="12.75" customHeight="1" x14ac:dyDescent="0.3"/>
    <row r="65422" ht="12.75" customHeight="1" x14ac:dyDescent="0.3"/>
    <row r="65423" ht="12.75" customHeight="1" x14ac:dyDescent="0.3"/>
    <row r="65424" ht="12.75" customHeight="1" x14ac:dyDescent="0.3"/>
    <row r="65425" ht="12.75" customHeight="1" x14ac:dyDescent="0.3"/>
    <row r="65426" ht="12.75" customHeight="1" x14ac:dyDescent="0.3"/>
    <row r="65427" ht="12.75" customHeight="1" x14ac:dyDescent="0.3"/>
    <row r="65428" ht="12.75" customHeight="1" x14ac:dyDescent="0.3"/>
    <row r="65429" ht="12.75" customHeight="1" x14ac:dyDescent="0.3"/>
    <row r="65430" ht="12.75" customHeight="1" x14ac:dyDescent="0.3"/>
    <row r="65431" ht="12.75" customHeight="1" x14ac:dyDescent="0.3"/>
    <row r="65432" ht="12.75" customHeight="1" x14ac:dyDescent="0.3"/>
    <row r="65433" ht="12.75" customHeight="1" x14ac:dyDescent="0.3"/>
    <row r="65434" ht="12.75" customHeight="1" x14ac:dyDescent="0.3"/>
    <row r="65435" ht="12.75" customHeight="1" x14ac:dyDescent="0.3"/>
    <row r="65436" ht="12.75" customHeight="1" x14ac:dyDescent="0.3"/>
    <row r="65437" ht="12.75" customHeight="1" x14ac:dyDescent="0.3"/>
    <row r="65438" ht="12.75" customHeight="1" x14ac:dyDescent="0.3"/>
    <row r="65439" ht="12.75" customHeight="1" x14ac:dyDescent="0.3"/>
    <row r="65440" ht="12.75" customHeight="1" x14ac:dyDescent="0.3"/>
    <row r="65441" ht="12.75" customHeight="1" x14ac:dyDescent="0.3"/>
    <row r="65442" ht="12.75" customHeight="1" x14ac:dyDescent="0.3"/>
    <row r="65443" ht="12.75" customHeight="1" x14ac:dyDescent="0.3"/>
    <row r="65444" ht="12.75" customHeight="1" x14ac:dyDescent="0.3"/>
    <row r="65445" ht="12.75" customHeight="1" x14ac:dyDescent="0.3"/>
    <row r="65446" ht="12.75" customHeight="1" x14ac:dyDescent="0.3"/>
    <row r="65447" ht="12.75" customHeight="1" x14ac:dyDescent="0.3"/>
    <row r="65448" ht="12.75" customHeight="1" x14ac:dyDescent="0.3"/>
    <row r="65449" ht="12.75" customHeight="1" x14ac:dyDescent="0.3"/>
    <row r="65450" ht="12.75" customHeight="1" x14ac:dyDescent="0.3"/>
    <row r="65451" ht="12.75" customHeight="1" x14ac:dyDescent="0.3"/>
    <row r="65452" ht="12.75" customHeight="1" x14ac:dyDescent="0.3"/>
    <row r="65453" ht="12.75" customHeight="1" x14ac:dyDescent="0.3"/>
    <row r="65454" ht="12.75" customHeight="1" x14ac:dyDescent="0.3"/>
    <row r="65455" ht="12.75" customHeight="1" x14ac:dyDescent="0.3"/>
    <row r="65456" ht="12.75" customHeight="1" x14ac:dyDescent="0.3"/>
    <row r="65457" ht="12.75" customHeight="1" x14ac:dyDescent="0.3"/>
    <row r="65458" ht="12.75" customHeight="1" x14ac:dyDescent="0.3"/>
    <row r="65459" ht="12.75" customHeight="1" x14ac:dyDescent="0.3"/>
    <row r="65460" ht="12.75" customHeight="1" x14ac:dyDescent="0.3"/>
    <row r="65461" ht="12.75" customHeight="1" x14ac:dyDescent="0.3"/>
    <row r="65462" ht="12.75" customHeight="1" x14ac:dyDescent="0.3"/>
    <row r="65463" ht="12.75" customHeight="1" x14ac:dyDescent="0.3"/>
    <row r="65464" ht="12.75" customHeight="1" x14ac:dyDescent="0.3"/>
    <row r="65465" ht="12.75" customHeight="1" x14ac:dyDescent="0.3"/>
    <row r="65466" ht="12.75" customHeight="1" x14ac:dyDescent="0.3"/>
    <row r="65467" ht="12.75" customHeight="1" x14ac:dyDescent="0.3"/>
    <row r="65468" ht="12.75" customHeight="1" x14ac:dyDescent="0.3"/>
    <row r="65469" ht="12.75" customHeight="1" x14ac:dyDescent="0.3"/>
    <row r="65470" ht="12.75" customHeight="1" x14ac:dyDescent="0.3"/>
    <row r="65471" ht="12.75" customHeight="1" x14ac:dyDescent="0.3"/>
    <row r="65472" ht="12.75" customHeight="1" x14ac:dyDescent="0.3"/>
    <row r="65473" ht="12.75" customHeight="1" x14ac:dyDescent="0.3"/>
    <row r="65474" ht="12.75" customHeight="1" x14ac:dyDescent="0.3"/>
    <row r="65475" ht="12.75" customHeight="1" x14ac:dyDescent="0.3"/>
    <row r="65476" ht="12.75" customHeight="1" x14ac:dyDescent="0.3"/>
    <row r="65477" ht="12.75" customHeight="1" x14ac:dyDescent="0.3"/>
    <row r="65478" ht="12.75" customHeight="1" x14ac:dyDescent="0.3"/>
    <row r="65479" ht="12.75" customHeight="1" x14ac:dyDescent="0.3"/>
    <row r="65480" ht="12.75" customHeight="1" x14ac:dyDescent="0.3"/>
    <row r="65481" ht="12.75" customHeight="1" x14ac:dyDescent="0.3"/>
    <row r="65482" ht="12.75" customHeight="1" x14ac:dyDescent="0.3"/>
    <row r="65483" ht="12.75" customHeight="1" x14ac:dyDescent="0.3"/>
    <row r="65484" ht="12.75" customHeight="1" x14ac:dyDescent="0.3"/>
    <row r="65485" ht="12.75" customHeight="1" x14ac:dyDescent="0.3"/>
    <row r="65486" ht="12.75" customHeight="1" x14ac:dyDescent="0.3"/>
    <row r="65487" ht="12.75" customHeight="1" x14ac:dyDescent="0.3"/>
    <row r="65488" ht="12.75" customHeight="1" x14ac:dyDescent="0.3"/>
    <row r="65489" ht="12.75" customHeight="1" x14ac:dyDescent="0.3"/>
    <row r="65490" ht="12.75" customHeight="1" x14ac:dyDescent="0.3"/>
    <row r="65491" ht="12.75" customHeight="1" x14ac:dyDescent="0.3"/>
    <row r="65492" ht="12.75" customHeight="1" x14ac:dyDescent="0.3"/>
    <row r="65493" ht="12.75" customHeight="1" x14ac:dyDescent="0.3"/>
    <row r="65494" ht="12.75" customHeight="1" x14ac:dyDescent="0.3"/>
    <row r="65495" ht="12.75" customHeight="1" x14ac:dyDescent="0.3"/>
    <row r="65496" ht="12.75" customHeight="1" x14ac:dyDescent="0.3"/>
    <row r="65497" ht="12.75" customHeight="1" x14ac:dyDescent="0.3"/>
    <row r="65498" ht="12.75" customHeight="1" x14ac:dyDescent="0.3"/>
    <row r="65499" ht="12.75" customHeight="1" x14ac:dyDescent="0.3"/>
    <row r="65500" ht="12.75" customHeight="1" x14ac:dyDescent="0.3"/>
    <row r="65501" ht="12.75" customHeight="1" x14ac:dyDescent="0.3"/>
    <row r="65502" ht="12.75" customHeight="1" x14ac:dyDescent="0.3"/>
    <row r="65503" ht="12.75" customHeight="1" x14ac:dyDescent="0.3"/>
    <row r="65504" ht="12.75" customHeight="1" x14ac:dyDescent="0.3"/>
    <row r="65505" ht="12.75" customHeight="1" x14ac:dyDescent="0.3"/>
    <row r="65506" ht="12.75" customHeight="1" x14ac:dyDescent="0.3"/>
    <row r="65507" ht="12.75" customHeight="1" x14ac:dyDescent="0.3"/>
    <row r="65508" ht="12.75" customHeight="1" x14ac:dyDescent="0.3"/>
    <row r="65509" ht="12.75" customHeight="1" x14ac:dyDescent="0.3"/>
    <row r="65510" ht="12.75" customHeight="1" x14ac:dyDescent="0.3"/>
    <row r="65511" ht="12.75" customHeight="1" x14ac:dyDescent="0.3"/>
    <row r="65512" ht="12.75" customHeight="1" x14ac:dyDescent="0.3"/>
    <row r="65513" ht="12.75" customHeight="1" x14ac:dyDescent="0.3"/>
    <row r="65514" ht="12.75" customHeight="1" x14ac:dyDescent="0.3"/>
    <row r="65515" ht="12.75" customHeight="1" x14ac:dyDescent="0.3"/>
    <row r="65516" ht="12.75" customHeight="1" x14ac:dyDescent="0.3"/>
    <row r="65517" ht="12.75" customHeight="1" x14ac:dyDescent="0.3"/>
    <row r="65518" ht="12.75" customHeight="1" x14ac:dyDescent="0.3"/>
    <row r="65519" ht="12.75" customHeight="1" x14ac:dyDescent="0.3"/>
    <row r="65520" ht="12.75" customHeight="1" x14ac:dyDescent="0.3"/>
    <row r="65521" ht="12.75" customHeight="1" x14ac:dyDescent="0.3"/>
    <row r="65522" ht="12.75" customHeight="1" x14ac:dyDescent="0.3"/>
    <row r="65523" ht="12.75" customHeight="1" x14ac:dyDescent="0.3"/>
    <row r="65524" ht="12.75" customHeight="1" x14ac:dyDescent="0.3"/>
    <row r="65525" ht="12.75" customHeight="1" x14ac:dyDescent="0.3"/>
    <row r="65526" ht="12.75" customHeight="1" x14ac:dyDescent="0.3"/>
    <row r="65527" ht="12.75" customHeight="1" x14ac:dyDescent="0.3"/>
    <row r="65528" ht="12.75" customHeight="1" x14ac:dyDescent="0.3"/>
    <row r="65529" ht="12.75" customHeight="1" x14ac:dyDescent="0.3"/>
    <row r="65530" ht="12.75" customHeight="1" x14ac:dyDescent="0.3"/>
    <row r="65531" ht="12.75" customHeight="1" x14ac:dyDescent="0.3"/>
    <row r="65532" ht="12.75" customHeight="1" x14ac:dyDescent="0.3"/>
    <row r="65533" ht="12.75" customHeight="1" x14ac:dyDescent="0.3"/>
    <row r="65534" ht="12.75" customHeight="1" x14ac:dyDescent="0.3"/>
    <row r="65535" ht="12.75" customHeight="1" x14ac:dyDescent="0.3"/>
    <row r="65536" ht="12.75" customHeight="1" x14ac:dyDescent="0.3"/>
  </sheetData>
  <sheetProtection selectLockedCells="1" selectUnlockedCells="1"/>
  <mergeCells count="12">
    <mergeCell ref="A2:H2"/>
    <mergeCell ref="B1:H1"/>
    <mergeCell ref="G19:H19"/>
    <mergeCell ref="G21:H21"/>
    <mergeCell ref="G23:H23"/>
    <mergeCell ref="A3:A5"/>
    <mergeCell ref="B3:B5"/>
    <mergeCell ref="C3:C5"/>
    <mergeCell ref="D3:D5"/>
    <mergeCell ref="E3:H3"/>
    <mergeCell ref="E4:F4"/>
    <mergeCell ref="G4:H4"/>
  </mergeCells>
  <printOptions horizontalCentered="1" verticalCentered="1"/>
  <pageMargins left="0.59027777777777779" right="0.59027777777777779" top="0.67152777777777772" bottom="0.67013888888888884" header="0.39374999999999999" footer="0.39374999999999999"/>
  <pageSetup paperSize="9" scale="90" firstPageNumber="0" orientation="landscape" horizontalDpi="300" verticalDpi="300" r:id="rId1"/>
  <headerFooter alignWithMargins="0">
    <oddFooter xml:space="preserve">&amp;C&amp;10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6</vt:i4>
      </vt:variant>
    </vt:vector>
  </HeadingPairs>
  <TitlesOfParts>
    <vt:vector size="7" baseType="lpstr">
      <vt:lpstr>Hydraulické vyregulovanie vykur</vt:lpstr>
      <vt:lpstr>'Hydraulické vyregulovanie vykur'!Excel_BuiltIn_Print_Area</vt:lpstr>
      <vt:lpstr>'Hydraulické vyregulovanie vykur'!Excel_BuiltIn_Print_Titles</vt:lpstr>
      <vt:lpstr>'Hydraulické vyregulovanie vykur'!Excel_BuiltIn_Print_Titles_1</vt:lpstr>
      <vt:lpstr>'Hydraulické vyregulovanie vykur'!Excel_BuiltIn_Print_Titles_1_1</vt:lpstr>
      <vt:lpstr>'Hydraulické vyregulovanie vykur'!Názvy_tlače</vt:lpstr>
      <vt:lpstr>'Hydraulické vyregulovanie vykur'!Oblasť_tlače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Buzalka, Juraj</dc:creator>
  <cp:lastModifiedBy>Pavol.Tison</cp:lastModifiedBy>
  <cp:lastPrinted>2022-09-26T11:42:30Z</cp:lastPrinted>
  <dcterms:created xsi:type="dcterms:W3CDTF">2022-09-21T06:46:57Z</dcterms:created>
  <dcterms:modified xsi:type="dcterms:W3CDTF">2022-09-26T11:44:13Z</dcterms:modified>
</cp:coreProperties>
</file>