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tabRatio="976" activeTab="0"/>
  </bookViews>
  <sheets>
    <sheet name="KL" sheetId="1" r:id="rId1"/>
    <sheet name="REKAP" sheetId="2" r:id="rId2"/>
    <sheet name="E-ROZVOD SILNOPRÚDU" sheetId="3" r:id="rId3"/>
    <sheet name="Z-ZEMNÉ PRÁCE" sheetId="4" r:id="rId4"/>
  </sheets>
  <definedNames>
    <definedName name="fakt1R">#REF!</definedName>
    <definedName name="_xlnm.Print_Titles" localSheetId="2">'E-ROZVOD SILNOPRÚDU'!$2:$2</definedName>
    <definedName name="_xlnm.Print_Titles" localSheetId="1">'REKAP'!$8:$10</definedName>
    <definedName name="_xlnm.Print_Titles" localSheetId="3">'Z-ZEMNÉ PRÁCE'!$4:$4</definedName>
    <definedName name="_xlnm.Print_Area" localSheetId="0">'KL'!$A:$J</definedName>
    <definedName name="_xlnm.Print_Area" localSheetId="1">'REKAP'!$A$1:$H$49</definedName>
  </definedNames>
  <calcPr fullCalcOnLoad="1"/>
</workbook>
</file>

<file path=xl/sharedStrings.xml><?xml version="1.0" encoding="utf-8"?>
<sst xmlns="http://schemas.openxmlformats.org/spreadsheetml/2006/main" count="209" uniqueCount="163">
  <si>
    <t>056-0264</t>
  </si>
  <si>
    <t>Zahadzanie ryhy 50x80 zemina 4</t>
  </si>
  <si>
    <t>062-0013</t>
  </si>
  <si>
    <t>Uprava terenu</t>
  </si>
  <si>
    <t>ELEKTROINŠTALÁCIA</t>
  </si>
  <si>
    <t>V module</t>
  </si>
  <si>
    <t>Hlavička1</t>
  </si>
  <si>
    <t>Mena</t>
  </si>
  <si>
    <t>Hlavička2</t>
  </si>
  <si>
    <t>Obdobie</t>
  </si>
  <si>
    <t>Stavba :</t>
  </si>
  <si>
    <t>Miesto:</t>
  </si>
  <si>
    <t>Rozpočet</t>
  </si>
  <si>
    <t>Krycí list rozpočtu v</t>
  </si>
  <si>
    <t xml:space="preserve">Objekt : </t>
  </si>
  <si>
    <t>JKSO :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</si>
  <si>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</si>
  <si>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</si>
  <si>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</si>
  <si>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</si>
  <si>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</si>
  <si>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</si>
  <si>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</si>
  <si>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</si>
  <si>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</si>
  <si>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</si>
  <si>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</si>
  <si>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Odberateľ:</t>
  </si>
  <si>
    <t>IČO:</t>
  </si>
  <si>
    <t xml:space="preserve">      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</si>
  <si>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</si>
  <si>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</si>
  <si>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</si>
  <si>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</si>
  <si>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</si>
  <si>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</si>
  <si>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</si>
  <si>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</si>
  <si>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</si>
  <si>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</si>
  <si>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</si>
  <si>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</si>
  <si>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</si>
  <si>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</si>
  <si>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</si>
  <si>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</si>
  <si>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</si>
  <si>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</si>
  <si>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</si>
  <si>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</si>
  <si>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</si>
  <si>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</si>
  <si>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</si>
  <si>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</si>
  <si>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</si>
  <si>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</si>
  <si>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</si>
  <si>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</si>
  <si>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</si>
  <si>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</si>
  <si>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</si>
  <si>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</si>
  <si>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</si>
  <si>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</si>
  <si>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 Kompletizačná činnosť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</si>
  <si>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</si>
  <si>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</si>
  <si>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</si>
  <si>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</si>
  <si>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</si>
  <si>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</si>
  <si>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</si>
  <si>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</si>
  <si>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</si>
  <si>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</si>
  <si>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</si>
  <si>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</si>
  <si>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</si>
  <si>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</si>
  <si>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</si>
  <si>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STAVBA:</t>
  </si>
  <si>
    <t>OBJEKT:</t>
  </si>
  <si>
    <t>MIESTO STAVBY:</t>
  </si>
  <si>
    <t>INVESTOR:</t>
  </si>
  <si>
    <t>SPRACOVAL:</t>
  </si>
  <si>
    <t>REKAPITULÁCIA NÁKLADOV - ELEKTROINŠTALÁCIA</t>
  </si>
  <si>
    <t>Popis položky, stavebného dielu, remesla</t>
  </si>
  <si>
    <t>MONTÁŽ</t>
  </si>
  <si>
    <t>MATERIÁL</t>
  </si>
  <si>
    <t>DODÁVKA ROZVÁDZAČOV</t>
  </si>
  <si>
    <t>HZS</t>
  </si>
  <si>
    <t>€</t>
  </si>
  <si>
    <t xml:space="preserve">DEMONTÁŽ  hod </t>
  </si>
  <si>
    <t xml:space="preserve">ODBORNÁ PREHLIADKA hod </t>
  </si>
  <si>
    <t xml:space="preserve">STAVEBNÉ PRÁCE hod </t>
  </si>
  <si>
    <t xml:space="preserve"> DPH  20% z:</t>
  </si>
  <si>
    <t>Ocel.konstrukcie do 5kg</t>
  </si>
  <si>
    <t>Prof.Fe L25x25x3mm</t>
  </si>
  <si>
    <t>Kabel CYKY 3x1.5 pevne</t>
  </si>
  <si>
    <t>Ukoncenie kabelu do 4x10</t>
  </si>
  <si>
    <t>Ukoncenie kabelu do 4x25</t>
  </si>
  <si>
    <t>Kabel AYKY-J 4x25 pevne</t>
  </si>
  <si>
    <t>Sv. THORN ALUMET C/I 70W</t>
  </si>
  <si>
    <t>STLP THORN ALUMET 3M MGR</t>
  </si>
  <si>
    <t>ROZVOD SILNOPRÚDU</t>
  </si>
  <si>
    <t>Material - Kabel AYKY-J 4x25 pevne</t>
  </si>
  <si>
    <t>Material - Sv. THORN ALUMET C/I 70W</t>
  </si>
  <si>
    <t>Material - STLP THORN ALUMET 3M MGR</t>
  </si>
  <si>
    <t>Spolu</t>
  </si>
  <si>
    <t>Svorka SP 1</t>
  </si>
  <si>
    <t>Svorka SR 02</t>
  </si>
  <si>
    <t>SVORKOVNICA TB-1</t>
  </si>
  <si>
    <t>Material - Kabel CYKY 3x1.5 pevne</t>
  </si>
  <si>
    <t>Material - Ukoncenie kabelu do 4x10</t>
  </si>
  <si>
    <t>Material - Ukoncenie kabelu do 4x25</t>
  </si>
  <si>
    <t>Material - SVORKOVNICA TB-1</t>
  </si>
  <si>
    <t>Material - Svorka SP 1</t>
  </si>
  <si>
    <t>Montaz:</t>
  </si>
  <si>
    <t>PPV 6 %</t>
  </si>
  <si>
    <t>Material:</t>
  </si>
  <si>
    <t>Podruzny materal 3 %</t>
  </si>
  <si>
    <t>Montaz spolu:</t>
  </si>
  <si>
    <t>Material spolu:</t>
  </si>
  <si>
    <t>Celkom bez DPH:</t>
  </si>
  <si>
    <t>ZEMNÉ PRÁCE</t>
  </si>
  <si>
    <t>PC</t>
  </si>
  <si>
    <t>POLOZKA</t>
  </si>
  <si>
    <t>NAZOV</t>
  </si>
  <si>
    <t>MJ</t>
  </si>
  <si>
    <t>CENA</t>
  </si>
  <si>
    <t>POCET</t>
  </si>
  <si>
    <t>MONTAZ</t>
  </si>
  <si>
    <t>m</t>
  </si>
  <si>
    <t>ks</t>
  </si>
  <si>
    <t>Trubka FXKVR 63</t>
  </si>
  <si>
    <t>Material - Trubka FXKVR 63</t>
  </si>
  <si>
    <t>Material - FeZn 30x4mm v zemi</t>
  </si>
  <si>
    <t>Material - Svorka SR 02</t>
  </si>
  <si>
    <t>m2</t>
  </si>
  <si>
    <t>MATERIAL</t>
  </si>
  <si>
    <t>FeZn 30x4mm v zemi</t>
  </si>
  <si>
    <t>Rozpočet celkom bez DPH:</t>
  </si>
  <si>
    <t xml:space="preserve"> DPH % </t>
  </si>
  <si>
    <t>Rozpočet celkom s DPH:</t>
  </si>
  <si>
    <t>ARTEL - Projektová kancelária - GABRIEL ŠIPOŠ</t>
  </si>
  <si>
    <t>km</t>
  </si>
  <si>
    <t>001-0024</t>
  </si>
  <si>
    <t>Vytycenie kabel.vedenia v zast.terene</t>
  </si>
  <si>
    <t>003-0024</t>
  </si>
  <si>
    <t>Odstranenie dreviteho porastu</t>
  </si>
  <si>
    <t>m3</t>
  </si>
  <si>
    <t>005-0704</t>
  </si>
  <si>
    <t>Jama pre stoziar ver.osv. v zem.tr.4</t>
  </si>
  <si>
    <t>008-0002</t>
  </si>
  <si>
    <t>Betonovy zaklad</t>
  </si>
  <si>
    <t>008-0022</t>
  </si>
  <si>
    <t>Stoziarove puzdro pre st. osv.</t>
  </si>
  <si>
    <t>020-0264</t>
  </si>
  <si>
    <t>Vykop ryhy 50x80 v zemine 4</t>
  </si>
  <si>
    <t>042-0373</t>
  </si>
  <si>
    <t>Kabel.lozko s tehlami na s.45 cm</t>
  </si>
  <si>
    <t>049-0012</t>
  </si>
  <si>
    <t>Vystrazna folia PVC s. 33 cm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</si>
</sst>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@_ "/>
    <numFmt numFmtId="190" formatCode="_ #,##0.00_ "/>
    <numFmt numFmtId="191" formatCode="[$-405]d\.\ mmmm\ yyyy"/>
    <numFmt numFmtId="192" formatCode="0.00_ ;\-0.00\ "/>
    <numFmt numFmtId="193" formatCode="0.000"/>
    <numFmt numFmtId="194" formatCode="#,##0.000"/>
    <numFmt numFmtId="195" formatCode="#,##0.00000"/>
    <numFmt numFmtId="196" formatCode="#,##0&quot; &quot;"/>
    <numFmt numFmtId="197" formatCode="#,##0.00&quot; &quot;"/>
    <numFmt numFmtId="198" formatCode="#,##0\ &quot;Sk&quot;"/>
    <numFmt numFmtId="199" formatCode="#,##0.00&quot; Sk&quot;;[Red]&quot;-&quot;#,##0.00&quot; Sk&quot;"/>
    <numFmt numFmtId="200" formatCode="#,##0&quot; Sk&quot;;&quot;-&quot;#,##0&quot; Sk&quot;"/>
    <numFmt numFmtId="201" formatCode="#,##0&quot; Sk&quot;;[Red]&quot;-&quot;#,##0&quot; Sk&quot;"/>
    <numFmt numFmtId="202" formatCode="#,##0.00&quot; Sk&quot;;&quot;-&quot;#,##0.00&quot; Sk&quot;"/>
    <numFmt numFmtId="203" formatCode="\ "/>
    <numFmt numFmtId="204" formatCode="0;0;"/>
    <numFmt numFmtId="205" formatCode="0.00;0;0"/>
    <numFmt numFmtId="206" formatCode="0.0%"/>
    <numFmt numFmtId="207" formatCode="#,##0&quot;  &quot;"/>
    <numFmt numFmtId="208" formatCode="#,##0\ _S_k"/>
    <numFmt numFmtId="209" formatCode="###,###,###,###.###"/>
    <numFmt numFmtId="210" formatCode="#,##0\ [$€-1]"/>
    <numFmt numFmtId="211" formatCode="#,##0\ [$EUR]"/>
    <numFmt numFmtId="212" formatCode="#,##0.00\ [$EUR]"/>
    <numFmt numFmtId="213" formatCode="\1\+\1"/>
    <numFmt numFmtId="214" formatCode="0.0000000_ ;\-0.0000000\ "/>
    <numFmt numFmtId="215" formatCode="0.0000000"/>
    <numFmt numFmtId="216" formatCode="[$-41B]d\.\ mmmm\ yyyy"/>
    <numFmt numFmtId="217" formatCode="[$-41B]mmm\-yy;@"/>
    <numFmt numFmtId="218" formatCode="d\a\t\um"/>
    <numFmt numFmtId="219" formatCode="d/m/yy;@"/>
  </numFmts>
  <fonts count="48">
    <font>
      <sz val="10"/>
      <name val="Arial"/>
      <family val="0"/>
    </font>
    <font>
      <sz val="8"/>
      <name val="Arial"/>
      <family val="0"/>
    </font>
    <font>
      <b/>
      <sz val="7"/>
      <name val="Letter Gothic CE"/>
      <family val="0"/>
    </font>
    <font>
      <sz val="10"/>
      <name val="Arial CE"/>
      <family val="0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vertical="center"/>
      <protection/>
    </xf>
    <xf numFmtId="0" fontId="2" fillId="0" borderId="1" applyFont="0" applyFill="0" applyBorder="0">
      <alignment vertical="center"/>
      <protection/>
    </xf>
    <xf numFmtId="201" fontId="2" fillId="0" borderId="1">
      <alignment/>
      <protection/>
    </xf>
    <xf numFmtId="0" fontId="2" fillId="0" borderId="1" applyFont="0" applyFill="0">
      <alignment/>
      <protection/>
    </xf>
    <xf numFmtId="176" fontId="3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2" fillId="0" borderId="9" applyBorder="0">
      <alignment vertical="center"/>
      <protection/>
    </xf>
    <xf numFmtId="0" fontId="41" fillId="0" borderId="0" applyNumberFormat="0" applyFill="0" applyBorder="0" applyAlignment="0" applyProtection="0"/>
    <xf numFmtId="0" fontId="2" fillId="0" borderId="9">
      <alignment vertical="center"/>
      <protection/>
    </xf>
    <xf numFmtId="0" fontId="42" fillId="0" borderId="0" applyNumberFormat="0" applyFill="0" applyBorder="0" applyAlignment="0" applyProtection="0"/>
    <xf numFmtId="0" fontId="43" fillId="24" borderId="10" applyNumberFormat="0" applyAlignment="0" applyProtection="0"/>
    <xf numFmtId="0" fontId="44" fillId="25" borderId="10" applyNumberFormat="0" applyAlignment="0" applyProtection="0"/>
    <xf numFmtId="0" fontId="45" fillId="25" borderId="11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52" applyFont="1" applyAlignment="1">
      <alignment horizontal="left" vertical="center"/>
      <protection/>
    </xf>
    <xf numFmtId="0" fontId="5" fillId="0" borderId="0" xfId="52" applyFont="1" applyAlignment="1">
      <alignment horizontal="left" vertical="center"/>
      <protection/>
    </xf>
    <xf numFmtId="0" fontId="4" fillId="0" borderId="0" xfId="52" applyFont="1">
      <alignment/>
      <protection/>
    </xf>
    <xf numFmtId="0" fontId="6" fillId="0" borderId="0" xfId="51" applyFont="1" applyAlignment="1">
      <alignment horizontal="left" vertical="center"/>
      <protection/>
    </xf>
    <xf numFmtId="0" fontId="4" fillId="0" borderId="0" xfId="51" applyFont="1">
      <alignment/>
      <protection/>
    </xf>
    <xf numFmtId="0" fontId="4" fillId="0" borderId="12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4" fontId="4" fillId="0" borderId="13" xfId="52" applyNumberFormat="1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right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7" fillId="0" borderId="0" xfId="51" applyFont="1">
      <alignment/>
      <protection/>
    </xf>
    <xf numFmtId="49" fontId="7" fillId="0" borderId="0" xfId="51" applyNumberFormat="1" applyFont="1">
      <alignment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left" vertical="center"/>
      <protection/>
    </xf>
    <xf numFmtId="4" fontId="4" fillId="0" borderId="16" xfId="52" applyNumberFormat="1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right" vertical="center"/>
      <protection/>
    </xf>
    <xf numFmtId="0" fontId="4" fillId="0" borderId="17" xfId="52" applyFont="1" applyBorder="1" applyAlignment="1">
      <alignment horizontal="left" vertical="center"/>
      <protection/>
    </xf>
    <xf numFmtId="0" fontId="4" fillId="0" borderId="18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righ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left" vertical="center"/>
      <protection/>
    </xf>
    <xf numFmtId="0" fontId="4" fillId="0" borderId="22" xfId="52" applyFont="1" applyBorder="1" applyAlignment="1">
      <alignment horizontal="left" vertical="center"/>
      <protection/>
    </xf>
    <xf numFmtId="0" fontId="4" fillId="0" borderId="22" xfId="52" applyFont="1" applyBorder="1" applyAlignment="1">
      <alignment horizontal="right" vertical="center"/>
      <protection/>
    </xf>
    <xf numFmtId="0" fontId="4" fillId="0" borderId="23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25" xfId="52" applyFont="1" applyBorder="1" applyAlignment="1">
      <alignment horizontal="right" vertical="center"/>
      <protection/>
    </xf>
    <xf numFmtId="0" fontId="4" fillId="0" borderId="25" xfId="52" applyFont="1" applyBorder="1" applyAlignment="1">
      <alignment horizontal="left" vertical="center"/>
      <protection/>
    </xf>
    <xf numFmtId="0" fontId="4" fillId="0" borderId="26" xfId="52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left" vertical="center"/>
      <protection/>
    </xf>
    <xf numFmtId="0" fontId="4" fillId="0" borderId="28" xfId="52" applyFont="1" applyBorder="1" applyAlignment="1">
      <alignment horizontal="left" vertical="center"/>
      <protection/>
    </xf>
    <xf numFmtId="0" fontId="4" fillId="0" borderId="29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right" vertical="center"/>
      <protection/>
    </xf>
    <xf numFmtId="212" fontId="4" fillId="0" borderId="30" xfId="52" applyNumberFormat="1" applyFont="1" applyBorder="1" applyAlignment="1">
      <alignment horizontal="right" vertical="center"/>
      <protection/>
    </xf>
    <xf numFmtId="212" fontId="4" fillId="0" borderId="14" xfId="52" applyNumberFormat="1" applyFont="1" applyBorder="1" applyAlignment="1">
      <alignment horizontal="right" vertical="center"/>
      <protection/>
    </xf>
    <xf numFmtId="0" fontId="4" fillId="0" borderId="24" xfId="52" applyFont="1" applyBorder="1" applyAlignment="1">
      <alignment horizontal="right" vertical="center"/>
      <protection/>
    </xf>
    <xf numFmtId="212" fontId="4" fillId="0" borderId="31" xfId="52" applyNumberFormat="1" applyFont="1" applyBorder="1" applyAlignment="1">
      <alignment horizontal="right" vertical="center"/>
      <protection/>
    </xf>
    <xf numFmtId="198" fontId="4" fillId="0" borderId="26" xfId="52" applyNumberFormat="1" applyFont="1" applyBorder="1" applyAlignment="1">
      <alignment horizontal="right" vertical="center"/>
      <protection/>
    </xf>
    <xf numFmtId="0" fontId="4" fillId="0" borderId="27" xfId="52" applyFont="1" applyBorder="1" applyAlignment="1">
      <alignment horizontal="right" vertical="center"/>
      <protection/>
    </xf>
    <xf numFmtId="212" fontId="4" fillId="0" borderId="32" xfId="52" applyNumberFormat="1" applyFont="1" applyBorder="1" applyAlignment="1">
      <alignment horizontal="right" vertical="center"/>
      <protection/>
    </xf>
    <xf numFmtId="0" fontId="4" fillId="0" borderId="28" xfId="52" applyFont="1" applyBorder="1" applyAlignment="1">
      <alignment horizontal="right" vertical="center"/>
      <protection/>
    </xf>
    <xf numFmtId="198" fontId="4" fillId="0" borderId="29" xfId="52" applyNumberFormat="1" applyFont="1" applyBorder="1" applyAlignment="1">
      <alignment horizontal="right" vertical="center"/>
      <protection/>
    </xf>
    <xf numFmtId="0" fontId="7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left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left" vertical="center"/>
      <protection/>
    </xf>
    <xf numFmtId="197" fontId="4" fillId="0" borderId="40" xfId="52" applyNumberFormat="1" applyFont="1" applyBorder="1" applyAlignment="1">
      <alignment horizontal="right" vertical="center"/>
      <protection/>
    </xf>
    <xf numFmtId="197" fontId="4" fillId="0" borderId="41" xfId="52" applyNumberFormat="1" applyFont="1" applyBorder="1" applyAlignment="1">
      <alignment horizontal="right" vertical="center"/>
      <protection/>
    </xf>
    <xf numFmtId="0" fontId="4" fillId="0" borderId="42" xfId="52" applyFont="1" applyBorder="1" applyAlignment="1">
      <alignment horizontal="left" vertical="center"/>
      <protection/>
    </xf>
    <xf numFmtId="0" fontId="4" fillId="0" borderId="43" xfId="52" applyNumberFormat="1" applyFont="1" applyBorder="1" applyAlignment="1">
      <alignment horizontal="left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9" xfId="52" applyFont="1" applyBorder="1" applyAlignment="1">
      <alignment horizontal="left" vertical="center"/>
      <protection/>
    </xf>
    <xf numFmtId="197" fontId="4" fillId="0" borderId="9" xfId="52" applyNumberFormat="1" applyFont="1" applyBorder="1" applyAlignment="1">
      <alignment horizontal="right" vertical="center"/>
      <protection/>
    </xf>
    <xf numFmtId="0" fontId="4" fillId="0" borderId="45" xfId="52" applyFont="1" applyBorder="1" applyAlignment="1">
      <alignment horizontal="left" vertical="center"/>
      <protection/>
    </xf>
    <xf numFmtId="197" fontId="4" fillId="0" borderId="46" xfId="52" applyNumberFormat="1" applyFont="1" applyBorder="1" applyAlignment="1">
      <alignment horizontal="right" vertical="center"/>
      <protection/>
    </xf>
    <xf numFmtId="197" fontId="4" fillId="0" borderId="47" xfId="52" applyNumberFormat="1" applyFont="1" applyBorder="1" applyAlignment="1">
      <alignment horizontal="right" vertical="center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left" vertical="center"/>
      <protection/>
    </xf>
    <xf numFmtId="197" fontId="4" fillId="0" borderId="49" xfId="52" applyNumberFormat="1" applyFont="1" applyBorder="1" applyAlignment="1">
      <alignment horizontal="right" vertical="center"/>
      <protection/>
    </xf>
    <xf numFmtId="197" fontId="4" fillId="0" borderId="50" xfId="52" applyNumberFormat="1" applyFont="1" applyBorder="1" applyAlignment="1">
      <alignment horizontal="right" vertical="center"/>
      <protection/>
    </xf>
    <xf numFmtId="0" fontId="4" fillId="0" borderId="51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right" vertical="center"/>
      <protection/>
    </xf>
    <xf numFmtId="197" fontId="4" fillId="0" borderId="52" xfId="52" applyNumberFormat="1" applyFont="1" applyBorder="1" applyAlignment="1">
      <alignment horizontal="right" vertical="center"/>
      <protection/>
    </xf>
    <xf numFmtId="0" fontId="4" fillId="0" borderId="36" xfId="52" applyFont="1" applyBorder="1" applyAlignment="1">
      <alignment horizontal="left" vertical="center"/>
      <protection/>
    </xf>
    <xf numFmtId="10" fontId="4" fillId="0" borderId="25" xfId="52" applyNumberFormat="1" applyFont="1" applyBorder="1" applyAlignment="1">
      <alignment horizontal="right" vertical="center"/>
      <protection/>
    </xf>
    <xf numFmtId="10" fontId="4" fillId="0" borderId="53" xfId="52" applyNumberFormat="1" applyFont="1" applyBorder="1" applyAlignment="1">
      <alignment horizontal="right" vertical="center"/>
      <protection/>
    </xf>
    <xf numFmtId="0" fontId="4" fillId="0" borderId="54" xfId="52" applyFont="1" applyBorder="1" applyAlignment="1">
      <alignment horizontal="left" vertical="center"/>
      <protection/>
    </xf>
    <xf numFmtId="10" fontId="4" fillId="0" borderId="16" xfId="52" applyNumberFormat="1" applyFont="1" applyBorder="1" applyAlignment="1">
      <alignment horizontal="right" vertical="center"/>
      <protection/>
    </xf>
    <xf numFmtId="10" fontId="4" fillId="0" borderId="54" xfId="52" applyNumberFormat="1" applyFont="1" applyBorder="1" applyAlignment="1">
      <alignment horizontal="right" vertical="center"/>
      <protection/>
    </xf>
    <xf numFmtId="0" fontId="4" fillId="0" borderId="50" xfId="52" applyFont="1" applyBorder="1" applyAlignment="1">
      <alignment horizontal="left" vertical="center"/>
      <protection/>
    </xf>
    <xf numFmtId="0" fontId="4" fillId="0" borderId="51" xfId="52" applyFont="1" applyBorder="1" applyAlignment="1">
      <alignment horizontal="right" vertical="center"/>
      <protection/>
    </xf>
    <xf numFmtId="0" fontId="4" fillId="0" borderId="55" xfId="52" applyFont="1" applyBorder="1" applyAlignment="1">
      <alignment horizontal="center" vertical="center"/>
      <protection/>
    </xf>
    <xf numFmtId="0" fontId="4" fillId="0" borderId="56" xfId="52" applyFont="1" applyBorder="1" applyAlignment="1">
      <alignment horizontal="left" vertical="center"/>
      <protection/>
    </xf>
    <xf numFmtId="0" fontId="4" fillId="0" borderId="56" xfId="52" applyFont="1" applyBorder="1" applyAlignment="1">
      <alignment horizontal="right" vertical="center"/>
      <protection/>
    </xf>
    <xf numFmtId="0" fontId="4" fillId="0" borderId="57" xfId="52" applyFont="1" applyBorder="1" applyAlignment="1">
      <alignment horizontal="right" vertical="center"/>
      <protection/>
    </xf>
    <xf numFmtId="3" fontId="4" fillId="0" borderId="0" xfId="52" applyNumberFormat="1" applyFont="1" applyBorder="1" applyAlignment="1">
      <alignment horizontal="right" vertical="center"/>
      <protection/>
    </xf>
    <xf numFmtId="0" fontId="4" fillId="0" borderId="55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58" xfId="52" applyFont="1" applyBorder="1" applyAlignment="1">
      <alignment horizontal="right" vertical="center"/>
      <protection/>
    </xf>
    <xf numFmtId="0" fontId="4" fillId="0" borderId="31" xfId="52" applyFont="1" applyBorder="1" applyAlignment="1">
      <alignment horizontal="right" vertical="center"/>
      <protection/>
    </xf>
    <xf numFmtId="2" fontId="4" fillId="0" borderId="41" xfId="52" applyNumberFormat="1" applyFont="1" applyBorder="1" applyAlignment="1">
      <alignment horizontal="right" vertical="center"/>
      <protection/>
    </xf>
    <xf numFmtId="3" fontId="4" fillId="0" borderId="58" xfId="52" applyNumberFormat="1" applyFont="1" applyBorder="1" applyAlignment="1">
      <alignment horizontal="right" vertical="center"/>
      <protection/>
    </xf>
    <xf numFmtId="1" fontId="4" fillId="0" borderId="54" xfId="52" applyNumberFormat="1" applyFont="1" applyBorder="1" applyAlignment="1">
      <alignment horizontal="right" vertical="center"/>
      <protection/>
    </xf>
    <xf numFmtId="197" fontId="4" fillId="0" borderId="54" xfId="52" applyNumberFormat="1" applyFont="1" applyBorder="1" applyAlignment="1">
      <alignment horizontal="right" vertical="center"/>
      <protection/>
    </xf>
    <xf numFmtId="2" fontId="4" fillId="33" borderId="52" xfId="52" applyNumberFormat="1" applyFont="1" applyFill="1" applyBorder="1" applyAlignment="1">
      <alignment horizontal="right" vertical="center"/>
      <protection/>
    </xf>
    <xf numFmtId="3" fontId="4" fillId="0" borderId="59" xfId="52" applyNumberFormat="1" applyFont="1" applyBorder="1" applyAlignment="1">
      <alignment horizontal="right" vertical="center"/>
      <protection/>
    </xf>
    <xf numFmtId="0" fontId="7" fillId="0" borderId="60" xfId="52" applyFont="1" applyBorder="1" applyAlignment="1">
      <alignment horizontal="center" vertical="center"/>
      <protection/>
    </xf>
    <xf numFmtId="0" fontId="4" fillId="0" borderId="61" xfId="52" applyFont="1" applyBorder="1" applyAlignment="1">
      <alignment horizontal="left" vertical="center"/>
      <protection/>
    </xf>
    <xf numFmtId="0" fontId="4" fillId="0" borderId="62" xfId="52" applyFont="1" applyBorder="1" applyAlignment="1">
      <alignment horizontal="left" vertical="center"/>
      <protection/>
    </xf>
    <xf numFmtId="196" fontId="4" fillId="0" borderId="63" xfId="52" applyNumberFormat="1" applyFont="1" applyBorder="1" applyAlignment="1">
      <alignment horizontal="right" vertical="center"/>
      <protection/>
    </xf>
    <xf numFmtId="0" fontId="4" fillId="0" borderId="64" xfId="52" applyFont="1" applyBorder="1" applyAlignment="1">
      <alignment horizontal="left" vertical="center"/>
      <protection/>
    </xf>
    <xf numFmtId="0" fontId="4" fillId="0" borderId="56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95" fontId="4" fillId="0" borderId="0" xfId="0" applyNumberFormat="1" applyFont="1" applyAlignment="1" applyProtection="1">
      <alignment/>
      <protection/>
    </xf>
    <xf numFmtId="194" fontId="4" fillId="0" borderId="0" xfId="0" applyNumberFormat="1" applyFont="1" applyAlignment="1" applyProtection="1">
      <alignment/>
      <protection/>
    </xf>
    <xf numFmtId="0" fontId="4" fillId="34" borderId="67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4" fillId="0" borderId="6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 applyProtection="1">
      <alignment/>
      <protection/>
    </xf>
    <xf numFmtId="0" fontId="4" fillId="0" borderId="69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" fontId="8" fillId="33" borderId="70" xfId="0" applyNumberFormat="1" applyFont="1" applyFill="1" applyBorder="1" applyAlignment="1" applyProtection="1">
      <alignment/>
      <protection/>
    </xf>
    <xf numFmtId="4" fontId="9" fillId="33" borderId="71" xfId="0" applyNumberFormat="1" applyFont="1" applyFill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left"/>
      <protection/>
    </xf>
    <xf numFmtId="0" fontId="4" fillId="0" borderId="68" xfId="0" applyFont="1" applyFill="1" applyBorder="1" applyAlignment="1" applyProtection="1">
      <alignment horizontal="left"/>
      <protection/>
    </xf>
    <xf numFmtId="0" fontId="4" fillId="0" borderId="69" xfId="0" applyFont="1" applyFill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left"/>
      <protection/>
    </xf>
    <xf numFmtId="0" fontId="4" fillId="0" borderId="69" xfId="0" applyFont="1" applyBorder="1" applyAlignment="1" applyProtection="1">
      <alignment horizontal="left"/>
      <protection/>
    </xf>
    <xf numFmtId="0" fontId="4" fillId="0" borderId="69" xfId="0" applyFont="1" applyBorder="1" applyAlignment="1" applyProtection="1">
      <alignment horizontal="center"/>
      <protection locked="0"/>
    </xf>
    <xf numFmtId="2" fontId="4" fillId="33" borderId="67" xfId="0" applyNumberFormat="1" applyFont="1" applyFill="1" applyBorder="1" applyAlignment="1" applyProtection="1">
      <alignment horizontal="center"/>
      <protection/>
    </xf>
    <xf numFmtId="2" fontId="4" fillId="0" borderId="52" xfId="52" applyNumberFormat="1" applyFont="1" applyBorder="1" applyAlignment="1">
      <alignment horizontal="right" vertical="center"/>
      <protection/>
    </xf>
    <xf numFmtId="0" fontId="4" fillId="35" borderId="73" xfId="0" applyFont="1" applyFill="1" applyBorder="1" applyAlignment="1" applyProtection="1">
      <alignment horizontal="center"/>
      <protection locked="0"/>
    </xf>
    <xf numFmtId="0" fontId="10" fillId="35" borderId="67" xfId="0" applyFon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4" fillId="33" borderId="0" xfId="0" applyNumberFormat="1" applyFont="1" applyFill="1" applyBorder="1" applyAlignment="1" applyProtection="1">
      <alignment horizontal="left"/>
      <protection/>
    </xf>
    <xf numFmtId="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0" borderId="74" xfId="0" applyFont="1" applyBorder="1" applyAlignment="1" applyProtection="1">
      <alignment/>
      <protection/>
    </xf>
    <xf numFmtId="0" fontId="4" fillId="0" borderId="75" xfId="0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4" fontId="4" fillId="0" borderId="75" xfId="0" applyNumberFormat="1" applyFont="1" applyBorder="1" applyAlignment="1" applyProtection="1">
      <alignment/>
      <protection/>
    </xf>
    <xf numFmtId="195" fontId="4" fillId="0" borderId="75" xfId="0" applyNumberFormat="1" applyFont="1" applyBorder="1" applyAlignment="1" applyProtection="1">
      <alignment/>
      <protection/>
    </xf>
    <xf numFmtId="194" fontId="4" fillId="0" borderId="76" xfId="0" applyNumberFormat="1" applyFont="1" applyBorder="1" applyAlignment="1" applyProtection="1">
      <alignment/>
      <protection/>
    </xf>
    <xf numFmtId="0" fontId="4" fillId="34" borderId="77" xfId="0" applyFont="1" applyFill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left"/>
      <protection/>
    </xf>
    <xf numFmtId="2" fontId="4" fillId="0" borderId="79" xfId="0" applyNumberFormat="1" applyFont="1" applyFill="1" applyBorder="1" applyAlignment="1" applyProtection="1">
      <alignment horizontal="center"/>
      <protection/>
    </xf>
    <xf numFmtId="0" fontId="4" fillId="0" borderId="80" xfId="0" applyFont="1" applyFill="1" applyBorder="1" applyAlignment="1" applyProtection="1">
      <alignment horizontal="left"/>
      <protection/>
    </xf>
    <xf numFmtId="0" fontId="4" fillId="0" borderId="80" xfId="0" applyFont="1" applyFill="1" applyBorder="1" applyAlignment="1" applyProtection="1">
      <alignment/>
      <protection/>
    </xf>
    <xf numFmtId="0" fontId="4" fillId="0" borderId="78" xfId="0" applyFont="1" applyFill="1" applyBorder="1" applyAlignment="1" applyProtection="1">
      <alignment horizontal="center"/>
      <protection/>
    </xf>
    <xf numFmtId="0" fontId="4" fillId="0" borderId="80" xfId="0" applyFont="1" applyBorder="1" applyAlignment="1" applyProtection="1">
      <alignment horizontal="left"/>
      <protection/>
    </xf>
    <xf numFmtId="2" fontId="4" fillId="0" borderId="79" xfId="0" applyNumberFormat="1" applyFont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center"/>
      <protection/>
    </xf>
    <xf numFmtId="0" fontId="4" fillId="0" borderId="80" xfId="0" applyFont="1" applyBorder="1" applyAlignment="1" applyProtection="1">
      <alignment horizontal="center"/>
      <protection/>
    </xf>
    <xf numFmtId="2" fontId="4" fillId="33" borderId="77" xfId="0" applyNumberFormat="1" applyFont="1" applyFill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194" fontId="4" fillId="0" borderId="79" xfId="0" applyNumberFormat="1" applyFont="1" applyBorder="1" applyAlignment="1" applyProtection="1">
      <alignment/>
      <protection/>
    </xf>
    <xf numFmtId="0" fontId="4" fillId="0" borderId="81" xfId="0" applyFont="1" applyBorder="1" applyAlignment="1" applyProtection="1">
      <alignment/>
      <protection/>
    </xf>
    <xf numFmtId="0" fontId="4" fillId="0" borderId="82" xfId="0" applyFont="1" applyBorder="1" applyAlignment="1" applyProtection="1">
      <alignment/>
      <protection/>
    </xf>
    <xf numFmtId="4" fontId="4" fillId="0" borderId="82" xfId="0" applyNumberFormat="1" applyFont="1" applyBorder="1" applyAlignment="1" applyProtection="1">
      <alignment/>
      <protection/>
    </xf>
    <xf numFmtId="195" fontId="4" fillId="0" borderId="82" xfId="0" applyNumberFormat="1" applyFont="1" applyBorder="1" applyAlignment="1" applyProtection="1">
      <alignment/>
      <protection/>
    </xf>
    <xf numFmtId="194" fontId="4" fillId="0" borderId="83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left"/>
      <protection/>
    </xf>
    <xf numFmtId="49" fontId="4" fillId="0" borderId="16" xfId="52" applyNumberFormat="1" applyFont="1" applyBorder="1" applyAlignment="1">
      <alignment horizontal="left" vertical="center"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11" fillId="0" borderId="0" xfId="0" applyFont="1" applyAlignment="1">
      <alignment/>
    </xf>
    <xf numFmtId="0" fontId="4" fillId="34" borderId="67" xfId="0" applyFont="1" applyFill="1" applyBorder="1" applyAlignment="1" applyProtection="1">
      <alignment horizontal="center" wrapText="1"/>
      <protection/>
    </xf>
    <xf numFmtId="0" fontId="4" fillId="34" borderId="77" xfId="0" applyFont="1" applyFill="1" applyBorder="1" applyAlignment="1" applyProtection="1">
      <alignment horizontal="center"/>
      <protection/>
    </xf>
    <xf numFmtId="0" fontId="4" fillId="34" borderId="84" xfId="0" applyFont="1" applyFill="1" applyBorder="1" applyAlignment="1" applyProtection="1">
      <alignment horizontal="center"/>
      <protection/>
    </xf>
    <xf numFmtId="0" fontId="4" fillId="34" borderId="67" xfId="0" applyFont="1" applyFill="1" applyBorder="1" applyAlignment="1" applyProtection="1">
      <alignment horizontal="center"/>
      <protection/>
    </xf>
    <xf numFmtId="0" fontId="4" fillId="0" borderId="80" xfId="0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 applyProtection="1">
      <alignment horizontal="center"/>
      <protection/>
    </xf>
    <xf numFmtId="0" fontId="4" fillId="0" borderId="69" xfId="0" applyFont="1" applyFill="1" applyBorder="1" applyAlignment="1" applyProtection="1">
      <alignment horizontal="center"/>
      <protection/>
    </xf>
  </cellXfs>
  <cellStyles count="5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omma" xfId="38"/>
    <cellStyle name="Comma [0]" xfId="39"/>
    <cellStyle name="data" xfId="40"/>
    <cellStyle name="Dobrá" xfId="41"/>
    <cellStyle name="Hyperlink" xfId="42"/>
    <cellStyle name="Kontrolná bun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eutrálna" xfId="50"/>
    <cellStyle name="normálne_KLs" xfId="51"/>
    <cellStyle name="normálne_KLv" xfId="52"/>
    <cellStyle name="Percent" xfId="53"/>
    <cellStyle name="Followed Hyperlink" xfId="54"/>
    <cellStyle name="Poznámka" xfId="55"/>
    <cellStyle name="Prepojená bunka" xfId="56"/>
    <cellStyle name="Spolu" xfId="57"/>
    <cellStyle name="TEXT" xfId="58"/>
    <cellStyle name="Text upozornenia" xfId="59"/>
    <cellStyle name="TEXT1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</xdr:row>
      <xdr:rowOff>0</xdr:rowOff>
    </xdr:from>
    <xdr:to>
      <xdr:col>10</xdr:col>
      <xdr:colOff>552450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71450"/>
          <a:ext cx="1628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47625</xdr:rowOff>
    </xdr:from>
    <xdr:to>
      <xdr:col>9</xdr:col>
      <xdr:colOff>447675</xdr:colOff>
      <xdr:row>5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5524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indexed="10"/>
  </sheetPr>
  <dimension ref="B1:AB41"/>
  <sheetViews>
    <sheetView showGridLines="0" showZero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0.71875" style="4" customWidth="1"/>
    <col min="2" max="2" width="3.7109375" style="4" customWidth="1"/>
    <col min="3" max="3" width="6.8515625" style="4" customWidth="1"/>
    <col min="4" max="6" width="14.00390625" style="4" customWidth="1"/>
    <col min="7" max="7" width="3.8515625" style="4" customWidth="1"/>
    <col min="8" max="8" width="17.7109375" style="4" customWidth="1"/>
    <col min="9" max="9" width="8.7109375" style="4" customWidth="1"/>
    <col min="10" max="10" width="14.00390625" style="4" customWidth="1"/>
    <col min="11" max="11" width="2.28125" style="4" customWidth="1"/>
    <col min="12" max="12" width="6.8515625" style="4" customWidth="1"/>
    <col min="13" max="23" width="9.140625" style="4" customWidth="1"/>
    <col min="24" max="24" width="6.57421875" style="4" customWidth="1"/>
    <col min="25" max="25" width="21.00390625" style="4" customWidth="1"/>
    <col min="26" max="26" width="4.28125" style="4" customWidth="1"/>
    <col min="27" max="27" width="8.28125" style="4" customWidth="1"/>
    <col min="28" max="28" width="8.7109375" style="4" customWidth="1"/>
    <col min="29" max="16384" width="9.140625" style="4" customWidth="1"/>
  </cols>
  <sheetData>
    <row r="1" spans="2:28" ht="28.5" customHeight="1" thickBot="1">
      <c r="B1" s="2"/>
      <c r="C1" s="2"/>
      <c r="D1" s="3" t="s">
        <v>4</v>
      </c>
      <c r="F1" s="5" t="str">
        <f>CONCATENATE(Y2," ",Z2," ",AA2," ",AB2)</f>
        <v>Krycí list rozpočtu v €  </v>
      </c>
      <c r="G1" s="2"/>
      <c r="H1" s="2"/>
      <c r="I1" s="2"/>
      <c r="J1" s="2"/>
      <c r="X1" s="6" t="s">
        <v>5</v>
      </c>
      <c r="Y1" s="6" t="s">
        <v>6</v>
      </c>
      <c r="Z1" s="6" t="s">
        <v>7</v>
      </c>
      <c r="AA1" s="6" t="s">
        <v>8</v>
      </c>
      <c r="AB1" s="6" t="s">
        <v>9</v>
      </c>
    </row>
    <row r="2" spans="2:28" ht="18" customHeight="1" thickTop="1">
      <c r="B2" s="7"/>
      <c r="C2" s="8" t="s">
        <v>10</v>
      </c>
      <c r="D2" s="9">
        <f>REKAP!D1</f>
        <v>0</v>
      </c>
      <c r="E2" s="8"/>
      <c r="F2" s="8"/>
      <c r="G2" s="10" t="s">
        <v>11</v>
      </c>
      <c r="H2" s="9">
        <f>REKAP!D3</f>
        <v>0</v>
      </c>
      <c r="I2" s="8"/>
      <c r="J2" s="11"/>
      <c r="X2" s="6" t="s">
        <v>12</v>
      </c>
      <c r="Y2" s="12" t="s">
        <v>13</v>
      </c>
      <c r="Z2" s="12" t="s">
        <v>91</v>
      </c>
      <c r="AA2" s="12"/>
      <c r="AB2" s="13"/>
    </row>
    <row r="3" spans="2:28" ht="18" customHeight="1">
      <c r="B3" s="14"/>
      <c r="C3" s="15" t="s">
        <v>14</v>
      </c>
      <c r="D3" s="16">
        <f>REKAP!D2</f>
        <v>0</v>
      </c>
      <c r="E3" s="15"/>
      <c r="F3" s="15"/>
      <c r="G3" s="17" t="s">
        <v>15</v>
      </c>
      <c r="H3" s="15"/>
      <c r="I3" s="15"/>
      <c r="J3" s="18"/>
      <c r="X3" s="6" t="s">
        <v>16</v>
      </c>
      <c r="Y3" s="12" t="s">
        <v>17</v>
      </c>
      <c r="Z3" s="12" t="s">
        <v>91</v>
      </c>
      <c r="AA3" s="12" t="s">
        <v>18</v>
      </c>
      <c r="AB3" s="13" t="s">
        <v>19</v>
      </c>
    </row>
    <row r="4" spans="2:28" ht="18" customHeight="1">
      <c r="B4" s="19"/>
      <c r="C4" s="20"/>
      <c r="D4" s="20"/>
      <c r="E4" s="20"/>
      <c r="F4" s="20"/>
      <c r="G4" s="21"/>
      <c r="H4" s="20"/>
      <c r="I4" s="20"/>
      <c r="J4" s="22"/>
      <c r="X4" s="6" t="s">
        <v>20</v>
      </c>
      <c r="Y4" s="12" t="s">
        <v>21</v>
      </c>
      <c r="Z4" s="12" t="s">
        <v>91</v>
      </c>
      <c r="AA4" s="12"/>
      <c r="AB4" s="13"/>
    </row>
    <row r="5" spans="2:28" ht="18" customHeight="1" thickBot="1">
      <c r="B5" s="23"/>
      <c r="C5" s="24" t="s">
        <v>22</v>
      </c>
      <c r="D5" s="24"/>
      <c r="E5" s="24" t="s">
        <v>23</v>
      </c>
      <c r="F5" s="25"/>
      <c r="G5" s="25" t="s">
        <v>24</v>
      </c>
      <c r="H5" s="24"/>
      <c r="I5" s="25" t="s">
        <v>25</v>
      </c>
      <c r="J5" s="26"/>
      <c r="X5" s="6" t="s">
        <v>26</v>
      </c>
      <c r="Y5" s="12" t="s">
        <v>17</v>
      </c>
      <c r="Z5" s="12" t="s">
        <v>91</v>
      </c>
      <c r="AA5" s="12" t="s">
        <v>18</v>
      </c>
      <c r="AB5" s="13" t="s">
        <v>19</v>
      </c>
    </row>
    <row r="6" spans="2:10" ht="18" customHeight="1" thickTop="1">
      <c r="B6" s="7"/>
      <c r="C6" s="8" t="s">
        <v>27</v>
      </c>
      <c r="D6" s="8">
        <f>REKAP!D4</f>
        <v>0</v>
      </c>
      <c r="E6" s="8"/>
      <c r="F6" s="8"/>
      <c r="G6" s="8" t="s">
        <v>28</v>
      </c>
      <c r="H6" s="8"/>
      <c r="I6" s="8"/>
      <c r="J6" s="11"/>
    </row>
    <row r="7" spans="2:10" ht="18" customHeight="1">
      <c r="B7" s="27"/>
      <c r="C7" s="28"/>
      <c r="D7" s="29" t="s">
        <v>29</v>
      </c>
      <c r="E7" s="29"/>
      <c r="F7" s="29"/>
      <c r="G7" s="29" t="s">
        <v>30</v>
      </c>
      <c r="H7" s="29"/>
      <c r="I7" s="29"/>
      <c r="J7" s="30"/>
    </row>
    <row r="8" spans="2:10" ht="18" customHeight="1">
      <c r="B8" s="14"/>
      <c r="C8" s="15" t="s">
        <v>31</v>
      </c>
      <c r="D8" s="15"/>
      <c r="E8" s="15"/>
      <c r="F8" s="15"/>
      <c r="G8" s="15" t="s">
        <v>28</v>
      </c>
      <c r="H8" s="15"/>
      <c r="I8" s="15"/>
      <c r="J8" s="18"/>
    </row>
    <row r="9" spans="2:10" ht="18" customHeight="1">
      <c r="B9" s="19"/>
      <c r="C9" s="21"/>
      <c r="D9" s="20" t="s">
        <v>29</v>
      </c>
      <c r="E9" s="20"/>
      <c r="F9" s="20"/>
      <c r="G9" s="29" t="s">
        <v>30</v>
      </c>
      <c r="H9" s="20"/>
      <c r="I9" s="20"/>
      <c r="J9" s="22"/>
    </row>
    <row r="10" spans="2:10" ht="18" customHeight="1">
      <c r="B10" s="14"/>
      <c r="C10" s="15" t="s">
        <v>32</v>
      </c>
      <c r="D10" s="15" t="str">
        <f>REKAP!D6</f>
        <v>ARTEL - Projektová kancelária - GABRIEL ŠIPOŠ</v>
      </c>
      <c r="E10" s="15"/>
      <c r="F10" s="15"/>
      <c r="G10" s="15" t="s">
        <v>28</v>
      </c>
      <c r="H10" s="15"/>
      <c r="I10" s="15"/>
      <c r="J10" s="18"/>
    </row>
    <row r="11" spans="2:10" ht="18" customHeight="1" thickBot="1">
      <c r="B11" s="31"/>
      <c r="C11" s="32"/>
      <c r="D11" s="32" t="s">
        <v>29</v>
      </c>
      <c r="E11" s="32"/>
      <c r="F11" s="32"/>
      <c r="G11" s="32" t="s">
        <v>30</v>
      </c>
      <c r="H11" s="32"/>
      <c r="I11" s="32"/>
      <c r="J11" s="33"/>
    </row>
    <row r="12" spans="2:10" ht="18" customHeight="1" thickTop="1">
      <c r="B12" s="34">
        <v>1</v>
      </c>
      <c r="C12" s="8" t="s">
        <v>33</v>
      </c>
      <c r="D12" s="8"/>
      <c r="E12" s="8"/>
      <c r="F12" s="35">
        <f>IF(B12&lt;&gt;0,ROUND($J$31/B12,2),0)</f>
        <v>0</v>
      </c>
      <c r="G12" s="10">
        <v>1</v>
      </c>
      <c r="H12" s="8" t="s">
        <v>34</v>
      </c>
      <c r="I12" s="8"/>
      <c r="J12" s="36">
        <f>IF(G12&lt;&gt;0,ROUND($J$31/G12,0),0)</f>
        <v>0</v>
      </c>
    </row>
    <row r="13" spans="2:10" ht="18" customHeight="1">
      <c r="B13" s="37">
        <v>1</v>
      </c>
      <c r="C13" s="29" t="s">
        <v>35</v>
      </c>
      <c r="D13" s="29"/>
      <c r="E13" s="29"/>
      <c r="F13" s="38">
        <f>IF(B13&lt;&gt;0,ROUND($J$31/B13,2),0)</f>
        <v>0</v>
      </c>
      <c r="G13" s="28"/>
      <c r="H13" s="29"/>
      <c r="I13" s="29"/>
      <c r="J13" s="39">
        <f>IF(G13&lt;&gt;0,ROUND($J$31/G13,0),0)</f>
        <v>0</v>
      </c>
    </row>
    <row r="14" spans="2:10" ht="18" customHeight="1" thickBot="1">
      <c r="B14" s="40">
        <v>1</v>
      </c>
      <c r="C14" s="32" t="s">
        <v>36</v>
      </c>
      <c r="D14" s="32"/>
      <c r="E14" s="32"/>
      <c r="F14" s="41">
        <f>IF(B14&lt;&gt;0,ROUND($J$31/B14,2),0)</f>
        <v>0</v>
      </c>
      <c r="G14" s="42"/>
      <c r="H14" s="32"/>
      <c r="I14" s="32"/>
      <c r="J14" s="43">
        <f>IF(G14&lt;&gt;0,ROUND($J$31/G14,0),0)</f>
        <v>0</v>
      </c>
    </row>
    <row r="15" spans="2:10" ht="18" customHeight="1" thickTop="1">
      <c r="B15" s="44" t="s">
        <v>37</v>
      </c>
      <c r="C15" s="45" t="s">
        <v>38</v>
      </c>
      <c r="D15" s="46" t="s">
        <v>39</v>
      </c>
      <c r="E15" s="46" t="s">
        <v>40</v>
      </c>
      <c r="F15" s="47" t="s">
        <v>41</v>
      </c>
      <c r="G15" s="44" t="s">
        <v>42</v>
      </c>
      <c r="H15" s="48" t="s">
        <v>43</v>
      </c>
      <c r="I15" s="49"/>
      <c r="J15" s="50"/>
    </row>
    <row r="16" spans="2:10" ht="18" customHeight="1">
      <c r="B16" s="51">
        <v>1</v>
      </c>
      <c r="C16" s="52" t="s">
        <v>44</v>
      </c>
      <c r="D16" s="53">
        <v>0</v>
      </c>
      <c r="E16" s="53">
        <v>0</v>
      </c>
      <c r="F16" s="54">
        <f>D16+E16</f>
        <v>0</v>
      </c>
      <c r="G16" s="51">
        <v>6</v>
      </c>
      <c r="H16" s="55" t="s">
        <v>45</v>
      </c>
      <c r="I16" s="56"/>
      <c r="J16" s="54">
        <v>0</v>
      </c>
    </row>
    <row r="17" spans="2:10" ht="18" customHeight="1">
      <c r="B17" s="57">
        <v>2</v>
      </c>
      <c r="C17" s="58" t="s">
        <v>46</v>
      </c>
      <c r="D17" s="59">
        <v>0</v>
      </c>
      <c r="E17" s="59">
        <v>0</v>
      </c>
      <c r="F17" s="88">
        <f>REKAP!F46</f>
        <v>0</v>
      </c>
      <c r="G17" s="57">
        <v>7</v>
      </c>
      <c r="H17" s="60" t="s">
        <v>47</v>
      </c>
      <c r="I17" s="15"/>
      <c r="J17" s="61">
        <v>0</v>
      </c>
    </row>
    <row r="18" spans="2:10" ht="18" customHeight="1">
      <c r="B18" s="57">
        <v>3</v>
      </c>
      <c r="C18" s="58" t="s">
        <v>48</v>
      </c>
      <c r="D18" s="59">
        <v>0</v>
      </c>
      <c r="E18" s="59">
        <v>0</v>
      </c>
      <c r="F18" s="54">
        <f>D18+E18</f>
        <v>0</v>
      </c>
      <c r="G18" s="57">
        <v>8</v>
      </c>
      <c r="H18" s="60" t="s">
        <v>49</v>
      </c>
      <c r="I18" s="15"/>
      <c r="J18" s="61">
        <v>0</v>
      </c>
    </row>
    <row r="19" spans="2:10" ht="18" customHeight="1" thickBot="1">
      <c r="B19" s="57">
        <v>4</v>
      </c>
      <c r="C19" s="58" t="s">
        <v>50</v>
      </c>
      <c r="D19" s="59">
        <v>0</v>
      </c>
      <c r="E19" s="59">
        <v>0</v>
      </c>
      <c r="F19" s="62">
        <f>D19+E19</f>
        <v>0</v>
      </c>
      <c r="G19" s="57">
        <v>9</v>
      </c>
      <c r="H19" s="60" t="s">
        <v>51</v>
      </c>
      <c r="I19" s="15"/>
      <c r="J19" s="61">
        <v>0</v>
      </c>
    </row>
    <row r="20" spans="2:10" ht="18" customHeight="1" thickBot="1">
      <c r="B20" s="63">
        <v>5</v>
      </c>
      <c r="C20" s="64" t="s">
        <v>52</v>
      </c>
      <c r="D20" s="65">
        <f>SUM(D16:D19)</f>
        <v>0</v>
      </c>
      <c r="E20" s="66">
        <f>SUM(E16:E19)</f>
        <v>0</v>
      </c>
      <c r="F20" s="128">
        <f>F17</f>
        <v>0</v>
      </c>
      <c r="G20" s="67">
        <v>10</v>
      </c>
      <c r="I20" s="68" t="s">
        <v>53</v>
      </c>
      <c r="J20" s="69">
        <f>SUM(J16:J19)</f>
        <v>0</v>
      </c>
    </row>
    <row r="21" spans="2:10" ht="18" customHeight="1" thickTop="1">
      <c r="B21" s="44" t="s">
        <v>54</v>
      </c>
      <c r="C21" s="70"/>
      <c r="D21" s="49" t="s">
        <v>55</v>
      </c>
      <c r="E21" s="49"/>
      <c r="F21" s="50"/>
      <c r="G21" s="44" t="s">
        <v>56</v>
      </c>
      <c r="H21" s="48" t="s">
        <v>57</v>
      </c>
      <c r="I21" s="49"/>
      <c r="J21" s="50"/>
    </row>
    <row r="22" spans="2:10" ht="18" customHeight="1">
      <c r="B22" s="51">
        <v>11</v>
      </c>
      <c r="C22" s="55" t="s">
        <v>58</v>
      </c>
      <c r="D22" s="71" t="s">
        <v>51</v>
      </c>
      <c r="E22" s="72">
        <v>0</v>
      </c>
      <c r="F22" s="54">
        <v>0</v>
      </c>
      <c r="G22" s="57">
        <v>16</v>
      </c>
      <c r="H22" s="60" t="s">
        <v>59</v>
      </c>
      <c r="I22" s="73"/>
      <c r="J22" s="61">
        <v>0</v>
      </c>
    </row>
    <row r="23" spans="2:10" ht="18" customHeight="1">
      <c r="B23" s="57">
        <v>12</v>
      </c>
      <c r="C23" s="60" t="s">
        <v>60</v>
      </c>
      <c r="D23" s="74"/>
      <c r="E23" s="75">
        <v>0</v>
      </c>
      <c r="F23" s="61">
        <v>0</v>
      </c>
      <c r="G23" s="57">
        <v>17</v>
      </c>
      <c r="H23" s="60" t="s">
        <v>61</v>
      </c>
      <c r="I23" s="73"/>
      <c r="J23" s="61">
        <v>0</v>
      </c>
    </row>
    <row r="24" spans="2:10" ht="18" customHeight="1">
      <c r="B24" s="57">
        <v>13</v>
      </c>
      <c r="C24" s="60" t="s">
        <v>62</v>
      </c>
      <c r="D24" s="74"/>
      <c r="E24" s="75">
        <v>0</v>
      </c>
      <c r="F24" s="61">
        <v>0</v>
      </c>
      <c r="G24" s="57">
        <v>18</v>
      </c>
      <c r="H24" s="60" t="s">
        <v>63</v>
      </c>
      <c r="I24" s="73"/>
      <c r="J24" s="61">
        <v>0</v>
      </c>
    </row>
    <row r="25" spans="2:10" ht="18" customHeight="1" thickBot="1">
      <c r="B25" s="57">
        <v>14</v>
      </c>
      <c r="C25" s="60" t="s">
        <v>51</v>
      </c>
      <c r="D25" s="74"/>
      <c r="E25" s="75">
        <v>0</v>
      </c>
      <c r="F25" s="61">
        <v>0</v>
      </c>
      <c r="G25" s="57">
        <v>19</v>
      </c>
      <c r="H25" s="60" t="s">
        <v>64</v>
      </c>
      <c r="I25" s="73"/>
      <c r="J25" s="61">
        <v>0</v>
      </c>
    </row>
    <row r="26" spans="2:10" ht="18" customHeight="1" thickBot="1">
      <c r="B26" s="63">
        <v>15</v>
      </c>
      <c r="C26" s="76"/>
      <c r="D26" s="77"/>
      <c r="E26" s="77" t="s">
        <v>65</v>
      </c>
      <c r="F26" s="69">
        <f>SUM(F22:F25)</f>
        <v>0</v>
      </c>
      <c r="G26" s="63">
        <v>20</v>
      </c>
      <c r="H26" s="76"/>
      <c r="I26" s="77" t="s">
        <v>66</v>
      </c>
      <c r="J26" s="69">
        <f>SUM(J22:J25)</f>
        <v>0</v>
      </c>
    </row>
    <row r="27" spans="2:10" ht="18" customHeight="1" thickTop="1">
      <c r="B27" s="78"/>
      <c r="C27" s="79" t="s">
        <v>67</v>
      </c>
      <c r="D27" s="80"/>
      <c r="E27" s="81" t="s">
        <v>68</v>
      </c>
      <c r="F27" s="82"/>
      <c r="G27" s="44" t="s">
        <v>69</v>
      </c>
      <c r="H27" s="48" t="s">
        <v>70</v>
      </c>
      <c r="I27" s="49"/>
      <c r="J27" s="50"/>
    </row>
    <row r="28" spans="2:10" ht="18" customHeight="1">
      <c r="B28" s="83"/>
      <c r="C28" s="84"/>
      <c r="D28" s="85"/>
      <c r="E28" s="86"/>
      <c r="F28" s="82"/>
      <c r="G28" s="51">
        <v>21</v>
      </c>
      <c r="H28" s="55"/>
      <c r="I28" s="87" t="s">
        <v>71</v>
      </c>
      <c r="J28" s="88">
        <f>F20+J20+F26+J26</f>
        <v>0</v>
      </c>
    </row>
    <row r="29" spans="2:10" ht="18" customHeight="1">
      <c r="B29" s="83"/>
      <c r="C29" s="85" t="s">
        <v>72</v>
      </c>
      <c r="D29" s="85"/>
      <c r="E29" s="89"/>
      <c r="F29" s="82"/>
      <c r="G29" s="57">
        <v>22</v>
      </c>
      <c r="H29" s="60" t="s">
        <v>95</v>
      </c>
      <c r="I29" s="90">
        <f>J28</f>
        <v>0</v>
      </c>
      <c r="J29" s="61">
        <f>ROUND((I29*20)/100,2)</f>
        <v>0</v>
      </c>
    </row>
    <row r="30" spans="2:10" ht="18" customHeight="1" thickBot="1">
      <c r="B30" s="14"/>
      <c r="C30" s="15" t="s">
        <v>73</v>
      </c>
      <c r="D30" s="168">
        <f>REKAP!D5</f>
        <v>0</v>
      </c>
      <c r="E30" s="89"/>
      <c r="F30" s="82"/>
      <c r="G30" s="57">
        <v>23</v>
      </c>
      <c r="H30" s="60" t="s">
        <v>74</v>
      </c>
      <c r="I30" s="91"/>
      <c r="J30" s="61">
        <f>ROUND((I30*0)/100,1)</f>
        <v>0</v>
      </c>
    </row>
    <row r="31" spans="2:10" ht="18" customHeight="1" thickBot="1">
      <c r="B31" s="83"/>
      <c r="C31" s="85"/>
      <c r="D31" s="85"/>
      <c r="E31" s="89"/>
      <c r="F31" s="82"/>
      <c r="G31" s="63">
        <v>24</v>
      </c>
      <c r="H31" s="76"/>
      <c r="I31" s="77" t="s">
        <v>75</v>
      </c>
      <c r="J31" s="92">
        <f>SUM(J28:J30)</f>
        <v>0</v>
      </c>
    </row>
    <row r="32" spans="2:10" ht="18" customHeight="1" thickBot="1" thickTop="1">
      <c r="B32" s="78"/>
      <c r="C32" s="85"/>
      <c r="D32" s="82"/>
      <c r="E32" s="93"/>
      <c r="F32" s="82"/>
      <c r="G32" s="94" t="s">
        <v>76</v>
      </c>
      <c r="H32" s="95" t="s">
        <v>77</v>
      </c>
      <c r="I32" s="96"/>
      <c r="J32" s="97">
        <v>0</v>
      </c>
    </row>
    <row r="33" spans="2:10" ht="18" customHeight="1" thickTop="1">
      <c r="B33" s="98"/>
      <c r="C33" s="99"/>
      <c r="D33" s="79" t="s">
        <v>78</v>
      </c>
      <c r="E33" s="99"/>
      <c r="F33" s="99"/>
      <c r="G33" s="99"/>
      <c r="H33" s="99" t="s">
        <v>79</v>
      </c>
      <c r="I33" s="99"/>
      <c r="J33" s="100"/>
    </row>
    <row r="34" spans="2:10" ht="18" customHeight="1">
      <c r="B34" s="83"/>
      <c r="C34" s="84"/>
      <c r="D34" s="85"/>
      <c r="E34" s="85"/>
      <c r="F34" s="84"/>
      <c r="G34" s="85"/>
      <c r="H34" s="85"/>
      <c r="I34" s="85"/>
      <c r="J34" s="101"/>
    </row>
    <row r="35" spans="2:10" ht="18" customHeight="1">
      <c r="B35" s="83"/>
      <c r="C35" s="85" t="s">
        <v>72</v>
      </c>
      <c r="D35" s="85"/>
      <c r="E35" s="85"/>
      <c r="F35" s="84"/>
      <c r="G35" s="85" t="s">
        <v>72</v>
      </c>
      <c r="H35" s="85"/>
      <c r="I35" s="85"/>
      <c r="J35" s="101"/>
    </row>
    <row r="36" spans="2:10" ht="18" customHeight="1">
      <c r="B36" s="14"/>
      <c r="C36" s="15" t="s">
        <v>73</v>
      </c>
      <c r="D36" s="15"/>
      <c r="E36" s="15"/>
      <c r="F36" s="17"/>
      <c r="G36" s="15" t="s">
        <v>73</v>
      </c>
      <c r="H36" s="15"/>
      <c r="I36" s="15"/>
      <c r="J36" s="18"/>
    </row>
    <row r="37" spans="2:10" ht="18" customHeight="1">
      <c r="B37" s="83"/>
      <c r="C37" s="85" t="s">
        <v>68</v>
      </c>
      <c r="D37" s="85"/>
      <c r="E37" s="85"/>
      <c r="F37" s="84"/>
      <c r="G37" s="85" t="s">
        <v>68</v>
      </c>
      <c r="H37" s="85"/>
      <c r="I37" s="85"/>
      <c r="J37" s="101"/>
    </row>
    <row r="38" spans="2:10" ht="18" customHeight="1">
      <c r="B38" s="83"/>
      <c r="C38" s="85"/>
      <c r="D38" s="85"/>
      <c r="E38" s="85"/>
      <c r="F38" s="85"/>
      <c r="G38" s="85"/>
      <c r="H38" s="85"/>
      <c r="I38" s="85"/>
      <c r="J38" s="101"/>
    </row>
    <row r="39" spans="2:10" ht="18" customHeight="1">
      <c r="B39" s="83"/>
      <c r="C39" s="85"/>
      <c r="D39" s="85"/>
      <c r="E39" s="85"/>
      <c r="F39" s="85"/>
      <c r="G39" s="85"/>
      <c r="H39" s="85"/>
      <c r="I39" s="85"/>
      <c r="J39" s="101"/>
    </row>
    <row r="40" spans="2:10" ht="18" customHeight="1">
      <c r="B40" s="83"/>
      <c r="C40" s="85"/>
      <c r="D40" s="85"/>
      <c r="E40" s="85"/>
      <c r="F40" s="85"/>
      <c r="G40" s="85"/>
      <c r="H40" s="85"/>
      <c r="I40" s="85"/>
      <c r="J40" s="101"/>
    </row>
    <row r="41" spans="2:10" ht="18" customHeight="1" thickBot="1">
      <c r="B41" s="31"/>
      <c r="C41" s="32"/>
      <c r="D41" s="32"/>
      <c r="E41" s="32"/>
      <c r="F41" s="32"/>
      <c r="G41" s="32"/>
      <c r="H41" s="32"/>
      <c r="I41" s="32"/>
      <c r="J41" s="33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headerFooter alignWithMargins="0">
    <oddFooter>&amp;L&amp;8ARTEL - Projektová kancelária Gabriel Šipoš  0905 939 549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indexed="52"/>
  </sheetPr>
  <dimension ref="A1:I49"/>
  <sheetViews>
    <sheetView showGridLines="0" zoomScalePageLayoutView="0" workbookViewId="0" topLeftCell="A25">
      <selection activeCell="H44" sqref="H44"/>
    </sheetView>
  </sheetViews>
  <sheetFormatPr defaultColWidth="9.140625" defaultRowHeight="12.75"/>
  <cols>
    <col min="1" max="1" width="22.8515625" style="104" customWidth="1"/>
    <col min="2" max="2" width="10.140625" style="104" customWidth="1"/>
    <col min="3" max="3" width="8.28125" style="104" customWidth="1"/>
    <col min="4" max="4" width="11.140625" style="107" customWidth="1"/>
    <col min="5" max="5" width="10.8515625" style="107" customWidth="1"/>
    <col min="6" max="6" width="12.8515625" style="107" customWidth="1"/>
    <col min="7" max="7" width="12.140625" style="108" customWidth="1"/>
    <col min="8" max="8" width="8.57421875" style="109" customWidth="1"/>
    <col min="9" max="9" width="9.140625" style="109" customWidth="1"/>
    <col min="10" max="16384" width="9.140625" style="104" customWidth="1"/>
  </cols>
  <sheetData>
    <row r="1" spans="1:9" ht="13.5" customHeight="1">
      <c r="A1" s="102" t="s">
        <v>80</v>
      </c>
      <c r="B1" s="103"/>
      <c r="C1" s="103"/>
      <c r="D1" s="131"/>
      <c r="E1" s="132"/>
      <c r="F1" s="132"/>
      <c r="G1" s="132"/>
      <c r="H1" s="133"/>
      <c r="I1" s="104"/>
    </row>
    <row r="2" spans="1:9" ht="13.5" customHeight="1">
      <c r="A2" s="102" t="s">
        <v>81</v>
      </c>
      <c r="B2" s="103"/>
      <c r="C2" s="103"/>
      <c r="D2" s="131"/>
      <c r="E2" s="132"/>
      <c r="F2" s="132"/>
      <c r="G2" s="132"/>
      <c r="H2" s="133"/>
      <c r="I2" s="104"/>
    </row>
    <row r="3" spans="1:9" ht="12.75">
      <c r="A3" s="102" t="s">
        <v>82</v>
      </c>
      <c r="B3" s="103"/>
      <c r="C3" s="103"/>
      <c r="D3" s="131"/>
      <c r="E3" s="132"/>
      <c r="F3" s="132"/>
      <c r="G3" s="132"/>
      <c r="H3" s="133"/>
      <c r="I3" s="104"/>
    </row>
    <row r="4" spans="1:9" ht="12.75">
      <c r="A4" s="102" t="s">
        <v>83</v>
      </c>
      <c r="B4" s="103"/>
      <c r="C4" s="103"/>
      <c r="D4" s="134"/>
      <c r="E4" s="135"/>
      <c r="F4" s="135"/>
      <c r="G4" s="135"/>
      <c r="H4" s="136"/>
      <c r="I4" s="104"/>
    </row>
    <row r="5" spans="1:9" ht="12.75">
      <c r="A5" s="102"/>
      <c r="B5" s="103"/>
      <c r="C5" s="103"/>
      <c r="D5" s="137"/>
      <c r="E5" s="138"/>
      <c r="F5" s="138"/>
      <c r="G5" s="138"/>
      <c r="H5" s="139"/>
      <c r="I5" s="104"/>
    </row>
    <row r="6" spans="1:9" ht="12.75">
      <c r="A6" s="102" t="s">
        <v>84</v>
      </c>
      <c r="B6" s="103"/>
      <c r="C6" s="103"/>
      <c r="D6" s="134" t="s">
        <v>144</v>
      </c>
      <c r="E6" s="135"/>
      <c r="F6" s="135"/>
      <c r="G6" s="167"/>
      <c r="H6" s="136"/>
      <c r="I6" s="104"/>
    </row>
    <row r="7" spans="1:9" ht="9" customHeight="1" thickBot="1">
      <c r="A7" s="106"/>
      <c r="B7" s="106"/>
      <c r="C7" s="106"/>
      <c r="D7" s="104"/>
      <c r="E7" s="104"/>
      <c r="F7" s="104"/>
      <c r="G7" s="104"/>
      <c r="H7" s="104"/>
      <c r="I7" s="104"/>
    </row>
    <row r="8" spans="1:9" ht="13.5">
      <c r="A8" s="140"/>
      <c r="B8" s="141"/>
      <c r="C8" s="141"/>
      <c r="D8" s="142" t="s">
        <v>85</v>
      </c>
      <c r="E8" s="143"/>
      <c r="F8" s="143"/>
      <c r="G8" s="144"/>
      <c r="H8" s="145"/>
      <c r="I8" s="104"/>
    </row>
    <row r="9" spans="1:9" ht="13.5" customHeight="1">
      <c r="A9" s="174" t="s">
        <v>86</v>
      </c>
      <c r="B9" s="175"/>
      <c r="C9" s="175"/>
      <c r="D9" s="110" t="s">
        <v>87</v>
      </c>
      <c r="E9" s="110" t="s">
        <v>88</v>
      </c>
      <c r="F9" s="110" t="s">
        <v>108</v>
      </c>
      <c r="G9" s="172" t="s">
        <v>89</v>
      </c>
      <c r="H9" s="173" t="s">
        <v>90</v>
      </c>
      <c r="I9" s="104"/>
    </row>
    <row r="10" spans="1:9" ht="14.25" customHeight="1">
      <c r="A10" s="174"/>
      <c r="B10" s="175"/>
      <c r="C10" s="175"/>
      <c r="D10" s="110"/>
      <c r="E10" s="110"/>
      <c r="F10" s="110"/>
      <c r="G10" s="172"/>
      <c r="H10" s="173"/>
      <c r="I10" s="111"/>
    </row>
    <row r="11" spans="1:9" ht="14.25" customHeight="1">
      <c r="A11" s="176"/>
      <c r="B11" s="177"/>
      <c r="C11" s="178"/>
      <c r="D11" s="110" t="s">
        <v>91</v>
      </c>
      <c r="E11" s="110" t="s">
        <v>91</v>
      </c>
      <c r="F11" s="110" t="s">
        <v>91</v>
      </c>
      <c r="G11" s="110" t="s">
        <v>91</v>
      </c>
      <c r="H11" s="146" t="s">
        <v>91</v>
      </c>
      <c r="I11" s="111"/>
    </row>
    <row r="12" spans="1:9" ht="14.25" customHeight="1">
      <c r="A12" s="147" t="s">
        <v>104</v>
      </c>
      <c r="B12" s="105"/>
      <c r="C12" s="121"/>
      <c r="D12" s="112"/>
      <c r="E12" s="112"/>
      <c r="F12" s="127"/>
      <c r="G12" s="114"/>
      <c r="H12" s="148"/>
      <c r="I12" s="111"/>
    </row>
    <row r="13" spans="1:9" ht="14.25" customHeight="1">
      <c r="A13" s="149"/>
      <c r="B13" s="122"/>
      <c r="C13" s="123"/>
      <c r="D13" s="112"/>
      <c r="E13" s="112"/>
      <c r="F13" s="127"/>
      <c r="G13" s="114"/>
      <c r="H13" s="148"/>
      <c r="I13" s="111"/>
    </row>
    <row r="14" spans="1:9" ht="14.25" customHeight="1">
      <c r="A14" s="150"/>
      <c r="B14" s="115"/>
      <c r="C14" s="116"/>
      <c r="D14" s="112"/>
      <c r="E14" s="112"/>
      <c r="F14" s="127"/>
      <c r="G14" s="114"/>
      <c r="H14" s="148"/>
      <c r="I14" s="111"/>
    </row>
    <row r="15" spans="1:9" ht="14.25" customHeight="1">
      <c r="A15" s="150"/>
      <c r="B15" s="115"/>
      <c r="C15" s="116"/>
      <c r="D15" s="112"/>
      <c r="E15" s="112"/>
      <c r="F15" s="127"/>
      <c r="G15" s="114"/>
      <c r="H15" s="148"/>
      <c r="I15" s="111"/>
    </row>
    <row r="16" spans="1:9" ht="14.25" customHeight="1">
      <c r="A16" s="150"/>
      <c r="B16" s="115"/>
      <c r="C16" s="116"/>
      <c r="D16" s="112"/>
      <c r="E16" s="112"/>
      <c r="F16" s="127"/>
      <c r="G16" s="114"/>
      <c r="H16" s="148"/>
      <c r="I16" s="111"/>
    </row>
    <row r="17" spans="1:9" ht="14.25" customHeight="1">
      <c r="A17" s="150"/>
      <c r="B17" s="115"/>
      <c r="C17" s="116"/>
      <c r="D17" s="112"/>
      <c r="E17" s="112"/>
      <c r="F17" s="127"/>
      <c r="G17" s="114"/>
      <c r="H17" s="148"/>
      <c r="I17" s="111"/>
    </row>
    <row r="18" spans="1:9" ht="14.25" customHeight="1">
      <c r="A18" s="150"/>
      <c r="B18" s="115"/>
      <c r="C18" s="116"/>
      <c r="D18" s="112"/>
      <c r="E18" s="112"/>
      <c r="F18" s="127"/>
      <c r="G18" s="114"/>
      <c r="H18" s="148"/>
      <c r="I18" s="111"/>
    </row>
    <row r="19" spans="1:9" ht="14.25" customHeight="1">
      <c r="A19" s="150"/>
      <c r="B19" s="115"/>
      <c r="C19" s="116"/>
      <c r="D19" s="112"/>
      <c r="E19" s="112"/>
      <c r="F19" s="127"/>
      <c r="G19" s="114"/>
      <c r="H19" s="148"/>
      <c r="I19" s="111"/>
    </row>
    <row r="20" spans="1:9" ht="14.25" customHeight="1">
      <c r="A20" s="150"/>
      <c r="B20" s="115"/>
      <c r="C20" s="116"/>
      <c r="D20" s="112"/>
      <c r="E20" s="112"/>
      <c r="F20" s="127"/>
      <c r="G20" s="114"/>
      <c r="H20" s="148"/>
      <c r="I20" s="111"/>
    </row>
    <row r="21" spans="1:9" ht="14.25" customHeight="1">
      <c r="A21" s="150"/>
      <c r="B21" s="115"/>
      <c r="C21" s="116"/>
      <c r="D21" s="112"/>
      <c r="E21" s="112"/>
      <c r="F21" s="127"/>
      <c r="G21" s="114"/>
      <c r="H21" s="148"/>
      <c r="I21" s="111"/>
    </row>
    <row r="22" spans="1:9" ht="6" customHeight="1">
      <c r="A22" s="151"/>
      <c r="B22" s="113"/>
      <c r="C22" s="113"/>
      <c r="D22" s="114"/>
      <c r="E22" s="114"/>
      <c r="F22" s="114"/>
      <c r="G22" s="114"/>
      <c r="H22" s="148"/>
      <c r="I22" s="111"/>
    </row>
    <row r="23" spans="1:9" ht="12.75">
      <c r="A23" s="152"/>
      <c r="B23" s="124"/>
      <c r="C23" s="123"/>
      <c r="D23" s="114"/>
      <c r="E23" s="114"/>
      <c r="F23" s="114"/>
      <c r="G23" s="127"/>
      <c r="H23" s="148"/>
      <c r="I23" s="111"/>
    </row>
    <row r="24" spans="1:9" ht="12.75">
      <c r="A24" s="149"/>
      <c r="B24" s="122"/>
      <c r="C24" s="123"/>
      <c r="D24" s="114"/>
      <c r="E24" s="114"/>
      <c r="F24" s="114"/>
      <c r="G24" s="127"/>
      <c r="H24" s="148"/>
      <c r="I24" s="111"/>
    </row>
    <row r="25" spans="1:9" ht="12.75">
      <c r="A25" s="149"/>
      <c r="B25" s="122"/>
      <c r="C25" s="123"/>
      <c r="D25" s="114"/>
      <c r="E25" s="114"/>
      <c r="F25" s="114"/>
      <c r="G25" s="127"/>
      <c r="H25" s="148"/>
      <c r="I25" s="111"/>
    </row>
    <row r="26" spans="1:9" ht="12.75">
      <c r="A26" s="149"/>
      <c r="B26" s="122"/>
      <c r="C26" s="123"/>
      <c r="D26" s="114"/>
      <c r="E26" s="114"/>
      <c r="F26" s="114"/>
      <c r="G26" s="127"/>
      <c r="H26" s="148"/>
      <c r="I26" s="111"/>
    </row>
    <row r="27" spans="1:9" ht="12.75">
      <c r="A27" s="149"/>
      <c r="B27" s="122"/>
      <c r="C27" s="123"/>
      <c r="D27" s="114"/>
      <c r="E27" s="114"/>
      <c r="F27" s="114"/>
      <c r="G27" s="127"/>
      <c r="H27" s="148"/>
      <c r="I27" s="111"/>
    </row>
    <row r="28" spans="1:9" ht="12.75">
      <c r="A28" s="149"/>
      <c r="B28" s="122"/>
      <c r="C28" s="123"/>
      <c r="D28" s="114"/>
      <c r="E28" s="114"/>
      <c r="F28" s="114"/>
      <c r="G28" s="127"/>
      <c r="H28" s="148"/>
      <c r="I28" s="111"/>
    </row>
    <row r="29" spans="1:9" ht="12.75">
      <c r="A29" s="149"/>
      <c r="B29" s="122"/>
      <c r="C29" s="123"/>
      <c r="D29" s="114"/>
      <c r="E29" s="114"/>
      <c r="F29" s="114"/>
      <c r="G29" s="127"/>
      <c r="H29" s="148"/>
      <c r="I29" s="111"/>
    </row>
    <row r="30" spans="1:9" ht="12.75">
      <c r="A30" s="149"/>
      <c r="B30" s="122"/>
      <c r="C30" s="123"/>
      <c r="D30" s="114"/>
      <c r="E30" s="114"/>
      <c r="F30" s="114"/>
      <c r="G30" s="127"/>
      <c r="H30" s="148"/>
      <c r="I30" s="111"/>
    </row>
    <row r="31" spans="1:9" ht="12.75">
      <c r="A31" s="149"/>
      <c r="B31" s="122"/>
      <c r="C31" s="123"/>
      <c r="D31" s="114"/>
      <c r="E31" s="114"/>
      <c r="F31" s="114"/>
      <c r="G31" s="127"/>
      <c r="H31" s="148"/>
      <c r="I31" s="111"/>
    </row>
    <row r="32" spans="1:9" ht="12.75">
      <c r="A32" s="149"/>
      <c r="B32" s="122"/>
      <c r="C32" s="123"/>
      <c r="D32" s="114"/>
      <c r="E32" s="114"/>
      <c r="F32" s="114"/>
      <c r="G32" s="127"/>
      <c r="H32" s="148"/>
      <c r="I32" s="111"/>
    </row>
    <row r="33" spans="1:9" ht="12.75">
      <c r="A33" s="149"/>
      <c r="B33" s="122"/>
      <c r="C33" s="123"/>
      <c r="D33" s="114"/>
      <c r="E33" s="114"/>
      <c r="F33" s="114"/>
      <c r="G33" s="127"/>
      <c r="H33" s="148"/>
      <c r="I33" s="111"/>
    </row>
    <row r="34" spans="1:9" ht="6.75" customHeight="1">
      <c r="A34" s="151"/>
      <c r="B34" s="113"/>
      <c r="C34" s="113"/>
      <c r="D34" s="114"/>
      <c r="E34" s="114"/>
      <c r="F34" s="114"/>
      <c r="G34" s="114"/>
      <c r="H34" s="148"/>
      <c r="I34" s="111"/>
    </row>
    <row r="35" spans="1:9" ht="12.75">
      <c r="A35" s="152"/>
      <c r="B35" s="124"/>
      <c r="C35" s="125"/>
      <c r="D35" s="127"/>
      <c r="E35" s="117"/>
      <c r="F35" s="117"/>
      <c r="G35" s="117"/>
      <c r="H35" s="153"/>
      <c r="I35" s="111"/>
    </row>
    <row r="36" spans="1:9" ht="12.75">
      <c r="A36" s="152"/>
      <c r="B36" s="124"/>
      <c r="C36" s="125"/>
      <c r="D36" s="127"/>
      <c r="E36" s="117"/>
      <c r="F36" s="117"/>
      <c r="G36" s="117"/>
      <c r="H36" s="153"/>
      <c r="I36" s="111"/>
    </row>
    <row r="37" spans="1:9" ht="12.75">
      <c r="A37" s="152"/>
      <c r="B37" s="124"/>
      <c r="C37" s="125"/>
      <c r="D37" s="127"/>
      <c r="E37" s="117"/>
      <c r="F37" s="117"/>
      <c r="G37" s="117"/>
      <c r="H37" s="153"/>
      <c r="I37" s="111"/>
    </row>
    <row r="38" spans="1:9" ht="12.75">
      <c r="A38" s="152"/>
      <c r="B38" s="124"/>
      <c r="C38" s="125"/>
      <c r="D38" s="127"/>
      <c r="E38" s="117"/>
      <c r="F38" s="117"/>
      <c r="G38" s="117"/>
      <c r="H38" s="153"/>
      <c r="I38" s="111"/>
    </row>
    <row r="39" spans="1:9" ht="12.75">
      <c r="A39" s="152"/>
      <c r="B39" s="124"/>
      <c r="C39" s="125"/>
      <c r="D39" s="127"/>
      <c r="E39" s="117"/>
      <c r="F39" s="117"/>
      <c r="G39" s="117"/>
      <c r="H39" s="153"/>
      <c r="I39" s="111"/>
    </row>
    <row r="40" spans="1:9" ht="12.75">
      <c r="A40" s="152"/>
      <c r="B40" s="124"/>
      <c r="C40" s="125"/>
      <c r="D40" s="127"/>
      <c r="E40" s="117"/>
      <c r="F40" s="117"/>
      <c r="G40" s="117"/>
      <c r="H40" s="153"/>
      <c r="I40" s="111"/>
    </row>
    <row r="41" spans="1:9" ht="13.5" thickBot="1">
      <c r="A41" s="154"/>
      <c r="B41" s="118"/>
      <c r="C41" s="118"/>
      <c r="D41" s="117"/>
      <c r="E41" s="117"/>
      <c r="F41" s="117"/>
      <c r="G41" s="117"/>
      <c r="H41" s="153"/>
      <c r="I41" s="111"/>
    </row>
    <row r="42" spans="1:9" ht="13.5" thickBot="1">
      <c r="A42" s="155" t="s">
        <v>92</v>
      </c>
      <c r="B42" s="129">
        <v>0</v>
      </c>
      <c r="C42" s="126"/>
      <c r="D42" s="117"/>
      <c r="E42" s="117"/>
      <c r="F42" s="117"/>
      <c r="G42" s="117"/>
      <c r="H42" s="156"/>
      <c r="I42" s="111"/>
    </row>
    <row r="43" spans="1:9" ht="13.5" thickBot="1">
      <c r="A43" s="155" t="s">
        <v>93</v>
      </c>
      <c r="B43" s="129">
        <v>0</v>
      </c>
      <c r="C43" s="126"/>
      <c r="D43" s="117"/>
      <c r="E43" s="117"/>
      <c r="F43" s="117"/>
      <c r="G43" s="117"/>
      <c r="H43" s="156"/>
      <c r="I43" s="111"/>
    </row>
    <row r="44" spans="1:9" ht="13.5" thickBot="1">
      <c r="A44" s="155" t="s">
        <v>94</v>
      </c>
      <c r="B44" s="129">
        <v>0</v>
      </c>
      <c r="C44" s="126"/>
      <c r="D44" s="117"/>
      <c r="E44" s="117"/>
      <c r="F44" s="117"/>
      <c r="G44" s="117"/>
      <c r="H44" s="156"/>
      <c r="I44" s="111"/>
    </row>
    <row r="45" spans="1:9" ht="13.5" thickBot="1">
      <c r="A45" s="154"/>
      <c r="B45" s="118"/>
      <c r="C45" s="118"/>
      <c r="D45" s="118"/>
      <c r="E45" s="118"/>
      <c r="F45" s="118"/>
      <c r="G45" s="118"/>
      <c r="H45" s="157"/>
      <c r="I45" s="111"/>
    </row>
    <row r="46" spans="1:8" ht="22.5" customHeight="1" thickBot="1">
      <c r="A46" s="158" t="s">
        <v>141</v>
      </c>
      <c r="B46" s="159"/>
      <c r="C46" s="159"/>
      <c r="D46" s="160"/>
      <c r="E46" s="160"/>
      <c r="F46" s="119"/>
      <c r="G46" s="120" t="s">
        <v>91</v>
      </c>
      <c r="H46" s="161"/>
    </row>
    <row r="47" spans="1:8" ht="19.5" customHeight="1" thickBot="1">
      <c r="A47" s="158" t="s">
        <v>142</v>
      </c>
      <c r="B47" s="130">
        <v>20</v>
      </c>
      <c r="C47" s="159"/>
      <c r="D47" s="160"/>
      <c r="E47" s="160"/>
      <c r="F47" s="119"/>
      <c r="G47" s="120" t="s">
        <v>91</v>
      </c>
      <c r="H47" s="161"/>
    </row>
    <row r="48" spans="1:8" ht="19.5" customHeight="1" thickBot="1">
      <c r="A48" s="158" t="s">
        <v>143</v>
      </c>
      <c r="B48" s="159"/>
      <c r="C48" s="159"/>
      <c r="D48" s="160"/>
      <c r="E48" s="160"/>
      <c r="F48" s="119"/>
      <c r="G48" s="120" t="s">
        <v>91</v>
      </c>
      <c r="H48" s="161"/>
    </row>
    <row r="49" spans="1:8" ht="13.5" thickBot="1">
      <c r="A49" s="162"/>
      <c r="B49" s="163"/>
      <c r="C49" s="163"/>
      <c r="D49" s="164"/>
      <c r="E49" s="164"/>
      <c r="F49" s="164"/>
      <c r="G49" s="165"/>
      <c r="H49" s="166"/>
    </row>
  </sheetData>
  <sheetProtection autoFilter="0"/>
  <mergeCells count="4">
    <mergeCell ref="G9:G10"/>
    <mergeCell ref="H9:H10"/>
    <mergeCell ref="A9:C10"/>
    <mergeCell ref="A11:C11"/>
  </mergeCells>
  <printOptions horizontalCentered="1"/>
  <pageMargins left="0.3937007874015748" right="0.35433070866141736" top="0.8267716535433072" bottom="0.1968503937007874" header="0.5118110236220472" footer="0.35433070866141736"/>
  <pageSetup horizontalDpi="600" verticalDpi="600" orientation="portrait" paperSize="9" r:id="rId2"/>
  <headerFooter alignWithMargins="0">
    <oddFooter>&amp;L&amp;"Arial Narrow,Obyčejné"&amp;8ARTEL - Projektová kancelária  Gabriel Šipoš  0905 939 549&amp;R&amp;"Arial Narrow,Obyčejné"&amp;8Strana&amp;"Arial,Obyčejné"&amp;10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28.7109375" style="0" customWidth="1"/>
    <col min="4" max="4" width="3.7109375" style="0" customWidth="1"/>
    <col min="5" max="5" width="9.7109375" style="1" customWidth="1"/>
    <col min="6" max="6" width="7.7109375" style="1" customWidth="1"/>
    <col min="7" max="8" width="11.7109375" style="1" customWidth="1"/>
  </cols>
  <sheetData>
    <row r="1" ht="12.75">
      <c r="A1" t="s">
        <v>104</v>
      </c>
    </row>
    <row r="2" spans="1:8" ht="12.75">
      <c r="A2" s="169" t="s">
        <v>125</v>
      </c>
      <c r="B2" s="169" t="s">
        <v>126</v>
      </c>
      <c r="C2" s="169" t="s">
        <v>127</v>
      </c>
      <c r="D2" s="169" t="s">
        <v>128</v>
      </c>
      <c r="E2" s="170" t="s">
        <v>129</v>
      </c>
      <c r="F2" s="170" t="s">
        <v>130</v>
      </c>
      <c r="G2" s="170" t="s">
        <v>139</v>
      </c>
      <c r="H2" s="170" t="s">
        <v>131</v>
      </c>
    </row>
    <row r="3" spans="1:6" ht="12.75">
      <c r="A3">
        <v>1</v>
      </c>
      <c r="B3">
        <v>0</v>
      </c>
      <c r="C3" t="s">
        <v>134</v>
      </c>
      <c r="F3" s="1">
        <v>630</v>
      </c>
    </row>
    <row r="4" spans="1:6" ht="12.75">
      <c r="A4">
        <v>2</v>
      </c>
      <c r="B4">
        <v>0</v>
      </c>
      <c r="C4" s="171" t="s">
        <v>135</v>
      </c>
      <c r="F4" s="1">
        <v>661.5</v>
      </c>
    </row>
    <row r="5" spans="1:6" ht="12.75">
      <c r="A5">
        <v>3</v>
      </c>
      <c r="B5">
        <v>20651</v>
      </c>
      <c r="C5" t="s">
        <v>96</v>
      </c>
      <c r="F5" s="1">
        <v>12</v>
      </c>
    </row>
    <row r="6" spans="1:6" ht="12.75">
      <c r="A6">
        <v>4</v>
      </c>
      <c r="B6">
        <v>15410605</v>
      </c>
      <c r="C6" s="171" t="s">
        <v>97</v>
      </c>
      <c r="F6" s="1">
        <v>28.248</v>
      </c>
    </row>
    <row r="7" spans="1:6" ht="12.75">
      <c r="A7">
        <v>5</v>
      </c>
      <c r="B7">
        <v>810045</v>
      </c>
      <c r="C7" t="s">
        <v>98</v>
      </c>
      <c r="F7" s="1">
        <v>60</v>
      </c>
    </row>
    <row r="8" spans="1:6" ht="12.75">
      <c r="A8">
        <v>6</v>
      </c>
      <c r="B8">
        <v>34111030</v>
      </c>
      <c r="C8" s="171" t="s">
        <v>112</v>
      </c>
      <c r="F8" s="1">
        <v>63</v>
      </c>
    </row>
    <row r="9" spans="1:6" ht="12.75">
      <c r="A9">
        <v>7</v>
      </c>
      <c r="C9" t="s">
        <v>101</v>
      </c>
      <c r="F9" s="1">
        <v>630</v>
      </c>
    </row>
    <row r="10" spans="1:6" ht="12.75">
      <c r="A10">
        <v>8</v>
      </c>
      <c r="C10" s="171" t="s">
        <v>105</v>
      </c>
      <c r="F10" s="1">
        <v>661.5</v>
      </c>
    </row>
    <row r="11" spans="1:6" ht="12.75">
      <c r="A11">
        <v>9</v>
      </c>
      <c r="B11">
        <v>100251</v>
      </c>
      <c r="C11" t="s">
        <v>99</v>
      </c>
      <c r="F11" s="1">
        <v>24</v>
      </c>
    </row>
    <row r="12" spans="1:6" ht="12.75">
      <c r="A12">
        <v>10</v>
      </c>
      <c r="B12">
        <v>0</v>
      </c>
      <c r="C12" s="171" t="s">
        <v>113</v>
      </c>
      <c r="F12" s="1">
        <v>24</v>
      </c>
    </row>
    <row r="13" spans="1:6" ht="12.75">
      <c r="A13">
        <v>11</v>
      </c>
      <c r="B13">
        <v>100252</v>
      </c>
      <c r="C13" t="s">
        <v>100</v>
      </c>
      <c r="F13" s="1">
        <v>25</v>
      </c>
    </row>
    <row r="14" spans="1:6" ht="12.75">
      <c r="A14">
        <v>12</v>
      </c>
      <c r="B14">
        <v>0</v>
      </c>
      <c r="C14" s="171" t="s">
        <v>114</v>
      </c>
      <c r="F14" s="1">
        <v>25</v>
      </c>
    </row>
    <row r="15" spans="1:6" ht="12.75">
      <c r="A15">
        <v>13</v>
      </c>
      <c r="C15" t="s">
        <v>102</v>
      </c>
      <c r="F15" s="1">
        <v>12</v>
      </c>
    </row>
    <row r="16" spans="1:6" ht="12.75">
      <c r="A16">
        <v>14</v>
      </c>
      <c r="C16" s="171" t="s">
        <v>106</v>
      </c>
      <c r="F16" s="1">
        <v>12</v>
      </c>
    </row>
    <row r="17" spans="1:6" ht="12.75">
      <c r="A17">
        <v>15</v>
      </c>
      <c r="C17" t="s">
        <v>103</v>
      </c>
      <c r="F17" s="1">
        <v>12</v>
      </c>
    </row>
    <row r="18" spans="1:6" ht="12.75">
      <c r="A18">
        <v>16</v>
      </c>
      <c r="C18" s="171" t="s">
        <v>107</v>
      </c>
      <c r="F18" s="1">
        <v>12</v>
      </c>
    </row>
    <row r="19" spans="1:6" ht="12.75">
      <c r="A19">
        <v>17</v>
      </c>
      <c r="C19" t="s">
        <v>111</v>
      </c>
      <c r="F19" s="1">
        <v>12</v>
      </c>
    </row>
    <row r="20" spans="1:6" ht="12.75">
      <c r="A20">
        <v>18</v>
      </c>
      <c r="C20" s="171" t="s">
        <v>115</v>
      </c>
      <c r="F20" s="1">
        <v>12</v>
      </c>
    </row>
    <row r="21" spans="1:6" ht="12.75">
      <c r="A21">
        <v>19</v>
      </c>
      <c r="B21">
        <v>220021</v>
      </c>
      <c r="C21" t="s">
        <v>140</v>
      </c>
      <c r="F21" s="1">
        <v>630</v>
      </c>
    </row>
    <row r="22" spans="1:6" ht="12.75">
      <c r="A22">
        <v>20</v>
      </c>
      <c r="B22">
        <v>35441120</v>
      </c>
      <c r="C22" s="171" t="s">
        <v>136</v>
      </c>
      <c r="F22" s="1">
        <v>623.7</v>
      </c>
    </row>
    <row r="23" spans="1:6" ht="12.75">
      <c r="A23">
        <v>21</v>
      </c>
      <c r="B23">
        <v>220302</v>
      </c>
      <c r="C23" t="s">
        <v>109</v>
      </c>
      <c r="F23" s="1">
        <v>12</v>
      </c>
    </row>
    <row r="24" spans="1:6" ht="12.75">
      <c r="A24">
        <v>22</v>
      </c>
      <c r="B24">
        <v>35441895</v>
      </c>
      <c r="C24" s="171" t="s">
        <v>116</v>
      </c>
      <c r="F24" s="1">
        <v>12</v>
      </c>
    </row>
    <row r="25" spans="1:6" ht="12.75">
      <c r="A25">
        <v>23</v>
      </c>
      <c r="B25">
        <v>220302</v>
      </c>
      <c r="C25" t="s">
        <v>110</v>
      </c>
      <c r="F25" s="1">
        <v>24</v>
      </c>
    </row>
    <row r="26" spans="1:6" ht="12.75">
      <c r="A26">
        <v>24</v>
      </c>
      <c r="B26">
        <v>35441986</v>
      </c>
      <c r="C26" s="171" t="s">
        <v>137</v>
      </c>
      <c r="F26" s="1">
        <v>24</v>
      </c>
    </row>
    <row r="29" ht="12.75">
      <c r="C29" t="s">
        <v>117</v>
      </c>
    </row>
    <row r="30" ht="12.75">
      <c r="C30" t="s">
        <v>118</v>
      </c>
    </row>
    <row r="31" ht="12.75">
      <c r="C31" t="s">
        <v>119</v>
      </c>
    </row>
    <row r="32" ht="12.75">
      <c r="C32" t="s">
        <v>120</v>
      </c>
    </row>
    <row r="34" ht="12.75">
      <c r="C34" t="s">
        <v>121</v>
      </c>
    </row>
    <row r="35" ht="12.75">
      <c r="C35" t="s">
        <v>122</v>
      </c>
    </row>
    <row r="37" spans="3:6" ht="12.75">
      <c r="C37" t="s">
        <v>123</v>
      </c>
      <c r="F37" s="1" t="s">
        <v>91</v>
      </c>
    </row>
  </sheetData>
  <sheetProtection/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35.7109375" style="0" customWidth="1"/>
    <col min="4" max="4" width="3.7109375" style="0" customWidth="1"/>
    <col min="5" max="6" width="9.7109375" style="1" customWidth="1"/>
    <col min="7" max="7" width="10.7109375" style="1" customWidth="1"/>
  </cols>
  <sheetData>
    <row r="2" ht="12.75">
      <c r="B2" t="s">
        <v>124</v>
      </c>
    </row>
    <row r="3" ht="12.75">
      <c r="A3" t="s">
        <v>51</v>
      </c>
    </row>
    <row r="4" spans="1:7" ht="12.75">
      <c r="A4" s="169" t="s">
        <v>125</v>
      </c>
      <c r="B4" s="169" t="s">
        <v>126</v>
      </c>
      <c r="C4" s="169" t="s">
        <v>127</v>
      </c>
      <c r="D4" s="169" t="s">
        <v>128</v>
      </c>
      <c r="E4" s="170" t="s">
        <v>129</v>
      </c>
      <c r="F4" s="170" t="s">
        <v>130</v>
      </c>
      <c r="G4" s="170" t="s">
        <v>131</v>
      </c>
    </row>
    <row r="5" spans="1:6" ht="12.75">
      <c r="A5">
        <v>1</v>
      </c>
      <c r="B5" t="s">
        <v>146</v>
      </c>
      <c r="C5" t="s">
        <v>147</v>
      </c>
      <c r="D5" t="s">
        <v>145</v>
      </c>
      <c r="F5" s="1">
        <v>0.63</v>
      </c>
    </row>
    <row r="6" spans="1:6" ht="12.75">
      <c r="A6">
        <v>2</v>
      </c>
      <c r="B6" t="s">
        <v>148</v>
      </c>
      <c r="C6" t="s">
        <v>149</v>
      </c>
      <c r="D6" t="s">
        <v>138</v>
      </c>
      <c r="F6" s="1">
        <v>50</v>
      </c>
    </row>
    <row r="7" spans="1:6" ht="12.75">
      <c r="A7">
        <v>3</v>
      </c>
      <c r="B7" t="s">
        <v>151</v>
      </c>
      <c r="C7" t="s">
        <v>152</v>
      </c>
      <c r="D7" t="s">
        <v>150</v>
      </c>
      <c r="F7" s="1">
        <v>12</v>
      </c>
    </row>
    <row r="8" spans="1:6" ht="12.75">
      <c r="A8">
        <v>4</v>
      </c>
      <c r="B8" t="s">
        <v>153</v>
      </c>
      <c r="C8" t="s">
        <v>154</v>
      </c>
      <c r="D8" t="s">
        <v>150</v>
      </c>
      <c r="F8" s="1">
        <v>6</v>
      </c>
    </row>
    <row r="9" spans="1:6" ht="12.75">
      <c r="A9">
        <v>5</v>
      </c>
      <c r="B9" t="s">
        <v>155</v>
      </c>
      <c r="C9" t="s">
        <v>156</v>
      </c>
      <c r="D9" t="s">
        <v>133</v>
      </c>
      <c r="F9" s="1">
        <v>12</v>
      </c>
    </row>
    <row r="10" spans="1:6" ht="12.75">
      <c r="A10">
        <v>6</v>
      </c>
      <c r="B10" t="s">
        <v>157</v>
      </c>
      <c r="C10" t="s">
        <v>158</v>
      </c>
      <c r="D10" t="s">
        <v>132</v>
      </c>
      <c r="F10" s="1">
        <v>630</v>
      </c>
    </row>
    <row r="11" spans="1:6" ht="12.75">
      <c r="A11">
        <v>7</v>
      </c>
      <c r="B11" t="s">
        <v>159</v>
      </c>
      <c r="C11" t="s">
        <v>160</v>
      </c>
      <c r="D11" t="s">
        <v>132</v>
      </c>
      <c r="F11" s="1">
        <v>630</v>
      </c>
    </row>
    <row r="12" spans="1:6" ht="12.75">
      <c r="A12">
        <v>8</v>
      </c>
      <c r="B12" t="s">
        <v>161</v>
      </c>
      <c r="C12" t="s">
        <v>162</v>
      </c>
      <c r="D12" t="s">
        <v>132</v>
      </c>
      <c r="F12" s="1">
        <v>630</v>
      </c>
    </row>
    <row r="13" spans="1:6" ht="12.75">
      <c r="A13">
        <v>9</v>
      </c>
      <c r="B13" t="s">
        <v>0</v>
      </c>
      <c r="C13" t="s">
        <v>1</v>
      </c>
      <c r="D13" t="s">
        <v>132</v>
      </c>
      <c r="F13" s="1">
        <v>630</v>
      </c>
    </row>
    <row r="14" spans="1:6" ht="12.75">
      <c r="A14">
        <v>10</v>
      </c>
      <c r="B14" t="s">
        <v>2</v>
      </c>
      <c r="C14" t="s">
        <v>3</v>
      </c>
      <c r="D14" t="s">
        <v>138</v>
      </c>
      <c r="F14" s="1">
        <v>630</v>
      </c>
    </row>
    <row r="17" ht="12.75">
      <c r="C17" t="s">
        <v>117</v>
      </c>
    </row>
    <row r="19" spans="3:6" ht="12.75">
      <c r="C19" t="s">
        <v>123</v>
      </c>
      <c r="F19" s="1" t="s">
        <v>91</v>
      </c>
    </row>
  </sheetData>
  <sheetProtection/>
  <printOptions gridLine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phrozen</dc:creator>
  <cp:keywords/>
  <dc:description/>
  <cp:lastModifiedBy>Kováč Dalibor, Ing.</cp:lastModifiedBy>
  <cp:lastPrinted>2018-01-23T11:52:01Z</cp:lastPrinted>
  <dcterms:created xsi:type="dcterms:W3CDTF">2008-12-28T10:04:15Z</dcterms:created>
  <dcterms:modified xsi:type="dcterms:W3CDTF">2018-01-23T11:55:54Z</dcterms:modified>
  <cp:category/>
  <cp:version/>
  <cp:contentType/>
  <cp:contentStatus/>
</cp:coreProperties>
</file>