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Lesy SR - zaloha\VO 2022 - HarvestoroveSluzby OZLT_DNS\HarvestoroveSluzby - Vyzva 15-2022\"/>
    </mc:Choice>
  </mc:AlternateContent>
  <bookViews>
    <workbookView xWindow="1956" yWindow="-36" windowWidth="21072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ponuka'!$A$1:$O$30</definedName>
  </definedNames>
  <calcPr calcId="152511"/>
</workbook>
</file>

<file path=xl/calcChain.xml><?xml version="1.0" encoding="utf-8"?>
<calcChain xmlns="http://schemas.openxmlformats.org/spreadsheetml/2006/main">
  <c r="G13" i="1" l="1"/>
  <c r="L15" i="1" l="1"/>
  <c r="G12" i="1" l="1"/>
  <c r="O12" i="1" s="1"/>
  <c r="P12" i="1" l="1"/>
  <c r="O13" i="1" l="1"/>
  <c r="P13" i="1" s="1"/>
  <c r="O15" i="1" l="1"/>
  <c r="P15" i="1" s="1"/>
  <c r="O17" i="1" l="1"/>
  <c r="O16" i="1" s="1"/>
</calcChain>
</file>

<file path=xl/sharedStrings.xml><?xml version="1.0" encoding="utf-8"?>
<sst xmlns="http://schemas.openxmlformats.org/spreadsheetml/2006/main" count="81" uniqueCount="77">
  <si>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</si>
  <si>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</si>
  <si>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</si>
  <si>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</si>
  <si>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</si>
  <si>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</si>
  <si>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</si>
  <si>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</si>
  <si>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</si>
  <si>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</si>
  <si>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</si>
  <si>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</si>
  <si>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</si>
  <si>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</si>
  <si>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</si>
  <si>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</si>
  <si>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</si>
  <si>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</si>
  <si>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</si>
  <si>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</si>
  <si>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</si>
  <si>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</si>
  <si>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</si>
  <si>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</si>
  <si>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</si>
  <si>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</si>
  <si>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</si>
  <si>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</si>
  <si>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</si>
  <si>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</si>
  <si>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</si>
  <si>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</si>
  <si>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</si>
  <si>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</si>
  <si>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</si>
  <si>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</si>
  <si>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</si>
  <si>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</si>
  <si>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</si>
  <si>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</si>
  <si>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</si>
  <si>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</si>
  <si>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</si>
  <si>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</si>
  <si>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</si>
  <si>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</si>
  <si>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</si>
  <si>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</si>
  <si>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</si>
  <si>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</si>
  <si>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</si>
  <si>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</si>
  <si>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</si>
  <si>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</si>
  <si>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</si>
  <si>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</si>
  <si>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</si>
  <si>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</si>
  <si>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</si>
  <si>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</si>
  <si>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</si>
  <si>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</si>
  <si>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</si>
  <si>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</si>
  <si>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</si>
  <si>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</si>
  <si>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</si>
  <si>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</si>
  <si>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</si>
  <si>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</si>
  <si>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</si>
  <si>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>Lesnícke služby v ťažbovom procese - viacoperačné technológie na OZ Považie, VC Nové Mesto nad Váhom</t>
  </si>
  <si>
    <t>Lesy SR š.p. OZ Považie LS Nové Mesto nad Váhom</t>
  </si>
  <si>
    <t>Predpoloma</t>
  </si>
  <si>
    <t>204A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</si>
  <si>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 </t>
    </r>
    <r>
      <rPr>
        <b/>
        <sz val="11"/>
        <color theme="1"/>
        <rFont val="Calibri"/>
        <family val="2"/>
        <charset val="238"/>
        <scheme val="minor"/>
      </rPr>
      <t xml:space="preserve">Požadovaný termin vykonania zákazky do konca roka 2022. </t>
    </r>
    <r>
      <rPr>
        <sz val="11"/>
        <color theme="1"/>
        <rFont val="Calibri"/>
        <family val="2"/>
        <charset val="238"/>
        <scheme val="minor"/>
      </rPr>
      <t>Obhliadka porastov po dohode s objednávateľom, kontaktná osoba Ing. Ivan Jurík (mobil 0918 333 938)</t>
    </r>
  </si>
  <si>
    <t xml:space="preserve"> časť A - Ťažba a výroba sortimentov harvestermi a ich vývoz forwardermi z porastu z lokality peň na vývozné miesto / odvozné miesto. Veľkostná kategória - odst.iv. Veľký- s prevádzkovou hmotnosťou nad 17 t, s výkonom motora väčším ako 150 kW.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</si>
</sst>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6" fillId="3" borderId="20" xfId="0" applyFont="1" applyFill="1" applyBorder="1" applyAlignment="1" applyProtection="1">
      <alignment vertical="center" wrapText="1"/>
    </xf>
    <xf numFmtId="0" fontId="5" fillId="3" borderId="10" xfId="0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3" fontId="10" fillId="3" borderId="27" xfId="0" applyNumberFormat="1" applyFont="1" applyFill="1" applyBorder="1" applyAlignment="1" applyProtection="1">
      <alignment horizontal="right" vertical="center"/>
    </xf>
    <xf numFmtId="0" fontId="10" fillId="3" borderId="31" xfId="0" applyFont="1" applyFill="1" applyBorder="1" applyAlignment="1" applyProtection="1">
      <alignment horizontal="center" vertical="center"/>
    </xf>
    <xf numFmtId="0" fontId="10" fillId="3" borderId="32" xfId="0" applyFont="1" applyFill="1" applyBorder="1" applyAlignment="1" applyProtection="1">
      <alignment horizontal="center" vertical="center" wrapText="1"/>
    </xf>
    <xf numFmtId="0" fontId="3" fillId="3" borderId="32" xfId="0" applyFont="1" applyFill="1" applyBorder="1" applyAlignment="1" applyProtection="1">
      <alignment horizontal="center" vertical="center"/>
    </xf>
    <xf numFmtId="0" fontId="0" fillId="3" borderId="32" xfId="0" applyFill="1" applyBorder="1" applyAlignment="1" applyProtection="1">
      <alignment horizontal="center" vertical="center"/>
    </xf>
    <xf numFmtId="3" fontId="10" fillId="3" borderId="32" xfId="0" applyNumberFormat="1" applyFont="1" applyFill="1" applyBorder="1" applyAlignment="1" applyProtection="1">
      <alignment horizontal="right" vertical="center"/>
    </xf>
    <xf numFmtId="0" fontId="10" fillId="3" borderId="32" xfId="0" applyFont="1" applyFill="1" applyBorder="1" applyAlignment="1" applyProtection="1">
      <alignment horizontal="center" vertical="center"/>
    </xf>
    <xf numFmtId="4" fontId="6" fillId="3" borderId="34" xfId="0" applyNumberFormat="1" applyFont="1" applyFill="1" applyBorder="1" applyAlignment="1" applyProtection="1">
      <alignment horizontal="center" vertical="center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</xf>
    <xf numFmtId="4" fontId="6" fillId="3" borderId="33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34" xfId="0" applyFont="1" applyFill="1" applyBorder="1" applyProtection="1"/>
    <xf numFmtId="0" fontId="0" fillId="3" borderId="31" xfId="0" applyFill="1" applyBorder="1" applyProtection="1"/>
    <xf numFmtId="3" fontId="10" fillId="3" borderId="28" xfId="0" applyNumberFormat="1" applyFont="1" applyFill="1" applyBorder="1" applyAlignment="1" applyProtection="1">
      <alignment horizontal="right" vertical="center"/>
    </xf>
    <xf numFmtId="0" fontId="10" fillId="3" borderId="29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right" vertical="center" wrapText="1"/>
    </xf>
    <xf numFmtId="0" fontId="10" fillId="3" borderId="21" xfId="0" applyFont="1" applyFill="1" applyBorder="1" applyAlignment="1" applyProtection="1">
      <alignment horizontal="right" vertical="center" wrapText="1"/>
    </xf>
    <xf numFmtId="0" fontId="10" fillId="3" borderId="44" xfId="0" applyFont="1" applyFill="1" applyBorder="1" applyAlignment="1" applyProtection="1">
      <alignment horizontal="right" vertical="center" wrapText="1"/>
    </xf>
    <xf numFmtId="0" fontId="10" fillId="3" borderId="23" xfId="0" applyFont="1" applyFill="1" applyBorder="1" applyAlignment="1" applyProtection="1">
      <alignment horizontal="center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3" fillId="3" borderId="28" xfId="0" applyFont="1" applyFill="1" applyBorder="1" applyAlignment="1" applyProtection="1">
      <alignment horizontal="center" vertical="center"/>
    </xf>
    <xf numFmtId="0" fontId="10" fillId="3" borderId="46" xfId="0" applyFont="1" applyFill="1" applyBorder="1" applyAlignment="1" applyProtection="1">
      <alignment horizontal="right" vertical="center" wrapText="1"/>
    </xf>
    <xf numFmtId="4" fontId="10" fillId="3" borderId="30" xfId="0" applyNumberFormat="1" applyFont="1" applyFill="1" applyBorder="1" applyAlignment="1" applyProtection="1">
      <alignment horizontal="center" vertical="center"/>
    </xf>
    <xf numFmtId="4" fontId="6" fillId="3" borderId="47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/>
    </xf>
    <xf numFmtId="0" fontId="10" fillId="3" borderId="40" xfId="0" applyFont="1" applyFill="1" applyBorder="1" applyAlignment="1" applyProtection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42" xfId="0" applyFont="1" applyFill="1" applyBorder="1" applyAlignment="1" applyProtection="1">
      <alignment horizontal="center" vertical="center" wrapText="1"/>
    </xf>
    <xf numFmtId="0" fontId="6" fillId="3" borderId="43" xfId="0" applyFont="1" applyFill="1" applyBorder="1" applyAlignment="1" applyProtection="1">
      <alignment horizontal="center" vertical="center" wrapText="1"/>
    </xf>
    <xf numFmtId="0" fontId="6" fillId="3" borderId="44" xfId="0" applyFont="1" applyFill="1" applyBorder="1" applyAlignment="1" applyProtection="1">
      <alignment horizontal="center" vertical="center" wrapText="1"/>
    </xf>
    <xf numFmtId="0" fontId="6" fillId="3" borderId="45" xfId="0" applyFont="1" applyFill="1" applyBorder="1" applyAlignment="1" applyProtection="1">
      <alignment horizontal="center" vertical="center" wrapText="1"/>
    </xf>
    <xf numFmtId="0" fontId="5" fillId="2" borderId="24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5" xfId="0" applyFont="1" applyFill="1" applyBorder="1" applyAlignment="1" applyProtection="1">
      <alignment horizontal="left"/>
      <protection locked="0"/>
    </xf>
    <xf numFmtId="0" fontId="0" fillId="2" borderId="2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7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8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9" xfId="0" applyFill="1" applyBorder="1" applyAlignment="1">
      <alignment horizontal="center" vertical="top" wrapText="1"/>
    </xf>
    <xf numFmtId="0" fontId="0" fillId="3" borderId="40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0" fillId="3" borderId="41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28" xfId="0" applyFont="1" applyFill="1" applyBorder="1" applyAlignment="1" applyProtection="1">
      <alignment horizontal="center" vertical="center"/>
    </xf>
    <xf numFmtId="0" fontId="0" fillId="3" borderId="29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5" xfId="0" applyFont="1" applyFill="1" applyBorder="1" applyAlignment="1" applyProtection="1">
      <alignment horizontal="left" vertical="center" wrapText="1"/>
    </xf>
    <xf numFmtId="0" fontId="0" fillId="0" borderId="36" xfId="0" applyBorder="1" applyAlignment="1">
      <alignment horizontal="center"/>
    </xf>
    <xf numFmtId="0" fontId="6" fillId="3" borderId="48" xfId="0" applyFont="1" applyFill="1" applyBorder="1" applyAlignment="1" applyProtection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tabSelected="1" view="pageBreakPreview" zoomScaleNormal="100" zoomScaleSheetLayoutView="100" workbookViewId="0">
      <selection activeCell="G10" sqref="G10:G11"/>
    </sheetView>
  </sheetViews>
  <sheetFormatPr defaultRowHeight="14.4" x14ac:dyDescent="0.3"/>
  <cols>
    <col min="1" max="1" width="13.6640625" customWidth="1"/>
    <col min="2" max="2" width="12" customWidth="1"/>
    <col min="3" max="3" width="14.88671875" customWidth="1"/>
    <col min="4" max="4" width="14.5546875" customWidth="1"/>
    <col min="7" max="7" width="11.88671875" customWidth="1"/>
    <col min="11" max="11" width="11.44140625" customWidth="1"/>
    <col min="12" max="12" width="16.109375" customWidth="1"/>
    <col min="13" max="13" width="6.109375" customWidth="1"/>
    <col min="14" max="14" width="13.88671875" customWidth="1"/>
    <col min="15" max="15" width="15.88671875" customWidth="1"/>
    <col min="16" max="16" width="14.5546875" customWidth="1"/>
    <col min="17" max="17" width="9.44140625" bestFit="1" customWidth="1"/>
  </cols>
  <sheetData>
    <row r="1" spans="1:16" ht="17.399999999999999" x14ac:dyDescent="0.3">
      <c r="A1" s="70" t="s">
        <v>64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16" t="s">
        <v>68</v>
      </c>
      <c r="O1" s="15"/>
    </row>
    <row r="2" spans="1:16" ht="11.25" customHeigh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69</v>
      </c>
      <c r="O2" s="15"/>
    </row>
    <row r="3" spans="1:16" ht="17.399999999999999" x14ac:dyDescent="0.3">
      <c r="A3" s="17" t="s">
        <v>0</v>
      </c>
      <c r="B3" s="13"/>
      <c r="C3" s="96" t="s">
        <v>71</v>
      </c>
      <c r="D3" s="97"/>
      <c r="E3" s="97"/>
      <c r="F3" s="97"/>
      <c r="G3" s="97"/>
      <c r="H3" s="97"/>
      <c r="I3" s="97"/>
      <c r="J3" s="97"/>
      <c r="K3" s="97"/>
      <c r="L3" s="13"/>
      <c r="N3" s="14"/>
      <c r="O3" s="15"/>
    </row>
    <row r="4" spans="1:16" ht="10.5" customHeigh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3">
      <c r="A5" s="18"/>
      <c r="B5" s="18"/>
      <c r="C5" s="18"/>
      <c r="D5" s="18"/>
      <c r="E5" s="85"/>
      <c r="F5" s="85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3">
      <c r="A6" s="20" t="s">
        <v>1</v>
      </c>
      <c r="B6" s="86" t="s">
        <v>72</v>
      </c>
      <c r="C6" s="86"/>
      <c r="D6" s="86"/>
      <c r="E6" s="86"/>
      <c r="F6" s="86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5">
      <c r="A7" s="22"/>
      <c r="B7" s="87"/>
      <c r="C7" s="87"/>
      <c r="D7" s="87"/>
      <c r="E7" s="87"/>
      <c r="F7" s="87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5">
      <c r="A8" s="83" t="s">
        <v>66</v>
      </c>
      <c r="B8" s="84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15" thickBot="1" x14ac:dyDescent="0.35">
      <c r="A9" s="54" t="s">
        <v>70</v>
      </c>
      <c r="B9" s="88" t="s">
        <v>2</v>
      </c>
      <c r="C9" s="90" t="s">
        <v>53</v>
      </c>
      <c r="D9" s="91"/>
      <c r="E9" s="92" t="s">
        <v>3</v>
      </c>
      <c r="F9" s="93"/>
      <c r="G9" s="94"/>
      <c r="H9" s="73" t="s">
        <v>4</v>
      </c>
      <c r="I9" s="76" t="s">
        <v>5</v>
      </c>
      <c r="J9" s="78" t="s">
        <v>6</v>
      </c>
      <c r="K9" s="81" t="s">
        <v>7</v>
      </c>
      <c r="L9" s="76" t="s">
        <v>54</v>
      </c>
      <c r="M9" s="76" t="s">
        <v>60</v>
      </c>
      <c r="N9" s="98" t="s">
        <v>58</v>
      </c>
      <c r="O9" s="100" t="s">
        <v>59</v>
      </c>
    </row>
    <row r="10" spans="1:16" ht="21.75" customHeight="1" x14ac:dyDescent="0.3">
      <c r="A10" s="25"/>
      <c r="B10" s="89"/>
      <c r="C10" s="137" t="s">
        <v>67</v>
      </c>
      <c r="D10" s="138"/>
      <c r="E10" s="102" t="s">
        <v>9</v>
      </c>
      <c r="F10" s="103" t="s">
        <v>10</v>
      </c>
      <c r="G10" s="105" t="s">
        <v>11</v>
      </c>
      <c r="H10" s="74"/>
      <c r="I10" s="77"/>
      <c r="J10" s="79"/>
      <c r="K10" s="82"/>
      <c r="L10" s="77"/>
      <c r="M10" s="77"/>
      <c r="N10" s="99"/>
      <c r="O10" s="101"/>
    </row>
    <row r="11" spans="1:16" ht="50.25" customHeight="1" thickBot="1" x14ac:dyDescent="0.35">
      <c r="A11" s="26"/>
      <c r="B11" s="89"/>
      <c r="C11" s="102"/>
      <c r="D11" s="139"/>
      <c r="E11" s="102"/>
      <c r="F11" s="104"/>
      <c r="G11" s="106"/>
      <c r="H11" s="75"/>
      <c r="I11" s="77"/>
      <c r="J11" s="80"/>
      <c r="K11" s="82"/>
      <c r="L11" s="95"/>
      <c r="M11" s="95"/>
      <c r="N11" s="99"/>
      <c r="O11" s="101"/>
    </row>
    <row r="12" spans="1:16" ht="99" customHeight="1" x14ac:dyDescent="0.3">
      <c r="A12" s="27" t="s">
        <v>73</v>
      </c>
      <c r="B12" s="58" t="s">
        <v>74</v>
      </c>
      <c r="C12" s="71" t="s">
        <v>76</v>
      </c>
      <c r="D12" s="72"/>
      <c r="E12" s="59">
        <v>42</v>
      </c>
      <c r="F12" s="60">
        <v>1150</v>
      </c>
      <c r="G12" s="61">
        <f>E12+F12</f>
        <v>1192</v>
      </c>
      <c r="H12" s="62" t="s">
        <v>35</v>
      </c>
      <c r="I12" s="63">
        <v>30</v>
      </c>
      <c r="J12" s="63">
        <v>0.9</v>
      </c>
      <c r="K12" s="64">
        <v>400</v>
      </c>
      <c r="L12" s="65">
        <v>17796</v>
      </c>
      <c r="M12" s="28" t="s">
        <v>61</v>
      </c>
      <c r="N12" s="53"/>
      <c r="O12" s="29">
        <f>SUM(N12*G12)</f>
        <v>0</v>
      </c>
      <c r="P12" s="12" t="str">
        <f>IF( O12=0," ", IF(100-((L12/O12)*100)&gt;20,"viac ako 20%",0))</f>
        <v xml:space="preserve"> </v>
      </c>
    </row>
    <row r="13" spans="1:16" ht="15" thickBot="1" x14ac:dyDescent="0.35">
      <c r="A13" s="30"/>
      <c r="B13" s="31"/>
      <c r="C13" s="130"/>
      <c r="D13" s="131"/>
      <c r="E13" s="56"/>
      <c r="F13" s="32"/>
      <c r="G13" s="67">
        <f>SUM(G12)</f>
        <v>1192</v>
      </c>
      <c r="H13" s="57"/>
      <c r="I13" s="31"/>
      <c r="J13" s="31"/>
      <c r="K13" s="66"/>
      <c r="L13" s="68"/>
      <c r="M13" s="43" t="s">
        <v>61</v>
      </c>
      <c r="N13" s="69"/>
      <c r="O13" s="43">
        <f t="shared" ref="O13" si="0">SUM(N13*G13)</f>
        <v>0</v>
      </c>
      <c r="P13" s="12" t="str">
        <f t="shared" ref="P13" si="1">IF( O13=0," ", IF(100-((L13/O13)*100)&gt;20,"viac ako 20%",0))</f>
        <v xml:space="preserve"> </v>
      </c>
    </row>
    <row r="14" spans="1:16" ht="15" thickBot="1" x14ac:dyDescent="0.35">
      <c r="A14" s="33"/>
      <c r="B14" s="34"/>
      <c r="C14" s="35"/>
      <c r="D14" s="36"/>
      <c r="E14" s="37"/>
      <c r="F14" s="37"/>
      <c r="G14" s="37"/>
      <c r="H14" s="38"/>
      <c r="I14" s="34"/>
      <c r="J14" s="34"/>
      <c r="K14" s="35"/>
      <c r="L14" s="45"/>
      <c r="M14" s="40"/>
      <c r="N14" s="44"/>
      <c r="O14" s="45"/>
      <c r="P14" s="12"/>
    </row>
    <row r="15" spans="1:16" ht="15" thickBot="1" x14ac:dyDescent="0.35">
      <c r="A15" s="55"/>
      <c r="B15" s="41"/>
      <c r="C15" s="41"/>
      <c r="D15" s="41"/>
      <c r="E15" s="41"/>
      <c r="F15" s="41"/>
      <c r="G15" s="41"/>
      <c r="H15" s="41"/>
      <c r="I15" s="41"/>
      <c r="J15" s="124" t="s">
        <v>13</v>
      </c>
      <c r="K15" s="124"/>
      <c r="L15" s="45">
        <f>SUM(L12:L14)</f>
        <v>17796</v>
      </c>
      <c r="M15" s="42"/>
      <c r="N15" s="46" t="s">
        <v>14</v>
      </c>
      <c r="O15" s="39">
        <f>SUM(O12:O13)</f>
        <v>0</v>
      </c>
      <c r="P15" s="12" t="str">
        <f>IF(O15&gt;L15,"prekročená cena","nižšia ako stanovená")</f>
        <v>nižšia ako stanovená</v>
      </c>
    </row>
    <row r="16" spans="1:16" ht="15" thickBot="1" x14ac:dyDescent="0.35">
      <c r="A16" s="125" t="s">
        <v>15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7"/>
      <c r="O16" s="39">
        <f>O17-O15</f>
        <v>0</v>
      </c>
    </row>
    <row r="17" spans="1:15" ht="15" thickBot="1" x14ac:dyDescent="0.35">
      <c r="A17" s="125" t="s">
        <v>16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7"/>
      <c r="O17" s="39">
        <f>IF("nie"=MID(I25,1,3),O15,(O15*1.2))</f>
        <v>0</v>
      </c>
    </row>
    <row r="18" spans="1:15" x14ac:dyDescent="0.3">
      <c r="A18" s="113" t="s">
        <v>17</v>
      </c>
      <c r="B18" s="113"/>
      <c r="C18" s="113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</row>
    <row r="19" spans="1:15" x14ac:dyDescent="0.3">
      <c r="A19" s="128" t="s">
        <v>65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</row>
    <row r="20" spans="1:15" ht="25.5" customHeight="1" x14ac:dyDescent="0.3">
      <c r="A20" s="48" t="s">
        <v>57</v>
      </c>
      <c r="B20" s="48"/>
      <c r="C20" s="48"/>
      <c r="D20" s="48"/>
      <c r="E20" s="48"/>
      <c r="F20" s="48"/>
      <c r="G20" s="49" t="s">
        <v>55</v>
      </c>
      <c r="H20" s="48"/>
      <c r="I20" s="48"/>
      <c r="J20" s="50"/>
      <c r="K20" s="50"/>
      <c r="L20" s="50"/>
      <c r="M20" s="50"/>
      <c r="N20" s="50"/>
      <c r="O20" s="50"/>
    </row>
    <row r="21" spans="1:15" ht="15" customHeight="1" x14ac:dyDescent="0.3">
      <c r="A21" s="115" t="s">
        <v>75</v>
      </c>
      <c r="B21" s="116"/>
      <c r="C21" s="116"/>
      <c r="D21" s="116"/>
      <c r="E21" s="117"/>
      <c r="F21" s="114" t="s">
        <v>56</v>
      </c>
      <c r="G21" s="51" t="s">
        <v>18</v>
      </c>
      <c r="H21" s="107"/>
      <c r="I21" s="108"/>
      <c r="J21" s="108"/>
      <c r="K21" s="108"/>
      <c r="L21" s="108"/>
      <c r="M21" s="108"/>
      <c r="N21" s="108"/>
      <c r="O21" s="109"/>
    </row>
    <row r="22" spans="1:15" x14ac:dyDescent="0.3">
      <c r="A22" s="118"/>
      <c r="B22" s="119"/>
      <c r="C22" s="119"/>
      <c r="D22" s="119"/>
      <c r="E22" s="120"/>
      <c r="F22" s="114"/>
      <c r="G22" s="51" t="s">
        <v>19</v>
      </c>
      <c r="H22" s="107"/>
      <c r="I22" s="108"/>
      <c r="J22" s="108"/>
      <c r="K22" s="108"/>
      <c r="L22" s="108"/>
      <c r="M22" s="108"/>
      <c r="N22" s="108"/>
      <c r="O22" s="109"/>
    </row>
    <row r="23" spans="1:15" ht="18" customHeight="1" x14ac:dyDescent="0.3">
      <c r="A23" s="118"/>
      <c r="B23" s="119"/>
      <c r="C23" s="119"/>
      <c r="D23" s="119"/>
      <c r="E23" s="120"/>
      <c r="F23" s="114"/>
      <c r="G23" s="51" t="s">
        <v>20</v>
      </c>
      <c r="H23" s="107"/>
      <c r="I23" s="108"/>
      <c r="J23" s="108"/>
      <c r="K23" s="108"/>
      <c r="L23" s="108"/>
      <c r="M23" s="108"/>
      <c r="N23" s="108"/>
      <c r="O23" s="109"/>
    </row>
    <row r="24" spans="1:15" x14ac:dyDescent="0.3">
      <c r="A24" s="118"/>
      <c r="B24" s="119"/>
      <c r="C24" s="119"/>
      <c r="D24" s="119"/>
      <c r="E24" s="120"/>
      <c r="F24" s="114"/>
      <c r="G24" s="51" t="s">
        <v>21</v>
      </c>
      <c r="H24" s="107"/>
      <c r="I24" s="108"/>
      <c r="J24" s="108"/>
      <c r="K24" s="108"/>
      <c r="L24" s="108"/>
      <c r="M24" s="108"/>
      <c r="N24" s="108"/>
      <c r="O24" s="109"/>
    </row>
    <row r="25" spans="1:15" x14ac:dyDescent="0.3">
      <c r="A25" s="118"/>
      <c r="B25" s="119"/>
      <c r="C25" s="119"/>
      <c r="D25" s="119"/>
      <c r="E25" s="120"/>
      <c r="F25" s="114"/>
      <c r="G25" s="51" t="s">
        <v>22</v>
      </c>
      <c r="H25" s="107"/>
      <c r="I25" s="108"/>
      <c r="J25" s="108"/>
      <c r="K25" s="108"/>
      <c r="L25" s="108"/>
      <c r="M25" s="108"/>
      <c r="N25" s="108"/>
      <c r="O25" s="109"/>
    </row>
    <row r="26" spans="1:15" x14ac:dyDescent="0.3">
      <c r="A26" s="118"/>
      <c r="B26" s="119"/>
      <c r="C26" s="119"/>
      <c r="D26" s="119"/>
      <c r="E26" s="120"/>
      <c r="F26" s="24"/>
      <c r="G26" s="24"/>
      <c r="H26" s="24"/>
      <c r="I26" s="24"/>
      <c r="J26" s="24"/>
      <c r="K26" s="24"/>
      <c r="L26" s="24"/>
      <c r="M26" s="24"/>
      <c r="N26" s="24"/>
      <c r="O26" s="24"/>
    </row>
    <row r="27" spans="1:15" x14ac:dyDescent="0.3">
      <c r="A27" s="118"/>
      <c r="B27" s="119"/>
      <c r="C27" s="119"/>
      <c r="D27" s="119"/>
      <c r="E27" s="120"/>
      <c r="F27" s="24"/>
      <c r="G27" s="24"/>
      <c r="H27" s="24"/>
      <c r="I27" s="24"/>
      <c r="J27" s="24"/>
      <c r="K27" s="24"/>
      <c r="L27" s="24"/>
      <c r="M27" s="24"/>
      <c r="N27" s="24"/>
      <c r="O27" s="24"/>
    </row>
    <row r="28" spans="1:15" x14ac:dyDescent="0.3">
      <c r="A28" s="121"/>
      <c r="B28" s="122"/>
      <c r="C28" s="122"/>
      <c r="D28" s="122"/>
      <c r="E28" s="123"/>
      <c r="F28" s="50"/>
      <c r="G28" s="24"/>
      <c r="H28" s="18"/>
      <c r="I28" s="24"/>
      <c r="J28" s="24" t="s">
        <v>23</v>
      </c>
      <c r="K28" s="24"/>
      <c r="L28" s="110"/>
      <c r="M28" s="111"/>
      <c r="N28" s="112"/>
      <c r="O28" s="24"/>
    </row>
    <row r="29" spans="1:15" x14ac:dyDescent="0.3">
      <c r="A29" s="50"/>
      <c r="B29" s="50"/>
      <c r="C29" s="50"/>
      <c r="D29" s="50"/>
      <c r="E29" s="50"/>
      <c r="F29" s="50"/>
      <c r="G29" s="24"/>
      <c r="H29" s="24"/>
      <c r="I29" s="24"/>
      <c r="J29" s="24"/>
      <c r="K29" s="24"/>
      <c r="L29" s="24"/>
      <c r="M29" s="24"/>
      <c r="N29" s="24"/>
      <c r="O29" s="24"/>
    </row>
    <row r="30" spans="1:15" x14ac:dyDescent="0.3">
      <c r="A30" s="21"/>
      <c r="B30" s="21"/>
      <c r="C30" s="21"/>
      <c r="D30" s="21"/>
      <c r="E30" s="21"/>
      <c r="F30" s="21"/>
      <c r="G30" s="24"/>
      <c r="H30" s="24"/>
      <c r="I30" s="24"/>
      <c r="J30" s="24"/>
      <c r="K30" s="24"/>
      <c r="L30" s="24"/>
      <c r="M30" s="24"/>
      <c r="N30" s="24"/>
      <c r="O30" s="24"/>
    </row>
  </sheetData>
  <mergeCells count="36">
    <mergeCell ref="J15:K15"/>
    <mergeCell ref="A16:N16"/>
    <mergeCell ref="A17:N17"/>
    <mergeCell ref="A19:O19"/>
    <mergeCell ref="C13:D13"/>
    <mergeCell ref="H25:O25"/>
    <mergeCell ref="L28:N28"/>
    <mergeCell ref="A18:C18"/>
    <mergeCell ref="F21:F25"/>
    <mergeCell ref="H21:O21"/>
    <mergeCell ref="H22:O22"/>
    <mergeCell ref="H23:O23"/>
    <mergeCell ref="H24:O24"/>
    <mergeCell ref="A21:E28"/>
    <mergeCell ref="N9:N11"/>
    <mergeCell ref="O9:O11"/>
    <mergeCell ref="C10:D11"/>
    <mergeCell ref="E10:E11"/>
    <mergeCell ref="F10:F11"/>
    <mergeCell ref="G10:G11"/>
    <mergeCell ref="M9:M11"/>
    <mergeCell ref="A1:L1"/>
    <mergeCell ref="C12:D12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C3:K3"/>
  </mergeCells>
  <pageMargins left="0.23622047244094491" right="0.23622047244094491" top="0.74803149606299213" bottom="0.74803149606299213" header="0.31496062992125984" footer="0.31496062992125984"/>
  <pageSetup paperSize="9" scale="81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4.4" x14ac:dyDescent="0.3"/>
  <cols>
    <col min="1" max="1" width="14" customWidth="1"/>
  </cols>
  <sheetData>
    <row r="2" spans="1:14" x14ac:dyDescent="0.3">
      <c r="A2" s="1" t="s">
        <v>24</v>
      </c>
      <c r="B2" s="2"/>
      <c r="C2" s="2"/>
      <c r="D2" s="3"/>
      <c r="E2" s="4"/>
      <c r="F2" s="4"/>
      <c r="L2" s="136" t="s">
        <v>51</v>
      </c>
      <c r="M2" s="136"/>
    </row>
    <row r="3" spans="1:14" x14ac:dyDescent="0.3">
      <c r="A3" s="5" t="s">
        <v>25</v>
      </c>
      <c r="B3" s="133" t="s">
        <v>26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</row>
    <row r="4" spans="1:14" x14ac:dyDescent="0.3">
      <c r="A4" s="5" t="s">
        <v>27</v>
      </c>
      <c r="B4" s="133" t="s">
        <v>28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</row>
    <row r="5" spans="1:14" x14ac:dyDescent="0.3">
      <c r="A5" s="5" t="s">
        <v>8</v>
      </c>
      <c r="B5" s="133" t="s">
        <v>29</v>
      </c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</row>
    <row r="6" spans="1:14" x14ac:dyDescent="0.3">
      <c r="A6" s="5" t="s">
        <v>2</v>
      </c>
      <c r="B6" s="133" t="s">
        <v>30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</row>
    <row r="7" spans="1:14" x14ac:dyDescent="0.3">
      <c r="A7" s="6" t="s">
        <v>31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5"/>
    </row>
    <row r="8" spans="1:14" x14ac:dyDescent="0.3">
      <c r="A8" s="5" t="s">
        <v>12</v>
      </c>
      <c r="B8" s="133" t="s">
        <v>32</v>
      </c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</row>
    <row r="9" spans="1:14" x14ac:dyDescent="0.3">
      <c r="A9" s="7" t="s">
        <v>33</v>
      </c>
      <c r="B9" s="133" t="s">
        <v>34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</row>
    <row r="10" spans="1:14" x14ac:dyDescent="0.3">
      <c r="A10" s="7" t="s">
        <v>35</v>
      </c>
      <c r="B10" s="133" t="s">
        <v>36</v>
      </c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</row>
    <row r="11" spans="1:14" x14ac:dyDescent="0.3">
      <c r="A11" s="8" t="s">
        <v>37</v>
      </c>
      <c r="B11" s="133" t="s">
        <v>38</v>
      </c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</row>
    <row r="12" spans="1:14" x14ac:dyDescent="0.3">
      <c r="A12" s="9" t="s">
        <v>39</v>
      </c>
      <c r="B12" s="133" t="s">
        <v>40</v>
      </c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</row>
    <row r="13" spans="1:14" ht="24" customHeight="1" x14ac:dyDescent="0.3">
      <c r="A13" s="8" t="s">
        <v>41</v>
      </c>
      <c r="B13" s="133" t="s">
        <v>42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</row>
    <row r="14" spans="1:14" ht="16.5" customHeight="1" x14ac:dyDescent="0.3">
      <c r="A14" s="8" t="s">
        <v>5</v>
      </c>
      <c r="B14" s="133" t="s">
        <v>52</v>
      </c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</row>
    <row r="15" spans="1:14" x14ac:dyDescent="0.3">
      <c r="A15" s="8" t="s">
        <v>43</v>
      </c>
      <c r="B15" s="133" t="s">
        <v>44</v>
      </c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</row>
    <row r="16" spans="1:14" ht="39.6" x14ac:dyDescent="0.3">
      <c r="A16" s="10" t="s">
        <v>45</v>
      </c>
      <c r="B16" s="133" t="s">
        <v>46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</row>
    <row r="17" spans="1:14" ht="28.5" customHeight="1" x14ac:dyDescent="0.3">
      <c r="A17" s="10" t="s">
        <v>47</v>
      </c>
      <c r="B17" s="133" t="s">
        <v>48</v>
      </c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</row>
    <row r="18" spans="1:14" ht="27" customHeight="1" x14ac:dyDescent="0.3">
      <c r="A18" s="11" t="s">
        <v>49</v>
      </c>
      <c r="B18" s="133" t="s">
        <v>50</v>
      </c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</row>
    <row r="19" spans="1:14" ht="75" customHeight="1" x14ac:dyDescent="0.3">
      <c r="A19" s="52" t="s">
        <v>62</v>
      </c>
      <c r="B19" s="132" t="s">
        <v>63</v>
      </c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Dell</cp:lastModifiedBy>
  <cp:lastPrinted>2022-08-25T06:35:35Z</cp:lastPrinted>
  <dcterms:created xsi:type="dcterms:W3CDTF">2012-08-13T12:29:09Z</dcterms:created>
  <dcterms:modified xsi:type="dcterms:W3CDTF">2022-10-06T13:51:13Z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