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840" windowHeight="13710"/>
  </bookViews>
  <sheets>
    <sheet name="Prehlad" sheetId="1" r:id="rId1"/>
  </sheets>
  <definedNames>
    <definedName name="_FilterDatabase" hidden="1">#REF!</definedName>
    <definedName name="fakt1R">#REF!</definedName>
    <definedName name="_xlnm.Print_Titles" localSheetId="0">Prehlad!$8:$10</definedName>
    <definedName name="_xlnm.Print_Area" localSheetId="0">Prehlad!$A:$O</definedName>
  </definedNames>
  <calcPr calcId="145621"/>
</workbook>
</file>

<file path=xl/calcChain.xml><?xml version="1.0" encoding="utf-8"?>
<calcChain xmlns="http://schemas.openxmlformats.org/spreadsheetml/2006/main">
  <c r="L35" i="1" l="1"/>
  <c r="J35" i="1"/>
  <c r="I35" i="1"/>
  <c r="D8" i="1"/>
  <c r="H14" i="1"/>
  <c r="J14" i="1"/>
  <c r="H15" i="1"/>
  <c r="J15" i="1"/>
  <c r="H16" i="1"/>
  <c r="I16" i="1"/>
  <c r="J16" i="1"/>
  <c r="E16" i="1" s="1"/>
  <c r="L16" i="1"/>
  <c r="N16" i="1"/>
  <c r="H19" i="1"/>
  <c r="J19" i="1"/>
  <c r="H22" i="1"/>
  <c r="I22" i="1"/>
  <c r="J22" i="1"/>
  <c r="E22" i="1" s="1"/>
  <c r="L22" i="1"/>
  <c r="N22" i="1"/>
  <c r="H24" i="1"/>
  <c r="I24" i="1"/>
  <c r="J24" i="1"/>
  <c r="E24" i="1" s="1"/>
  <c r="L24" i="1"/>
  <c r="N24" i="1"/>
  <c r="H28" i="1"/>
  <c r="J28" i="1"/>
  <c r="I29" i="1"/>
  <c r="J29" i="1"/>
  <c r="H31" i="1"/>
  <c r="J31" i="1"/>
  <c r="I32" i="1"/>
  <c r="J32" i="1"/>
  <c r="H33" i="1"/>
  <c r="J33" i="1"/>
  <c r="I34" i="1"/>
  <c r="J34" i="1"/>
  <c r="L34" i="1"/>
  <c r="H36" i="1"/>
  <c r="J36" i="1"/>
  <c r="I37" i="1"/>
  <c r="J37" i="1"/>
  <c r="L37" i="1"/>
  <c r="I38" i="1"/>
  <c r="J38" i="1"/>
  <c r="L38" i="1"/>
  <c r="H39" i="1"/>
  <c r="J39" i="1"/>
  <c r="H40" i="1"/>
  <c r="J40" i="1"/>
  <c r="I41" i="1"/>
  <c r="J41" i="1"/>
  <c r="L41" i="1"/>
  <c r="H42" i="1"/>
  <c r="J42" i="1"/>
  <c r="I43" i="1"/>
  <c r="J43" i="1"/>
  <c r="H44" i="1"/>
  <c r="J44" i="1"/>
  <c r="I45" i="1"/>
  <c r="J45" i="1"/>
  <c r="L45" i="1"/>
  <c r="I46" i="1"/>
  <c r="J46" i="1"/>
  <c r="L46" i="1"/>
  <c r="I47" i="1"/>
  <c r="J47" i="1"/>
  <c r="L47" i="1"/>
  <c r="H48" i="1"/>
  <c r="J48" i="1"/>
  <c r="I49" i="1"/>
  <c r="J49" i="1"/>
  <c r="H51" i="1"/>
  <c r="J51" i="1"/>
  <c r="I52" i="1"/>
  <c r="J52" i="1"/>
  <c r="H54" i="1"/>
  <c r="J54" i="1"/>
  <c r="H55" i="1"/>
  <c r="J55" i="1"/>
  <c r="H56" i="1"/>
  <c r="J56" i="1"/>
  <c r="H57" i="1"/>
  <c r="J57" i="1"/>
  <c r="H60" i="1"/>
  <c r="J60" i="1"/>
  <c r="H61" i="1"/>
  <c r="J61" i="1"/>
  <c r="H62" i="1"/>
  <c r="J62" i="1"/>
  <c r="L62" i="1"/>
  <c r="H63" i="1"/>
  <c r="J63" i="1"/>
  <c r="H64" i="1"/>
  <c r="J64" i="1"/>
  <c r="H65" i="1"/>
  <c r="J65" i="1"/>
  <c r="H66" i="1"/>
  <c r="J66" i="1"/>
  <c r="H67" i="1"/>
  <c r="J67" i="1"/>
  <c r="H68" i="1"/>
  <c r="J68" i="1"/>
  <c r="H72" i="1"/>
  <c r="I72" i="1"/>
  <c r="J72" i="1"/>
  <c r="E72" i="1" s="1"/>
  <c r="L72" i="1"/>
  <c r="N72" i="1"/>
</calcChain>
</file>

<file path=xl/sharedStrings.xml><?xml version="1.0" encoding="utf-8"?>
<sst xmlns="http://schemas.openxmlformats.org/spreadsheetml/2006/main" count="400" uniqueCount="171">
  <si>
    <t xml:space="preserve">Odberateľ: 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</si>
  <si>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</si>
  <si>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</si>
  <si>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</si>
  <si>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</si>
  <si>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</si>
  <si>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</si>
  <si>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>Projektant: Amberg Engineering Slovakia s.r.o.</t>
  </si>
  <si>
    <t xml:space="preserve">JKSO 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</si>
  <si>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</si>
  <si>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</si>
  <si>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</si>
  <si>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</si>
  <si>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</si>
  <si>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</si>
  <si>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SKK</t>
  </si>
  <si>
    <t>za obdobie</t>
  </si>
  <si>
    <t>Mesiac 1999</t>
  </si>
  <si>
    <t>VK</t>
  </si>
  <si>
    <t>Prehľad kalkulovaných nákladov v</t>
  </si>
  <si>
    <t>Stavba :  Cestička pre chodcov a cyklistov, Trnava, Hlboká ul.</t>
  </si>
  <si>
    <t>VF</t>
  </si>
  <si>
    <t>Objekt :  SO 601-00  Úprava a preložka verejného osvetlenia</t>
  </si>
  <si>
    <t>Jozef PATASY - PAMAX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</si>
  <si>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</si>
  <si>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</si>
  <si>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</si>
  <si>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</si>
  <si>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</si>
  <si>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</si>
  <si>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</si>
  <si>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</si>
  <si>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</si>
  <si>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</si>
  <si>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</si>
  <si>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</si>
  <si>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</si>
  <si>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</si>
  <si>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</si>
  <si>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</si>
  <si>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</si>
  <si>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</si>
  <si>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</si>
  <si>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</si>
  <si>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</si>
  <si>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</si>
  <si>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</si>
  <si>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</si>
  <si>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</si>
  <si>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</si>
  <si>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</si>
  <si>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</si>
  <si>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</si>
  <si>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</si>
  <si>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</si>
  <si>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</si>
  <si>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</si>
  <si>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1 - ZEMNE PRÁCE</t>
  </si>
  <si>
    <t>272</t>
  </si>
  <si>
    <t xml:space="preserve">13090-1121   </t>
  </si>
  <si>
    <t xml:space="preserve">Búranie konštrukcií muriva betónového                                           </t>
  </si>
  <si>
    <t xml:space="preserve">m3      </t>
  </si>
  <si>
    <t xml:space="preserve">                    </t>
  </si>
  <si>
    <t xml:space="preserve"> </t>
  </si>
  <si>
    <t>E</t>
  </si>
  <si>
    <t xml:space="preserve">16270-1155   </t>
  </si>
  <si>
    <t xml:space="preserve">Vodorovné premiestnenie výkopu do 10000 m horn. tr. 5-7                         </t>
  </si>
  <si>
    <t xml:space="preserve">1 - ZEMNE PRÁCE  spolu: </t>
  </si>
  <si>
    <t>9 - OSTATNÉ KONŠTRUKCIE A PRÁCE</t>
  </si>
  <si>
    <t>244</t>
  </si>
  <si>
    <t xml:space="preserve">97908-0002   </t>
  </si>
  <si>
    <t xml:space="preserve">Skladné na skládke - ostatná suť                                                </t>
  </si>
  <si>
    <t xml:space="preserve">t       </t>
  </si>
  <si>
    <t>2,20*2,0 =   4.400</t>
  </si>
  <si>
    <t>Zákonný poplatok obci</t>
  </si>
  <si>
    <t xml:space="preserve">9 - OSTATNÉ KONŠTRUKCIE A PRÁCE  spolu: </t>
  </si>
  <si>
    <t xml:space="preserve">PRÁCE A DODÁVKY HSV  spolu: </t>
  </si>
  <si>
    <t>PRÁCE A DODÁVKY M</t>
  </si>
  <si>
    <t>M21 - 155 Elektromontáže</t>
  </si>
  <si>
    <t>921</t>
  </si>
  <si>
    <t xml:space="preserve">21001-0124   </t>
  </si>
  <si>
    <t xml:space="preserve">Rúrka PE uložená voľne 80mm                                                     </t>
  </si>
  <si>
    <t xml:space="preserve">m       </t>
  </si>
  <si>
    <t>M</t>
  </si>
  <si>
    <t>MAT</t>
  </si>
  <si>
    <t xml:space="preserve">286 1D0105   </t>
  </si>
  <si>
    <t xml:space="preserve">Rúrka HDPE - 63x3,8                                                             </t>
  </si>
  <si>
    <t>260,0*1,015 =   263.900</t>
  </si>
  <si>
    <t xml:space="preserve">21010-0251   </t>
  </si>
  <si>
    <t xml:space="preserve">Ukončenie káblov celoplastových smršť. záklopkou do 4x10                        </t>
  </si>
  <si>
    <t xml:space="preserve">kus     </t>
  </si>
  <si>
    <t xml:space="preserve">921 025009   </t>
  </si>
  <si>
    <t xml:space="preserve">Oko kábelové                                                                    </t>
  </si>
  <si>
    <t xml:space="preserve">21020-2012   </t>
  </si>
  <si>
    <t xml:space="preserve">348 480202   </t>
  </si>
  <si>
    <t xml:space="preserve">21020-4011   </t>
  </si>
  <si>
    <t xml:space="preserve">Stožiar osvetlovací oceľový do 12m                                              </t>
  </si>
  <si>
    <t xml:space="preserve">316 714E158  </t>
  </si>
  <si>
    <t xml:space="preserve">Stožiar osvetľovací ulično-diaľničný, rúrový OS UD 12/114, ŽZ, výška 12 m       </t>
  </si>
  <si>
    <t xml:space="preserve">316 716E058  </t>
  </si>
  <si>
    <t>Stožiar osvetľovací ulično-diaľničný OS UD 12P/114, rúrový s prírubou, ZN, h=12m</t>
  </si>
  <si>
    <t xml:space="preserve">21020-4011D  </t>
  </si>
  <si>
    <t xml:space="preserve">Stožiar osvetlovací - demontáž (vrátane likvidácie)                             </t>
  </si>
  <si>
    <t xml:space="preserve">21020-4105   </t>
  </si>
  <si>
    <t xml:space="preserve">Výložník oceľový 2-ramenný do 70kg                                              </t>
  </si>
  <si>
    <t xml:space="preserve">316 781E013  </t>
  </si>
  <si>
    <t xml:space="preserve">21020-4202   </t>
  </si>
  <si>
    <t xml:space="preserve">Elektrovýstroj stožiarov pre 2 okruhy                                           </t>
  </si>
  <si>
    <t xml:space="preserve">357 023208   </t>
  </si>
  <si>
    <t xml:space="preserve">21022-0022   </t>
  </si>
  <si>
    <t xml:space="preserve">Vedenie uzemňovacie v zemi FeZn D 8-10mm, vrátane svoriek                       </t>
  </si>
  <si>
    <t xml:space="preserve">354 900O14   </t>
  </si>
  <si>
    <t xml:space="preserve">Kruhový vodič 10 mm. pozinkovaný                                                </t>
  </si>
  <si>
    <t xml:space="preserve">354 903Z20   </t>
  </si>
  <si>
    <t xml:space="preserve">Svorka SS, spojovacia                                                           </t>
  </si>
  <si>
    <t xml:space="preserve">354 903Z22   </t>
  </si>
  <si>
    <t xml:space="preserve">Svorka SP 1                                                                     </t>
  </si>
  <si>
    <t xml:space="preserve">21081-0005   </t>
  </si>
  <si>
    <t xml:space="preserve">Kábel 750V voľne uložený CYKY 3x1,5                                             </t>
  </si>
  <si>
    <t xml:space="preserve">341 203M100  </t>
  </si>
  <si>
    <t xml:space="preserve">Kábel Cu 750V : CYKY 3Cx1,5                                                     </t>
  </si>
  <si>
    <t>*</t>
  </si>
  <si>
    <t>96,0*1,05 =   100.800</t>
  </si>
  <si>
    <t xml:space="preserve">21081-0013   </t>
  </si>
  <si>
    <t xml:space="preserve">Kábel 750V voľne uložený CYKY 4x10                                              </t>
  </si>
  <si>
    <t xml:space="preserve">341 203M240  </t>
  </si>
  <si>
    <t xml:space="preserve">Kábel Cu 750V : CYKY 4Bx10                                                      </t>
  </si>
  <si>
    <t>270,0*1,05 =   283.500</t>
  </si>
  <si>
    <t xml:space="preserve">21328-0060   </t>
  </si>
  <si>
    <t xml:space="preserve">PPV (pomocné a podružné výkony)                                                 </t>
  </si>
  <si>
    <t xml:space="preserve">%       </t>
  </si>
  <si>
    <t xml:space="preserve">21329-0010   </t>
  </si>
  <si>
    <t xml:space="preserve">Zaistenie vypnutého stavu                                                       </t>
  </si>
  <si>
    <t xml:space="preserve">hod     </t>
  </si>
  <si>
    <t xml:space="preserve">21329-0020   </t>
  </si>
  <si>
    <t xml:space="preserve">Manipulácia v sieti NN                                                          </t>
  </si>
  <si>
    <t xml:space="preserve">21329-1000   </t>
  </si>
  <si>
    <t xml:space="preserve">Spracovanie východiskovej revízie a vypracovanie správy                         </t>
  </si>
  <si>
    <t xml:space="preserve">súbor   </t>
  </si>
  <si>
    <t>M21 - 155 Elektromontáže spolu:</t>
  </si>
  <si>
    <t>M46 - 202 Zemné práce vykonávané pri externých mon</t>
  </si>
  <si>
    <t>946</t>
  </si>
  <si>
    <t xml:space="preserve">46001-0022   </t>
  </si>
  <si>
    <t xml:space="preserve">Vytýčenie trasy M21 kábel vedenia pri ceste                                     </t>
  </si>
  <si>
    <t xml:space="preserve">km      </t>
  </si>
  <si>
    <t xml:space="preserve">46005-0703   </t>
  </si>
  <si>
    <t xml:space="preserve">Jama - stožiar pre VO do 2 m3, ručne, zemina tr 3                               </t>
  </si>
  <si>
    <t xml:space="preserve">46008-0001   </t>
  </si>
  <si>
    <t xml:space="preserve">Betónový základ z prostého betónu do zeminy                                     </t>
  </si>
  <si>
    <t xml:space="preserve">46010-0022   </t>
  </si>
  <si>
    <t xml:space="preserve">Stožiarové púzdro pre stožiar VO, v trase, D 250x1500mm                         </t>
  </si>
  <si>
    <t xml:space="preserve">46020-0163   </t>
  </si>
  <si>
    <t xml:space="preserve">Káblové ryhy šírky 35, hĺbky 80, zemina tr 3                                    </t>
  </si>
  <si>
    <t xml:space="preserve">46042-0372   </t>
  </si>
  <si>
    <t xml:space="preserve">Zriadenie kábl lôžka š 35/10cm, piesok, tehly naprieč                           </t>
  </si>
  <si>
    <t xml:space="preserve">46049-0012   </t>
  </si>
  <si>
    <t xml:space="preserve">Zakrytie káblov výstražnou fóliou PVC šírky 33cm                                </t>
  </si>
  <si>
    <t xml:space="preserve">46056-0163   </t>
  </si>
  <si>
    <t xml:space="preserve">Zásyp ryhy šírky 35, hĺbky 80, zemina tr 3                                      </t>
  </si>
  <si>
    <t xml:space="preserve">46062-0013   </t>
  </si>
  <si>
    <t xml:space="preserve">Provizórna úprava terénu, zemina tr 3                                           </t>
  </si>
  <si>
    <t xml:space="preserve">m2      </t>
  </si>
  <si>
    <t>250,0*2,0 =   500.000</t>
  </si>
  <si>
    <t>M46 - 202 Zemné práce vykonávané pri externých mon spolu:</t>
  </si>
  <si>
    <t>Za rozpočet celkom</t>
  </si>
  <si>
    <t>Dátum: 17.1.2018</t>
  </si>
  <si>
    <t xml:space="preserve">Svietidlo LED na výložník 1x140W                                          </t>
  </si>
  <si>
    <t xml:space="preserve">Výložník 2-ramenný VUD 25A, ZN, dĺžka 2,5 m                                     </t>
  </si>
  <si>
    <t xml:space="preserve">Svietidlo cestné Streetlight 10 midi LED (5XA582421B08P)                                                </t>
  </si>
  <si>
    <t xml:space="preserve">Svietidlo cestné Streetlight 10 midi LED (5XA5824K1B08P)                                          </t>
  </si>
  <si>
    <t xml:space="preserve">Rozvodnica GURO   EKM 2035 1xE27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</si>
</sst>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Sk&quot;;[Red]&quot;-&quot;#,##0&quot; Sk&quot;"/>
  </numFmts>
  <fonts count="26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51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7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12" fillId="11" borderId="0" applyNumberFormat="0" applyBorder="0" applyAlignment="0" applyProtection="0"/>
    <xf numFmtId="0" fontId="13" fillId="12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20" fillId="6" borderId="0" applyNumberFormat="0" applyBorder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2" fillId="7" borderId="10" applyNumberFormat="0" applyAlignment="0" applyProtection="0"/>
    <xf numFmtId="0" fontId="23" fillId="13" borderId="10" applyNumberFormat="0" applyAlignment="0" applyProtection="0"/>
    <xf numFmtId="0" fontId="24" fillId="13" borderId="11" applyNumberFormat="0" applyAlignment="0" applyProtection="0"/>
    <xf numFmtId="0" fontId="25" fillId="0" borderId="0" applyNumberFormat="0" applyFill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39">
    <xf numFmtId="0" fontId="0" fillId="0" borderId="0" xfId="0"/>
    <xf numFmtId="0" fontId="1" fillId="0" borderId="0" xfId="0" applyFont="1" applyProtection="1"/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0" xfId="34" applyFont="1" applyProtection="1">
      <protection locked="0"/>
    </xf>
    <xf numFmtId="49" fontId="1" fillId="0" borderId="0" xfId="0" applyNumberFormat="1" applyFont="1" applyProtection="1">
      <protection locked="0"/>
    </xf>
    <xf numFmtId="0" fontId="3" fillId="0" borderId="0" xfId="34" applyFont="1" applyProtection="1">
      <protection locked="0"/>
    </xf>
    <xf numFmtId="49" fontId="3" fillId="0" borderId="0" xfId="34" applyNumberFormat="1" applyFont="1" applyProtection="1"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0" fontId="2" fillId="0" borderId="0" xfId="0" applyFont="1" applyProtection="1">
      <protection locked="0"/>
    </xf>
    <xf numFmtId="166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Continuous"/>
      <protection locked="0"/>
    </xf>
    <xf numFmtId="0" fontId="1" fillId="0" borderId="15" xfId="0" applyFont="1" applyBorder="1" applyAlignment="1" applyProtection="1">
      <alignment horizontal="centerContinuous"/>
      <protection locked="0"/>
    </xf>
    <xf numFmtId="0" fontId="1" fillId="0" borderId="16" xfId="0" applyFont="1" applyBorder="1" applyAlignment="1" applyProtection="1">
      <alignment horizontal="centerContinuous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12" xfId="0" applyNumberFormat="1" applyFont="1" applyBorder="1" applyAlignment="1" applyProtection="1">
      <alignment horizontal="center"/>
      <protection locked="0"/>
    </xf>
    <xf numFmtId="0" fontId="1" fillId="0" borderId="13" xfId="0" applyNumberFormat="1" applyFont="1" applyBorder="1" applyAlignment="1" applyProtection="1">
      <alignment horizontal="center"/>
      <protection locked="0"/>
    </xf>
    <xf numFmtId="0" fontId="1" fillId="0" borderId="17" xfId="0" applyNumberFormat="1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18" xfId="0" applyNumberFormat="1" applyFont="1" applyBorder="1" applyAlignment="1" applyProtection="1">
      <alignment horizontal="center"/>
      <protection locked="0"/>
    </xf>
    <xf numFmtId="0" fontId="1" fillId="0" borderId="19" xfId="0" applyNumberFormat="1" applyFont="1" applyBorder="1" applyAlignment="1" applyProtection="1">
      <alignment horizontal="center"/>
      <protection locked="0"/>
    </xf>
    <xf numFmtId="0" fontId="1" fillId="0" borderId="2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protection locked="0"/>
    </xf>
    <xf numFmtId="4" fontId="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165" fontId="3" fillId="0" borderId="0" xfId="0" applyNumberFormat="1" applyFont="1" applyProtection="1">
      <protection locked="0"/>
    </xf>
    <xf numFmtId="0" fontId="1" fillId="0" borderId="0" xfId="0" applyFont="1" applyAlignment="1" applyProtection="1">
      <protection locked="0"/>
    </xf>
  </cellXfs>
  <cellStyles count="51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Chybně" xfId="26"/>
    <cellStyle name="Kontrolní buňka" xfId="27"/>
    <cellStyle name="Nadpis 1" xfId="28" builtinId="16" customBuiltin="1"/>
    <cellStyle name="Nadpis 2" xfId="29" builtinId="17" customBuiltin="1"/>
    <cellStyle name="Nadpis 3" xfId="30" builtinId="18" customBuiltin="1"/>
    <cellStyle name="Nadpis 4" xfId="31" builtinId="19" customBuiltin="1"/>
    <cellStyle name="Název" xfId="32"/>
    <cellStyle name="Neutrální" xfId="33"/>
    <cellStyle name="Normálna" xfId="0" builtinId="0"/>
    <cellStyle name="normálne_KLs" xfId="34"/>
    <cellStyle name="Poznámka" xfId="35" builtinId="10" customBuiltin="1"/>
    <cellStyle name="Propojená buňka" xfId="36"/>
    <cellStyle name="Správně" xfId="37"/>
    <cellStyle name="TEXT" xfId="38"/>
    <cellStyle name="Text upozornění" xfId="39"/>
    <cellStyle name="TEXT1" xfId="40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/>
    <cellStyle name="Zvýraznění 1" xfId="45"/>
    <cellStyle name="Zvýraznění 2" xfId="46"/>
    <cellStyle name="Zvýraznění 3" xfId="47"/>
    <cellStyle name="Zvýraznění 4" xfId="48"/>
    <cellStyle name="Zvýraznění 5" xfId="49"/>
    <cellStyle name="Zvýraznění 6" xfId="5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showGridLines="0" tabSelected="1" workbookViewId="0">
      <pane ySplit="10" topLeftCell="A11" activePane="bottomLeft" state="frozen"/>
      <selection pane="bottomLeft" activeCell="H72" sqref="H72"/>
    </sheetView>
  </sheetViews>
  <sheetFormatPr defaultRowHeight="12.75"/>
  <cols>
    <col min="1" max="1" width="4.7109375" style="31" customWidth="1"/>
    <col min="2" max="2" width="5.28515625" style="10" customWidth="1"/>
    <col min="3" max="3" width="13" style="11" customWidth="1"/>
    <col min="4" max="4" width="35.7109375" style="3" customWidth="1"/>
    <col min="5" max="5" width="11.28515625" style="5" customWidth="1"/>
    <col min="6" max="6" width="5.85546875" style="3" customWidth="1"/>
    <col min="7" max="7" width="9.7109375" style="4" customWidth="1"/>
    <col min="8" max="9" width="11.28515625" style="4" customWidth="1"/>
    <col min="10" max="10" width="8.28515625" style="4" hidden="1" customWidth="1"/>
    <col min="11" max="11" width="7.42578125" style="13" customWidth="1"/>
    <col min="12" max="12" width="8.28515625" style="13" customWidth="1"/>
    <col min="13" max="13" width="8" style="5" customWidth="1"/>
    <col min="14" max="14" width="7" style="5" customWidth="1"/>
    <col min="15" max="15" width="3.5703125" style="3" customWidth="1"/>
    <col min="16" max="16" width="12.7109375" style="3" hidden="1" customWidth="1"/>
    <col min="17" max="19" width="13.28515625" style="5" hidden="1" customWidth="1"/>
    <col min="20" max="20" width="10.5703125" style="32" hidden="1" customWidth="1"/>
    <col min="21" max="21" width="10.28515625" style="32" hidden="1" customWidth="1"/>
    <col min="22" max="22" width="0" style="32" hidden="1" customWidth="1"/>
    <col min="23" max="23" width="9.140625" style="5"/>
    <col min="24" max="25" width="5.7109375" style="3" customWidth="1"/>
    <col min="26" max="26" width="6.5703125" style="3" customWidth="1"/>
    <col min="27" max="27" width="24.85546875" style="3" customWidth="1"/>
    <col min="28" max="28" width="4.28515625" style="3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" t="s">
        <v>0</v>
      </c>
      <c r="B1" s="3"/>
      <c r="C1" s="3"/>
      <c r="E1" s="3"/>
      <c r="H1" s="3"/>
      <c r="I1" s="2" t="s">
        <v>1</v>
      </c>
      <c r="L1" s="3"/>
      <c r="M1" s="3"/>
      <c r="N1" s="3"/>
      <c r="T1" s="3"/>
      <c r="U1" s="3"/>
      <c r="V1" s="3"/>
      <c r="W1" s="3"/>
      <c r="Z1" s="6" t="s">
        <v>2</v>
      </c>
      <c r="AA1" s="6" t="s">
        <v>3</v>
      </c>
      <c r="AB1" s="6" t="s">
        <v>4</v>
      </c>
      <c r="AC1" s="6" t="s">
        <v>5</v>
      </c>
      <c r="AD1" s="6" t="s">
        <v>6</v>
      </c>
    </row>
    <row r="2" spans="1:30">
      <c r="A2" s="2" t="s">
        <v>7</v>
      </c>
      <c r="B2" s="3"/>
      <c r="C2" s="3"/>
      <c r="E2" s="3"/>
      <c r="H2" s="7"/>
      <c r="I2" s="2" t="s">
        <v>8</v>
      </c>
      <c r="L2" s="3"/>
      <c r="M2" s="3"/>
      <c r="N2" s="3"/>
      <c r="T2" s="3"/>
      <c r="U2" s="3"/>
      <c r="V2" s="3"/>
      <c r="W2" s="3"/>
      <c r="Z2" s="6" t="s">
        <v>9</v>
      </c>
      <c r="AA2" s="8" t="s">
        <v>10</v>
      </c>
      <c r="AB2" s="8" t="s">
        <v>11</v>
      </c>
      <c r="AC2" s="8"/>
      <c r="AD2" s="9"/>
    </row>
    <row r="3" spans="1:30">
      <c r="A3" s="2" t="s">
        <v>12</v>
      </c>
      <c r="B3" s="3"/>
      <c r="C3" s="3"/>
      <c r="E3" s="3"/>
      <c r="H3" s="3"/>
      <c r="I3" s="2" t="s">
        <v>165</v>
      </c>
      <c r="L3" s="3"/>
      <c r="M3" s="3"/>
      <c r="N3" s="3"/>
      <c r="T3" s="3"/>
      <c r="U3" s="3"/>
      <c r="V3" s="3"/>
      <c r="W3" s="3"/>
      <c r="Z3" s="6" t="s">
        <v>13</v>
      </c>
      <c r="AA3" s="8" t="s">
        <v>14</v>
      </c>
      <c r="AB3" s="8" t="s">
        <v>15</v>
      </c>
      <c r="AC3" s="8" t="s">
        <v>16</v>
      </c>
      <c r="AD3" s="9" t="s">
        <v>17</v>
      </c>
    </row>
    <row r="4" spans="1:30">
      <c r="A4" s="3"/>
      <c r="B4" s="3"/>
      <c r="C4" s="3"/>
      <c r="E4" s="3"/>
      <c r="G4" s="3"/>
      <c r="H4" s="3"/>
      <c r="I4" s="3"/>
      <c r="J4" s="3"/>
      <c r="K4" s="3"/>
      <c r="L4" s="3"/>
      <c r="M4" s="3"/>
      <c r="N4" s="3"/>
      <c r="T4" s="3"/>
      <c r="U4" s="3"/>
      <c r="V4" s="3"/>
      <c r="W4" s="3"/>
      <c r="Z4" s="6" t="s">
        <v>18</v>
      </c>
      <c r="AA4" s="8" t="s">
        <v>19</v>
      </c>
      <c r="AB4" s="8" t="s">
        <v>15</v>
      </c>
      <c r="AC4" s="8"/>
      <c r="AD4" s="9"/>
    </row>
    <row r="5" spans="1:30">
      <c r="A5" s="2" t="s">
        <v>20</v>
      </c>
      <c r="B5" s="3"/>
      <c r="C5" s="3"/>
      <c r="E5" s="3"/>
      <c r="G5" s="3"/>
      <c r="H5" s="3"/>
      <c r="I5" s="3"/>
      <c r="J5" s="3"/>
      <c r="K5" s="3"/>
      <c r="L5" s="3"/>
      <c r="M5" s="3"/>
      <c r="N5" s="3"/>
      <c r="T5" s="3"/>
      <c r="U5" s="3"/>
      <c r="V5" s="3"/>
      <c r="W5" s="3"/>
      <c r="Z5" s="6" t="s">
        <v>21</v>
      </c>
      <c r="AA5" s="8" t="s">
        <v>14</v>
      </c>
      <c r="AB5" s="8" t="s">
        <v>15</v>
      </c>
      <c r="AC5" s="8" t="s">
        <v>16</v>
      </c>
      <c r="AD5" s="9" t="s">
        <v>17</v>
      </c>
    </row>
    <row r="6" spans="1:30">
      <c r="A6" s="2" t="s">
        <v>22</v>
      </c>
      <c r="B6" s="3"/>
      <c r="C6" s="3"/>
      <c r="E6" s="3"/>
      <c r="G6" s="3"/>
      <c r="H6" s="3"/>
      <c r="I6" s="3"/>
      <c r="J6" s="3"/>
      <c r="K6" s="3"/>
      <c r="L6" s="3"/>
      <c r="M6" s="3"/>
      <c r="N6" s="3"/>
      <c r="T6" s="3"/>
      <c r="U6" s="3"/>
      <c r="V6" s="3"/>
      <c r="W6" s="3"/>
    </row>
    <row r="7" spans="1:30">
      <c r="A7" s="2"/>
      <c r="B7" s="3"/>
      <c r="C7" s="3"/>
      <c r="E7" s="3"/>
      <c r="G7" s="3"/>
      <c r="H7" s="3"/>
      <c r="I7" s="3"/>
      <c r="J7" s="3"/>
      <c r="K7" s="3"/>
      <c r="L7" s="3"/>
      <c r="M7" s="3"/>
      <c r="N7" s="3"/>
      <c r="T7" s="3"/>
      <c r="U7" s="3"/>
      <c r="V7" s="3"/>
      <c r="W7" s="3"/>
    </row>
    <row r="8" spans="1:30" ht="14.25" thickBot="1">
      <c r="A8" s="1" t="s">
        <v>23</v>
      </c>
      <c r="D8" s="12" t="str">
        <f>CONCATENATE(AA2," ",AB2," ",AC2," ",AD2)</f>
        <v xml:space="preserve">Prehľad rozpočtových nákladov v EUR  </v>
      </c>
      <c r="T8" s="3"/>
      <c r="U8" s="3"/>
      <c r="V8" s="3"/>
      <c r="W8" s="3"/>
    </row>
    <row r="9" spans="1:30" ht="13.5" thickTop="1">
      <c r="A9" s="14" t="s">
        <v>24</v>
      </c>
      <c r="B9" s="15" t="s">
        <v>25</v>
      </c>
      <c r="C9" s="15" t="s">
        <v>26</v>
      </c>
      <c r="D9" s="15" t="s">
        <v>27</v>
      </c>
      <c r="E9" s="15" t="s">
        <v>28</v>
      </c>
      <c r="F9" s="15" t="s">
        <v>29</v>
      </c>
      <c r="G9" s="15" t="s">
        <v>30</v>
      </c>
      <c r="H9" s="15" t="s">
        <v>31</v>
      </c>
      <c r="I9" s="15" t="s">
        <v>32</v>
      </c>
      <c r="J9" s="15" t="s">
        <v>33</v>
      </c>
      <c r="K9" s="16" t="s">
        <v>34</v>
      </c>
      <c r="L9" s="17"/>
      <c r="M9" s="18" t="s">
        <v>35</v>
      </c>
      <c r="N9" s="17"/>
      <c r="O9" s="19" t="s">
        <v>36</v>
      </c>
      <c r="P9" s="20" t="s">
        <v>37</v>
      </c>
      <c r="Q9" s="21" t="s">
        <v>28</v>
      </c>
      <c r="R9" s="21" t="s">
        <v>28</v>
      </c>
      <c r="S9" s="22" t="s">
        <v>28</v>
      </c>
      <c r="T9" s="33" t="s">
        <v>38</v>
      </c>
      <c r="U9" s="33" t="s">
        <v>39</v>
      </c>
      <c r="V9" s="33" t="s">
        <v>40</v>
      </c>
      <c r="W9" s="3"/>
    </row>
    <row r="10" spans="1:30" ht="13.5" thickBot="1">
      <c r="A10" s="23" t="s">
        <v>41</v>
      </c>
      <c r="B10" s="24" t="s">
        <v>42</v>
      </c>
      <c r="C10" s="25"/>
      <c r="D10" s="24" t="s">
        <v>43</v>
      </c>
      <c r="E10" s="24" t="s">
        <v>44</v>
      </c>
      <c r="F10" s="24" t="s">
        <v>45</v>
      </c>
      <c r="G10" s="24" t="s">
        <v>46</v>
      </c>
      <c r="H10" s="24" t="s">
        <v>47</v>
      </c>
      <c r="I10" s="24" t="s">
        <v>48</v>
      </c>
      <c r="J10" s="24"/>
      <c r="K10" s="24" t="s">
        <v>30</v>
      </c>
      <c r="L10" s="24" t="s">
        <v>33</v>
      </c>
      <c r="M10" s="26" t="s">
        <v>30</v>
      </c>
      <c r="N10" s="24" t="s">
        <v>33</v>
      </c>
      <c r="O10" s="27" t="s">
        <v>49</v>
      </c>
      <c r="P10" s="28"/>
      <c r="Q10" s="29" t="s">
        <v>50</v>
      </c>
      <c r="R10" s="29" t="s">
        <v>51</v>
      </c>
      <c r="S10" s="30" t="s">
        <v>52</v>
      </c>
      <c r="T10" s="33" t="s">
        <v>53</v>
      </c>
      <c r="U10" s="33" t="s">
        <v>54</v>
      </c>
      <c r="V10" s="33" t="s">
        <v>55</v>
      </c>
      <c r="W10" s="32"/>
    </row>
    <row r="11" spans="1:30" ht="13.5" thickTop="1"/>
    <row r="12" spans="1:30">
      <c r="B12" s="34" t="s">
        <v>56</v>
      </c>
    </row>
    <row r="13" spans="1:30">
      <c r="B13" s="11" t="s">
        <v>57</v>
      </c>
    </row>
    <row r="14" spans="1:30">
      <c r="A14" s="31">
        <v>1</v>
      </c>
      <c r="B14" s="10" t="s">
        <v>58</v>
      </c>
      <c r="C14" s="11" t="s">
        <v>59</v>
      </c>
      <c r="D14" s="3" t="s">
        <v>60</v>
      </c>
      <c r="E14" s="5">
        <v>2</v>
      </c>
      <c r="F14" s="3" t="s">
        <v>61</v>
      </c>
      <c r="H14" s="4">
        <f>ROUND(E14*G14, 2)</f>
        <v>0</v>
      </c>
      <c r="J14" s="4">
        <f>ROUND(E14*G14, 2)</f>
        <v>0</v>
      </c>
      <c r="O14" s="3">
        <v>20</v>
      </c>
      <c r="P14" s="3" t="s">
        <v>62</v>
      </c>
      <c r="T14" s="32" t="s">
        <v>63</v>
      </c>
      <c r="U14" s="32" t="s">
        <v>63</v>
      </c>
      <c r="V14" s="32" t="s">
        <v>64</v>
      </c>
    </row>
    <row r="15" spans="1:30">
      <c r="A15" s="31">
        <v>2</v>
      </c>
      <c r="B15" s="10" t="s">
        <v>58</v>
      </c>
      <c r="C15" s="11" t="s">
        <v>65</v>
      </c>
      <c r="D15" s="3" t="s">
        <v>66</v>
      </c>
      <c r="E15" s="5">
        <v>2</v>
      </c>
      <c r="F15" s="3" t="s">
        <v>61</v>
      </c>
      <c r="H15" s="4">
        <f>ROUND(E15*G15, 2)</f>
        <v>0</v>
      </c>
      <c r="J15" s="4">
        <f>ROUND(E15*G15, 2)</f>
        <v>0</v>
      </c>
      <c r="O15" s="3">
        <v>20</v>
      </c>
      <c r="P15" s="3" t="s">
        <v>62</v>
      </c>
      <c r="T15" s="32" t="s">
        <v>63</v>
      </c>
      <c r="U15" s="32" t="s">
        <v>63</v>
      </c>
      <c r="V15" s="32" t="s">
        <v>64</v>
      </c>
    </row>
    <row r="16" spans="1:30">
      <c r="D16" s="31" t="s">
        <v>67</v>
      </c>
      <c r="E16" s="35">
        <f>J16</f>
        <v>0</v>
      </c>
      <c r="H16" s="35">
        <f>SUM(H12:H15)</f>
        <v>0</v>
      </c>
      <c r="I16" s="35">
        <f>SUM(I12:I15)</f>
        <v>0</v>
      </c>
      <c r="J16" s="35">
        <f>SUM(J12:J15)</f>
        <v>0</v>
      </c>
      <c r="L16" s="36">
        <f>SUM(L12:L15)</f>
        <v>0</v>
      </c>
      <c r="N16" s="37">
        <f>SUM(N12:N15)</f>
        <v>0</v>
      </c>
    </row>
    <row r="18" spans="1:22">
      <c r="B18" s="11" t="s">
        <v>68</v>
      </c>
    </row>
    <row r="19" spans="1:22">
      <c r="A19" s="31">
        <v>3</v>
      </c>
      <c r="B19" s="10" t="s">
        <v>69</v>
      </c>
      <c r="C19" s="11" t="s">
        <v>70</v>
      </c>
      <c r="D19" s="3" t="s">
        <v>71</v>
      </c>
      <c r="E19" s="5">
        <v>4.4000000000000004</v>
      </c>
      <c r="F19" s="3" t="s">
        <v>72</v>
      </c>
      <c r="H19" s="4">
        <f>ROUND(E19*G19, 2)</f>
        <v>0</v>
      </c>
      <c r="J19" s="4">
        <f>ROUND(E19*G19, 2)</f>
        <v>0</v>
      </c>
      <c r="O19" s="3">
        <v>20</v>
      </c>
      <c r="P19" s="3" t="s">
        <v>62</v>
      </c>
      <c r="T19" s="32" t="s">
        <v>63</v>
      </c>
      <c r="U19" s="32" t="s">
        <v>63</v>
      </c>
      <c r="V19" s="32" t="s">
        <v>64</v>
      </c>
    </row>
    <row r="20" spans="1:22">
      <c r="D20" s="3" t="s">
        <v>73</v>
      </c>
    </row>
    <row r="21" spans="1:22">
      <c r="A21" s="31">
        <v>4</v>
      </c>
      <c r="D21" s="3" t="s">
        <v>74</v>
      </c>
      <c r="E21" s="5">
        <v>4.4000000000000004</v>
      </c>
      <c r="F21" s="3" t="s">
        <v>72</v>
      </c>
      <c r="H21" s="4">
        <v>0</v>
      </c>
    </row>
    <row r="22" spans="1:22">
      <c r="D22" s="31" t="s">
        <v>75</v>
      </c>
      <c r="E22" s="35">
        <f>J22</f>
        <v>0</v>
      </c>
      <c r="H22" s="35">
        <f>SUM(H18:H20)</f>
        <v>0</v>
      </c>
      <c r="I22" s="35">
        <f>SUM(I18:I20)</f>
        <v>0</v>
      </c>
      <c r="J22" s="35">
        <f>SUM(J18:J20)</f>
        <v>0</v>
      </c>
      <c r="L22" s="36">
        <f>SUM(L18:L20)</f>
        <v>0</v>
      </c>
      <c r="N22" s="37">
        <f>SUM(N18:N20)</f>
        <v>0</v>
      </c>
    </row>
    <row r="24" spans="1:22">
      <c r="D24" s="31" t="s">
        <v>76</v>
      </c>
      <c r="E24" s="37">
        <f>J24</f>
        <v>0</v>
      </c>
      <c r="H24" s="35">
        <f>+H16+H22</f>
        <v>0</v>
      </c>
      <c r="I24" s="35">
        <f>+I16+I22</f>
        <v>0</v>
      </c>
      <c r="J24" s="35">
        <f>+J16+J22</f>
        <v>0</v>
      </c>
      <c r="L24" s="36">
        <f>+L16+L22</f>
        <v>0</v>
      </c>
      <c r="N24" s="37">
        <f>+N16+N22</f>
        <v>0</v>
      </c>
    </row>
    <row r="26" spans="1:22">
      <c r="B26" s="34" t="s">
        <v>77</v>
      </c>
    </row>
    <row r="27" spans="1:22">
      <c r="B27" s="11" t="s">
        <v>78</v>
      </c>
    </row>
    <row r="28" spans="1:22">
      <c r="A28" s="31">
        <v>5</v>
      </c>
      <c r="B28" s="10" t="s">
        <v>79</v>
      </c>
      <c r="C28" s="11" t="s">
        <v>80</v>
      </c>
      <c r="D28" s="3" t="s">
        <v>81</v>
      </c>
      <c r="E28" s="5">
        <v>260</v>
      </c>
      <c r="F28" s="3" t="s">
        <v>82</v>
      </c>
      <c r="H28" s="4">
        <f>ROUND(E28*G28, 2)</f>
        <v>0</v>
      </c>
      <c r="J28" s="4">
        <f>ROUND(E28*G28, 2)</f>
        <v>0</v>
      </c>
      <c r="O28" s="3">
        <v>20</v>
      </c>
      <c r="P28" s="3" t="s">
        <v>62</v>
      </c>
      <c r="T28" s="32" t="s">
        <v>63</v>
      </c>
      <c r="U28" s="32" t="s">
        <v>63</v>
      </c>
      <c r="V28" s="32" t="s">
        <v>83</v>
      </c>
    </row>
    <row r="29" spans="1:22">
      <c r="A29" s="31">
        <v>6</v>
      </c>
      <c r="B29" s="10" t="s">
        <v>84</v>
      </c>
      <c r="C29" s="11" t="s">
        <v>85</v>
      </c>
      <c r="D29" s="3" t="s">
        <v>86</v>
      </c>
      <c r="E29" s="5">
        <v>263.89999999999998</v>
      </c>
      <c r="F29" s="3" t="s">
        <v>82</v>
      </c>
      <c r="I29" s="4">
        <f>ROUND(E29*G29, 2)</f>
        <v>0</v>
      </c>
      <c r="J29" s="4">
        <f>ROUND(E29*G29, 2)</f>
        <v>0</v>
      </c>
      <c r="O29" s="3">
        <v>20</v>
      </c>
      <c r="P29" s="3" t="s">
        <v>62</v>
      </c>
      <c r="T29" s="32" t="s">
        <v>63</v>
      </c>
      <c r="U29" s="32" t="s">
        <v>63</v>
      </c>
      <c r="V29" s="32" t="s">
        <v>83</v>
      </c>
    </row>
    <row r="30" spans="1:22">
      <c r="D30" s="3" t="s">
        <v>87</v>
      </c>
    </row>
    <row r="31" spans="1:22">
      <c r="A31" s="31">
        <v>7</v>
      </c>
      <c r="B31" s="10" t="s">
        <v>79</v>
      </c>
      <c r="C31" s="11" t="s">
        <v>88</v>
      </c>
      <c r="D31" s="3" t="s">
        <v>89</v>
      </c>
      <c r="E31" s="5">
        <v>10</v>
      </c>
      <c r="F31" s="3" t="s">
        <v>90</v>
      </c>
      <c r="H31" s="4">
        <f>ROUND(E31*G31, 2)</f>
        <v>0</v>
      </c>
      <c r="J31" s="4">
        <f t="shared" ref="J31:J49" si="0">ROUND(E31*G31, 2)</f>
        <v>0</v>
      </c>
      <c r="O31" s="3">
        <v>20</v>
      </c>
      <c r="P31" s="3" t="s">
        <v>62</v>
      </c>
      <c r="T31" s="32" t="s">
        <v>63</v>
      </c>
      <c r="U31" s="32" t="s">
        <v>63</v>
      </c>
      <c r="V31" s="32" t="s">
        <v>83</v>
      </c>
    </row>
    <row r="32" spans="1:22">
      <c r="A32" s="31">
        <v>8</v>
      </c>
      <c r="B32" s="10" t="s">
        <v>84</v>
      </c>
      <c r="C32" s="11" t="s">
        <v>91</v>
      </c>
      <c r="D32" s="3" t="s">
        <v>92</v>
      </c>
      <c r="E32" s="5">
        <v>40</v>
      </c>
      <c r="F32" s="3" t="s">
        <v>90</v>
      </c>
      <c r="I32" s="4">
        <f>ROUND(E32*G32, 2)</f>
        <v>0</v>
      </c>
      <c r="J32" s="4">
        <f t="shared" si="0"/>
        <v>0</v>
      </c>
      <c r="O32" s="3">
        <v>20</v>
      </c>
      <c r="P32" s="3" t="s">
        <v>62</v>
      </c>
      <c r="T32" s="32" t="s">
        <v>63</v>
      </c>
      <c r="U32" s="32" t="s">
        <v>63</v>
      </c>
      <c r="V32" s="32" t="s">
        <v>83</v>
      </c>
    </row>
    <row r="33" spans="1:22">
      <c r="A33" s="31">
        <v>9</v>
      </c>
      <c r="B33" s="10" t="s">
        <v>79</v>
      </c>
      <c r="C33" s="11" t="s">
        <v>93</v>
      </c>
      <c r="D33" s="3" t="s">
        <v>166</v>
      </c>
      <c r="E33" s="5">
        <v>8</v>
      </c>
      <c r="F33" s="3" t="s">
        <v>90</v>
      </c>
      <c r="H33" s="4">
        <f>ROUND(E33*G33, 2)</f>
        <v>0</v>
      </c>
      <c r="J33" s="4">
        <f t="shared" si="0"/>
        <v>0</v>
      </c>
      <c r="O33" s="3">
        <v>20</v>
      </c>
      <c r="P33" s="3" t="s">
        <v>62</v>
      </c>
      <c r="T33" s="32" t="s">
        <v>63</v>
      </c>
      <c r="U33" s="32" t="s">
        <v>63</v>
      </c>
      <c r="V33" s="32" t="s">
        <v>83</v>
      </c>
    </row>
    <row r="34" spans="1:22">
      <c r="A34" s="31">
        <v>10</v>
      </c>
      <c r="B34" s="10" t="s">
        <v>84</v>
      </c>
      <c r="C34" s="11" t="s">
        <v>94</v>
      </c>
      <c r="D34" s="3" t="s">
        <v>169</v>
      </c>
      <c r="E34" s="5">
        <v>4</v>
      </c>
      <c r="F34" s="3" t="s">
        <v>90</v>
      </c>
      <c r="I34" s="4">
        <f>ROUND(E34*G34, 2)</f>
        <v>0</v>
      </c>
      <c r="J34" s="4">
        <f t="shared" si="0"/>
        <v>0</v>
      </c>
      <c r="K34" s="13">
        <v>1.14E-2</v>
      </c>
      <c r="L34" s="13">
        <f>E34*K34</f>
        <v>4.5600000000000002E-2</v>
      </c>
      <c r="O34" s="3">
        <v>20</v>
      </c>
      <c r="P34" s="3" t="s">
        <v>62</v>
      </c>
      <c r="T34" s="32" t="s">
        <v>63</v>
      </c>
      <c r="U34" s="32" t="s">
        <v>63</v>
      </c>
      <c r="V34" s="32" t="s">
        <v>83</v>
      </c>
    </row>
    <row r="35" spans="1:22">
      <c r="A35" s="31">
        <v>11</v>
      </c>
      <c r="B35" s="10" t="s">
        <v>84</v>
      </c>
      <c r="C35" s="11" t="s">
        <v>94</v>
      </c>
      <c r="D35" s="3" t="s">
        <v>168</v>
      </c>
      <c r="E35" s="5">
        <v>4</v>
      </c>
      <c r="F35" s="3" t="s">
        <v>90</v>
      </c>
      <c r="I35" s="4">
        <f>ROUND(E35*G35, 2)</f>
        <v>0</v>
      </c>
      <c r="J35" s="4">
        <f t="shared" ref="J35" si="1">ROUND(E35*G35, 2)</f>
        <v>0</v>
      </c>
      <c r="K35" s="13">
        <v>1.14E-2</v>
      </c>
      <c r="L35" s="13">
        <f>E35*K35</f>
        <v>4.5600000000000002E-2</v>
      </c>
      <c r="O35" s="3">
        <v>20</v>
      </c>
      <c r="P35" s="3" t="s">
        <v>62</v>
      </c>
      <c r="T35" s="32" t="s">
        <v>63</v>
      </c>
      <c r="U35" s="32" t="s">
        <v>63</v>
      </c>
      <c r="V35" s="32" t="s">
        <v>83</v>
      </c>
    </row>
    <row r="36" spans="1:22">
      <c r="A36" s="31">
        <v>12</v>
      </c>
      <c r="B36" s="10" t="s">
        <v>79</v>
      </c>
      <c r="C36" s="11" t="s">
        <v>95</v>
      </c>
      <c r="D36" s="3" t="s">
        <v>96</v>
      </c>
      <c r="E36" s="5">
        <v>4</v>
      </c>
      <c r="F36" s="3" t="s">
        <v>90</v>
      </c>
      <c r="H36" s="4">
        <f>ROUND(E36*G36, 2)</f>
        <v>0</v>
      </c>
      <c r="J36" s="4">
        <f t="shared" si="0"/>
        <v>0</v>
      </c>
      <c r="O36" s="3">
        <v>20</v>
      </c>
      <c r="P36" s="3" t="s">
        <v>62</v>
      </c>
      <c r="T36" s="32" t="s">
        <v>63</v>
      </c>
      <c r="U36" s="32" t="s">
        <v>63</v>
      </c>
      <c r="V36" s="32" t="s">
        <v>83</v>
      </c>
    </row>
    <row r="37" spans="1:22">
      <c r="A37" s="31">
        <v>13</v>
      </c>
      <c r="B37" s="10" t="s">
        <v>84</v>
      </c>
      <c r="C37" s="11" t="s">
        <v>97</v>
      </c>
      <c r="D37" s="3" t="s">
        <v>98</v>
      </c>
      <c r="E37" s="5">
        <v>3</v>
      </c>
      <c r="F37" s="3" t="s">
        <v>90</v>
      </c>
      <c r="I37" s="4">
        <f>ROUND(E37*G37, 2)</f>
        <v>0</v>
      </c>
      <c r="J37" s="4">
        <f t="shared" si="0"/>
        <v>0</v>
      </c>
      <c r="K37" s="13">
        <v>0.26500000000000001</v>
      </c>
      <c r="L37" s="13">
        <f>E37*K37</f>
        <v>0.79500000000000004</v>
      </c>
      <c r="O37" s="3">
        <v>20</v>
      </c>
      <c r="P37" s="3" t="s">
        <v>62</v>
      </c>
      <c r="T37" s="32" t="s">
        <v>63</v>
      </c>
      <c r="U37" s="32" t="s">
        <v>63</v>
      </c>
      <c r="V37" s="32" t="s">
        <v>83</v>
      </c>
    </row>
    <row r="38" spans="1:22">
      <c r="A38" s="31">
        <v>14</v>
      </c>
      <c r="B38" s="10" t="s">
        <v>84</v>
      </c>
      <c r="C38" s="11" t="s">
        <v>99</v>
      </c>
      <c r="D38" s="3" t="s">
        <v>100</v>
      </c>
      <c r="E38" s="5">
        <v>1</v>
      </c>
      <c r="F38" s="3" t="s">
        <v>90</v>
      </c>
      <c r="I38" s="4">
        <f>ROUND(E38*G38, 2)</f>
        <v>0</v>
      </c>
      <c r="J38" s="4">
        <f t="shared" si="0"/>
        <v>0</v>
      </c>
      <c r="K38" s="13">
        <v>0.245</v>
      </c>
      <c r="L38" s="13">
        <f>E38*K38</f>
        <v>0.245</v>
      </c>
      <c r="O38" s="3">
        <v>20</v>
      </c>
      <c r="P38" s="3" t="s">
        <v>62</v>
      </c>
      <c r="T38" s="32" t="s">
        <v>63</v>
      </c>
      <c r="U38" s="32" t="s">
        <v>63</v>
      </c>
      <c r="V38" s="32" t="s">
        <v>83</v>
      </c>
    </row>
    <row r="39" spans="1:22">
      <c r="A39" s="31">
        <v>15</v>
      </c>
      <c r="B39" s="10" t="s">
        <v>79</v>
      </c>
      <c r="C39" s="11" t="s">
        <v>101</v>
      </c>
      <c r="D39" s="3" t="s">
        <v>102</v>
      </c>
      <c r="E39" s="5">
        <v>4</v>
      </c>
      <c r="F39" s="3" t="s">
        <v>90</v>
      </c>
      <c r="H39" s="4">
        <f>ROUND(E39*G39, 2)</f>
        <v>0</v>
      </c>
      <c r="J39" s="4">
        <f t="shared" si="0"/>
        <v>0</v>
      </c>
      <c r="O39" s="3">
        <v>20</v>
      </c>
      <c r="P39" s="3" t="s">
        <v>62</v>
      </c>
      <c r="T39" s="32" t="s">
        <v>63</v>
      </c>
      <c r="U39" s="32" t="s">
        <v>63</v>
      </c>
      <c r="V39" s="32" t="s">
        <v>83</v>
      </c>
    </row>
    <row r="40" spans="1:22">
      <c r="A40" s="31">
        <v>16</v>
      </c>
      <c r="B40" s="10" t="s">
        <v>79</v>
      </c>
      <c r="C40" s="11" t="s">
        <v>103</v>
      </c>
      <c r="D40" s="3" t="s">
        <v>104</v>
      </c>
      <c r="E40" s="5">
        <v>4</v>
      </c>
      <c r="F40" s="3" t="s">
        <v>90</v>
      </c>
      <c r="H40" s="4">
        <f>ROUND(E40*G40, 2)</f>
        <v>0</v>
      </c>
      <c r="J40" s="4">
        <f t="shared" si="0"/>
        <v>0</v>
      </c>
      <c r="O40" s="3">
        <v>20</v>
      </c>
      <c r="P40" s="3" t="s">
        <v>62</v>
      </c>
      <c r="T40" s="32" t="s">
        <v>63</v>
      </c>
      <c r="U40" s="32" t="s">
        <v>63</v>
      </c>
      <c r="V40" s="32" t="s">
        <v>83</v>
      </c>
    </row>
    <row r="41" spans="1:22">
      <c r="A41" s="31">
        <v>17</v>
      </c>
      <c r="B41" s="10" t="s">
        <v>84</v>
      </c>
      <c r="C41" s="11" t="s">
        <v>105</v>
      </c>
      <c r="D41" s="3" t="s">
        <v>167</v>
      </c>
      <c r="E41" s="5">
        <v>4</v>
      </c>
      <c r="F41" s="3" t="s">
        <v>90</v>
      </c>
      <c r="I41" s="4">
        <f>ROUND(E41*G41, 2)</f>
        <v>0</v>
      </c>
      <c r="J41" s="4">
        <f t="shared" si="0"/>
        <v>0</v>
      </c>
      <c r="K41" s="13">
        <v>3.2000000000000001E-2</v>
      </c>
      <c r="L41" s="13">
        <f>E41*K41</f>
        <v>0.128</v>
      </c>
      <c r="O41" s="3">
        <v>20</v>
      </c>
      <c r="P41" s="3" t="s">
        <v>62</v>
      </c>
      <c r="T41" s="32" t="s">
        <v>63</v>
      </c>
      <c r="U41" s="32" t="s">
        <v>63</v>
      </c>
      <c r="V41" s="32" t="s">
        <v>83</v>
      </c>
    </row>
    <row r="42" spans="1:22">
      <c r="A42" s="31">
        <v>18</v>
      </c>
      <c r="B42" s="10" t="s">
        <v>79</v>
      </c>
      <c r="C42" s="11" t="s">
        <v>106</v>
      </c>
      <c r="D42" s="3" t="s">
        <v>107</v>
      </c>
      <c r="E42" s="5">
        <v>4</v>
      </c>
      <c r="F42" s="3" t="s">
        <v>90</v>
      </c>
      <c r="H42" s="4">
        <f>ROUND(E42*G42, 2)</f>
        <v>0</v>
      </c>
      <c r="J42" s="4">
        <f t="shared" si="0"/>
        <v>0</v>
      </c>
      <c r="O42" s="3">
        <v>20</v>
      </c>
      <c r="P42" s="3" t="s">
        <v>62</v>
      </c>
      <c r="T42" s="32" t="s">
        <v>63</v>
      </c>
      <c r="U42" s="32" t="s">
        <v>63</v>
      </c>
      <c r="V42" s="32" t="s">
        <v>83</v>
      </c>
    </row>
    <row r="43" spans="1:22">
      <c r="A43" s="31">
        <v>19</v>
      </c>
      <c r="B43" s="10" t="s">
        <v>84</v>
      </c>
      <c r="C43" s="11" t="s">
        <v>108</v>
      </c>
      <c r="D43" s="3" t="s">
        <v>170</v>
      </c>
      <c r="E43" s="5">
        <v>4</v>
      </c>
      <c r="F43" s="3" t="s">
        <v>90</v>
      </c>
      <c r="I43" s="4">
        <f>ROUND(E43*G43, 2)</f>
        <v>0</v>
      </c>
      <c r="J43" s="4">
        <f t="shared" si="0"/>
        <v>0</v>
      </c>
      <c r="O43" s="3">
        <v>20</v>
      </c>
      <c r="P43" s="3" t="s">
        <v>62</v>
      </c>
      <c r="T43" s="32" t="s">
        <v>63</v>
      </c>
      <c r="U43" s="32" t="s">
        <v>63</v>
      </c>
      <c r="V43" s="32" t="s">
        <v>83</v>
      </c>
    </row>
    <row r="44" spans="1:22">
      <c r="A44" s="31">
        <v>20</v>
      </c>
      <c r="B44" s="10" t="s">
        <v>79</v>
      </c>
      <c r="C44" s="11" t="s">
        <v>109</v>
      </c>
      <c r="D44" s="3" t="s">
        <v>110</v>
      </c>
      <c r="E44" s="5">
        <v>260</v>
      </c>
      <c r="F44" s="3" t="s">
        <v>82</v>
      </c>
      <c r="H44" s="4">
        <f>ROUND(E44*G44, 2)</f>
        <v>0</v>
      </c>
      <c r="J44" s="4">
        <f t="shared" si="0"/>
        <v>0</v>
      </c>
      <c r="O44" s="3">
        <v>20</v>
      </c>
      <c r="P44" s="3" t="s">
        <v>62</v>
      </c>
      <c r="T44" s="32" t="s">
        <v>63</v>
      </c>
      <c r="U44" s="32" t="s">
        <v>63</v>
      </c>
      <c r="V44" s="32" t="s">
        <v>83</v>
      </c>
    </row>
    <row r="45" spans="1:22">
      <c r="A45" s="31">
        <v>21</v>
      </c>
      <c r="B45" s="10" t="s">
        <v>84</v>
      </c>
      <c r="C45" s="11" t="s">
        <v>111</v>
      </c>
      <c r="D45" s="3" t="s">
        <v>112</v>
      </c>
      <c r="E45" s="5">
        <v>260</v>
      </c>
      <c r="F45" s="3" t="s">
        <v>82</v>
      </c>
      <c r="I45" s="4">
        <f>ROUND(E45*G45, 2)</f>
        <v>0</v>
      </c>
      <c r="J45" s="4">
        <f t="shared" si="0"/>
        <v>0</v>
      </c>
      <c r="K45" s="13">
        <v>1.2E-4</v>
      </c>
      <c r="L45" s="13">
        <f>E45*K45</f>
        <v>3.1200000000000002E-2</v>
      </c>
      <c r="O45" s="3">
        <v>20</v>
      </c>
      <c r="P45" s="3" t="s">
        <v>62</v>
      </c>
      <c r="T45" s="32" t="s">
        <v>63</v>
      </c>
      <c r="U45" s="32" t="s">
        <v>63</v>
      </c>
      <c r="V45" s="32" t="s">
        <v>83</v>
      </c>
    </row>
    <row r="46" spans="1:22">
      <c r="A46" s="31">
        <v>22</v>
      </c>
      <c r="B46" s="10" t="s">
        <v>84</v>
      </c>
      <c r="C46" s="11" t="s">
        <v>113</v>
      </c>
      <c r="D46" s="3" t="s">
        <v>114</v>
      </c>
      <c r="E46" s="5">
        <v>8</v>
      </c>
      <c r="F46" s="3" t="s">
        <v>90</v>
      </c>
      <c r="I46" s="4">
        <f>ROUND(E46*G46, 2)</f>
        <v>0</v>
      </c>
      <c r="J46" s="4">
        <f t="shared" si="0"/>
        <v>0</v>
      </c>
      <c r="K46" s="13">
        <v>1.6000000000000001E-4</v>
      </c>
      <c r="L46" s="13">
        <f>E46*K46</f>
        <v>1.2800000000000001E-3</v>
      </c>
      <c r="O46" s="3">
        <v>20</v>
      </c>
      <c r="P46" s="3" t="s">
        <v>62</v>
      </c>
      <c r="T46" s="32" t="s">
        <v>63</v>
      </c>
      <c r="U46" s="32" t="s">
        <v>63</v>
      </c>
      <c r="V46" s="32" t="s">
        <v>83</v>
      </c>
    </row>
    <row r="47" spans="1:22">
      <c r="A47" s="31">
        <v>23</v>
      </c>
      <c r="B47" s="10" t="s">
        <v>84</v>
      </c>
      <c r="C47" s="11" t="s">
        <v>115</v>
      </c>
      <c r="D47" s="3" t="s">
        <v>116</v>
      </c>
      <c r="E47" s="5">
        <v>4</v>
      </c>
      <c r="F47" s="3" t="s">
        <v>90</v>
      </c>
      <c r="I47" s="4">
        <f>ROUND(E47*G47, 2)</f>
        <v>0</v>
      </c>
      <c r="J47" s="4">
        <f t="shared" si="0"/>
        <v>0</v>
      </c>
      <c r="K47" s="13">
        <v>1.6000000000000001E-4</v>
      </c>
      <c r="L47" s="13">
        <f>E47*K47</f>
        <v>6.4000000000000005E-4</v>
      </c>
      <c r="O47" s="3">
        <v>20</v>
      </c>
      <c r="P47" s="3" t="s">
        <v>62</v>
      </c>
      <c r="T47" s="32" t="s">
        <v>63</v>
      </c>
      <c r="U47" s="32" t="s">
        <v>63</v>
      </c>
      <c r="V47" s="32" t="s">
        <v>83</v>
      </c>
    </row>
    <row r="48" spans="1:22">
      <c r="A48" s="31">
        <v>24</v>
      </c>
      <c r="B48" s="10" t="s">
        <v>79</v>
      </c>
      <c r="C48" s="11" t="s">
        <v>117</v>
      </c>
      <c r="D48" s="3" t="s">
        <v>118</v>
      </c>
      <c r="E48" s="5">
        <v>96</v>
      </c>
      <c r="F48" s="3" t="s">
        <v>82</v>
      </c>
      <c r="H48" s="4">
        <f>ROUND(E48*G48, 2)</f>
        <v>0</v>
      </c>
      <c r="J48" s="4">
        <f t="shared" si="0"/>
        <v>0</v>
      </c>
      <c r="O48" s="3">
        <v>20</v>
      </c>
      <c r="P48" s="3" t="s">
        <v>62</v>
      </c>
      <c r="T48" s="32" t="s">
        <v>63</v>
      </c>
      <c r="U48" s="32" t="s">
        <v>63</v>
      </c>
      <c r="V48" s="32" t="s">
        <v>83</v>
      </c>
    </row>
    <row r="49" spans="1:22">
      <c r="A49" s="31">
        <v>25</v>
      </c>
      <c r="B49" s="10" t="s">
        <v>84</v>
      </c>
      <c r="C49" s="11" t="s">
        <v>119</v>
      </c>
      <c r="D49" s="3" t="s">
        <v>120</v>
      </c>
      <c r="E49" s="5">
        <v>100.8</v>
      </c>
      <c r="F49" s="3" t="s">
        <v>82</v>
      </c>
      <c r="I49" s="4">
        <f>ROUND(E49*G49, 2)</f>
        <v>0</v>
      </c>
      <c r="J49" s="4">
        <f t="shared" si="0"/>
        <v>0</v>
      </c>
      <c r="O49" s="3">
        <v>20</v>
      </c>
      <c r="P49" s="3" t="s">
        <v>62</v>
      </c>
      <c r="T49" s="32" t="s">
        <v>63</v>
      </c>
      <c r="U49" s="32" t="s">
        <v>121</v>
      </c>
      <c r="V49" s="32" t="s">
        <v>83</v>
      </c>
    </row>
    <row r="50" spans="1:22">
      <c r="D50" s="3" t="s">
        <v>122</v>
      </c>
    </row>
    <row r="51" spans="1:22">
      <c r="A51" s="31">
        <v>26</v>
      </c>
      <c r="B51" s="10" t="s">
        <v>79</v>
      </c>
      <c r="C51" s="11" t="s">
        <v>123</v>
      </c>
      <c r="D51" s="3" t="s">
        <v>124</v>
      </c>
      <c r="E51" s="5">
        <v>270</v>
      </c>
      <c r="F51" s="3" t="s">
        <v>82</v>
      </c>
      <c r="H51" s="4">
        <f>ROUND(E51*G51, 2)</f>
        <v>0</v>
      </c>
      <c r="J51" s="4">
        <f>ROUND(E51*G51, 2)</f>
        <v>0</v>
      </c>
      <c r="O51" s="3">
        <v>20</v>
      </c>
      <c r="P51" s="3" t="s">
        <v>62</v>
      </c>
      <c r="T51" s="32" t="s">
        <v>63</v>
      </c>
      <c r="U51" s="32" t="s">
        <v>63</v>
      </c>
      <c r="V51" s="32" t="s">
        <v>83</v>
      </c>
    </row>
    <row r="52" spans="1:22">
      <c r="A52" s="31">
        <v>27</v>
      </c>
      <c r="B52" s="10" t="s">
        <v>84</v>
      </c>
      <c r="C52" s="11" t="s">
        <v>125</v>
      </c>
      <c r="D52" s="3" t="s">
        <v>126</v>
      </c>
      <c r="E52" s="5">
        <v>283.5</v>
      </c>
      <c r="F52" s="3" t="s">
        <v>82</v>
      </c>
      <c r="I52" s="4">
        <f>ROUND(E52*G52, 2)</f>
        <v>0</v>
      </c>
      <c r="J52" s="4">
        <f>ROUND(E52*G52, 2)</f>
        <v>0</v>
      </c>
      <c r="O52" s="3">
        <v>20</v>
      </c>
      <c r="P52" s="3" t="s">
        <v>62</v>
      </c>
      <c r="T52" s="32" t="s">
        <v>63</v>
      </c>
      <c r="U52" s="32" t="s">
        <v>121</v>
      </c>
      <c r="V52" s="32" t="s">
        <v>83</v>
      </c>
    </row>
    <row r="53" spans="1:22">
      <c r="D53" s="3" t="s">
        <v>127</v>
      </c>
    </row>
    <row r="54" spans="1:22">
      <c r="A54" s="31">
        <v>28</v>
      </c>
      <c r="B54" s="10" t="s">
        <v>79</v>
      </c>
      <c r="C54" s="11" t="s">
        <v>128</v>
      </c>
      <c r="D54" s="3" t="s">
        <v>129</v>
      </c>
      <c r="E54" s="5">
        <v>94.96</v>
      </c>
      <c r="F54" s="3" t="s">
        <v>130</v>
      </c>
      <c r="H54" s="4">
        <f>ROUND(E54*G54, 2)</f>
        <v>0</v>
      </c>
      <c r="J54" s="4">
        <f>ROUND(E54*G54, 2)</f>
        <v>0</v>
      </c>
      <c r="O54" s="3">
        <v>20</v>
      </c>
      <c r="P54" s="3" t="s">
        <v>62</v>
      </c>
      <c r="T54" s="32" t="s">
        <v>63</v>
      </c>
      <c r="U54" s="32" t="s">
        <v>63</v>
      </c>
      <c r="V54" s="32" t="s">
        <v>83</v>
      </c>
    </row>
    <row r="55" spans="1:22">
      <c r="A55" s="31">
        <v>29</v>
      </c>
      <c r="B55" s="10" t="s">
        <v>79</v>
      </c>
      <c r="C55" s="11" t="s">
        <v>131</v>
      </c>
      <c r="D55" s="3" t="s">
        <v>132</v>
      </c>
      <c r="E55" s="5">
        <v>4</v>
      </c>
      <c r="F55" s="3" t="s">
        <v>133</v>
      </c>
      <c r="H55" s="4">
        <f>ROUND(E55*G55, 2)</f>
        <v>0</v>
      </c>
      <c r="J55" s="4">
        <f>ROUND(E55*G55, 2)</f>
        <v>0</v>
      </c>
      <c r="O55" s="3">
        <v>20</v>
      </c>
      <c r="P55" s="3" t="s">
        <v>62</v>
      </c>
      <c r="T55" s="32" t="s">
        <v>63</v>
      </c>
      <c r="U55" s="32" t="s">
        <v>63</v>
      </c>
      <c r="V55" s="32" t="s">
        <v>83</v>
      </c>
    </row>
    <row r="56" spans="1:22">
      <c r="A56" s="31">
        <v>30</v>
      </c>
      <c r="B56" s="10" t="s">
        <v>79</v>
      </c>
      <c r="C56" s="11" t="s">
        <v>134</v>
      </c>
      <c r="D56" s="3" t="s">
        <v>135</v>
      </c>
      <c r="E56" s="5">
        <v>2</v>
      </c>
      <c r="F56" s="3" t="s">
        <v>133</v>
      </c>
      <c r="H56" s="4">
        <f>ROUND(E56*G56, 2)</f>
        <v>0</v>
      </c>
      <c r="J56" s="4">
        <f>ROUND(E56*G56, 2)</f>
        <v>0</v>
      </c>
      <c r="O56" s="3">
        <v>20</v>
      </c>
      <c r="P56" s="3" t="s">
        <v>62</v>
      </c>
      <c r="T56" s="32" t="s">
        <v>63</v>
      </c>
      <c r="U56" s="32" t="s">
        <v>63</v>
      </c>
      <c r="V56" s="32" t="s">
        <v>83</v>
      </c>
    </row>
    <row r="57" spans="1:22">
      <c r="A57" s="31">
        <v>31</v>
      </c>
      <c r="B57" s="10" t="s">
        <v>79</v>
      </c>
      <c r="C57" s="11" t="s">
        <v>136</v>
      </c>
      <c r="D57" s="3" t="s">
        <v>137</v>
      </c>
      <c r="E57" s="5">
        <v>1</v>
      </c>
      <c r="F57" s="3" t="s">
        <v>138</v>
      </c>
      <c r="H57" s="4">
        <f>ROUND(E57*G57, 2)</f>
        <v>0</v>
      </c>
      <c r="J57" s="4">
        <f>ROUND(E57*G57, 2)</f>
        <v>0</v>
      </c>
      <c r="O57" s="3">
        <v>20</v>
      </c>
      <c r="P57" s="3" t="s">
        <v>62</v>
      </c>
      <c r="T57" s="32" t="s">
        <v>63</v>
      </c>
      <c r="U57" s="32" t="s">
        <v>63</v>
      </c>
      <c r="V57" s="32" t="s">
        <v>83</v>
      </c>
    </row>
    <row r="58" spans="1:22">
      <c r="D58" s="31" t="s">
        <v>139</v>
      </c>
    </row>
    <row r="59" spans="1:22">
      <c r="B59" s="11" t="s">
        <v>140</v>
      </c>
    </row>
    <row r="60" spans="1:22">
      <c r="A60" s="31">
        <v>32</v>
      </c>
      <c r="B60" s="10" t="s">
        <v>141</v>
      </c>
      <c r="C60" s="11" t="s">
        <v>142</v>
      </c>
      <c r="D60" s="3" t="s">
        <v>143</v>
      </c>
      <c r="E60" s="5">
        <v>0.25</v>
      </c>
      <c r="F60" s="3" t="s">
        <v>144</v>
      </c>
      <c r="H60" s="4">
        <f t="shared" ref="H60:H68" si="2">ROUND(E60*G60, 2)</f>
        <v>0</v>
      </c>
      <c r="J60" s="4">
        <f t="shared" ref="J60:J68" si="3">ROUND(E60*G60, 2)</f>
        <v>0</v>
      </c>
      <c r="O60" s="3">
        <v>20</v>
      </c>
      <c r="P60" s="3" t="s">
        <v>62</v>
      </c>
      <c r="T60" s="32" t="s">
        <v>63</v>
      </c>
      <c r="U60" s="32" t="s">
        <v>63</v>
      </c>
      <c r="V60" s="32" t="s">
        <v>83</v>
      </c>
    </row>
    <row r="61" spans="1:22">
      <c r="A61" s="31">
        <v>33</v>
      </c>
      <c r="B61" s="10" t="s">
        <v>141</v>
      </c>
      <c r="C61" s="11" t="s">
        <v>145</v>
      </c>
      <c r="D61" s="3" t="s">
        <v>146</v>
      </c>
      <c r="E61" s="5">
        <v>3.84</v>
      </c>
      <c r="F61" s="3" t="s">
        <v>61</v>
      </c>
      <c r="H61" s="4">
        <f t="shared" si="2"/>
        <v>0</v>
      </c>
      <c r="J61" s="4">
        <f t="shared" si="3"/>
        <v>0</v>
      </c>
      <c r="O61" s="3">
        <v>20</v>
      </c>
      <c r="P61" s="3" t="s">
        <v>62</v>
      </c>
      <c r="T61" s="32" t="s">
        <v>63</v>
      </c>
      <c r="U61" s="32" t="s">
        <v>63</v>
      </c>
      <c r="V61" s="32" t="s">
        <v>83</v>
      </c>
    </row>
    <row r="62" spans="1:22">
      <c r="A62" s="31">
        <v>34</v>
      </c>
      <c r="B62" s="10" t="s">
        <v>141</v>
      </c>
      <c r="C62" s="11" t="s">
        <v>147</v>
      </c>
      <c r="D62" s="3" t="s">
        <v>148</v>
      </c>
      <c r="E62" s="5">
        <v>3.54</v>
      </c>
      <c r="F62" s="3" t="s">
        <v>61</v>
      </c>
      <c r="H62" s="4">
        <f t="shared" si="2"/>
        <v>0</v>
      </c>
      <c r="J62" s="4">
        <f t="shared" si="3"/>
        <v>0</v>
      </c>
      <c r="K62" s="13">
        <v>2.5428199999999999</v>
      </c>
      <c r="L62" s="13">
        <f>E62*K62</f>
        <v>9.0015827999999996</v>
      </c>
      <c r="O62" s="3">
        <v>20</v>
      </c>
      <c r="P62" s="3" t="s">
        <v>62</v>
      </c>
      <c r="T62" s="32" t="s">
        <v>63</v>
      </c>
      <c r="U62" s="32" t="s">
        <v>63</v>
      </c>
      <c r="V62" s="32" t="s">
        <v>83</v>
      </c>
    </row>
    <row r="63" spans="1:22">
      <c r="A63" s="31">
        <v>35</v>
      </c>
      <c r="B63" s="10" t="s">
        <v>141</v>
      </c>
      <c r="C63" s="11" t="s">
        <v>149</v>
      </c>
      <c r="D63" s="3" t="s">
        <v>150</v>
      </c>
      <c r="E63" s="5">
        <v>3</v>
      </c>
      <c r="F63" s="3" t="s">
        <v>90</v>
      </c>
      <c r="H63" s="4">
        <f t="shared" si="2"/>
        <v>0</v>
      </c>
      <c r="J63" s="4">
        <f t="shared" si="3"/>
        <v>0</v>
      </c>
      <c r="O63" s="3">
        <v>20</v>
      </c>
      <c r="P63" s="3" t="s">
        <v>62</v>
      </c>
      <c r="T63" s="32" t="s">
        <v>63</v>
      </c>
      <c r="U63" s="32" t="s">
        <v>63</v>
      </c>
      <c r="V63" s="32" t="s">
        <v>83</v>
      </c>
    </row>
    <row r="64" spans="1:22">
      <c r="A64" s="31">
        <v>36</v>
      </c>
      <c r="B64" s="10" t="s">
        <v>141</v>
      </c>
      <c r="C64" s="11" t="s">
        <v>151</v>
      </c>
      <c r="D64" s="3" t="s">
        <v>152</v>
      </c>
      <c r="E64" s="5">
        <v>250</v>
      </c>
      <c r="F64" s="3" t="s">
        <v>82</v>
      </c>
      <c r="H64" s="4">
        <f t="shared" si="2"/>
        <v>0</v>
      </c>
      <c r="J64" s="4">
        <f t="shared" si="3"/>
        <v>0</v>
      </c>
      <c r="O64" s="3">
        <v>20</v>
      </c>
      <c r="P64" s="3" t="s">
        <v>62</v>
      </c>
      <c r="T64" s="32" t="s">
        <v>63</v>
      </c>
      <c r="U64" s="32" t="s">
        <v>63</v>
      </c>
      <c r="V64" s="32" t="s">
        <v>83</v>
      </c>
    </row>
    <row r="65" spans="1:22">
      <c r="A65" s="31">
        <v>37</v>
      </c>
      <c r="B65" s="10" t="s">
        <v>141</v>
      </c>
      <c r="C65" s="11" t="s">
        <v>153</v>
      </c>
      <c r="D65" s="3" t="s">
        <v>154</v>
      </c>
      <c r="E65" s="5">
        <v>250</v>
      </c>
      <c r="F65" s="3" t="s">
        <v>82</v>
      </c>
      <c r="H65" s="4">
        <f t="shared" si="2"/>
        <v>0</v>
      </c>
      <c r="J65" s="4">
        <f t="shared" si="3"/>
        <v>0</v>
      </c>
      <c r="O65" s="3">
        <v>20</v>
      </c>
      <c r="P65" s="3" t="s">
        <v>62</v>
      </c>
      <c r="T65" s="32" t="s">
        <v>63</v>
      </c>
      <c r="U65" s="32" t="s">
        <v>63</v>
      </c>
      <c r="V65" s="32" t="s">
        <v>83</v>
      </c>
    </row>
    <row r="66" spans="1:22">
      <c r="A66" s="31">
        <v>38</v>
      </c>
      <c r="B66" s="10" t="s">
        <v>141</v>
      </c>
      <c r="C66" s="11" t="s">
        <v>155</v>
      </c>
      <c r="D66" s="3" t="s">
        <v>156</v>
      </c>
      <c r="E66" s="5">
        <v>250</v>
      </c>
      <c r="F66" s="3" t="s">
        <v>82</v>
      </c>
      <c r="H66" s="4">
        <f t="shared" si="2"/>
        <v>0</v>
      </c>
      <c r="J66" s="4">
        <f t="shared" si="3"/>
        <v>0</v>
      </c>
      <c r="O66" s="3">
        <v>20</v>
      </c>
      <c r="P66" s="3" t="s">
        <v>62</v>
      </c>
      <c r="T66" s="32" t="s">
        <v>63</v>
      </c>
      <c r="U66" s="32" t="s">
        <v>63</v>
      </c>
      <c r="V66" s="32" t="s">
        <v>83</v>
      </c>
    </row>
    <row r="67" spans="1:22">
      <c r="A67" s="31">
        <v>39</v>
      </c>
      <c r="B67" s="10" t="s">
        <v>141</v>
      </c>
      <c r="C67" s="11" t="s">
        <v>157</v>
      </c>
      <c r="D67" s="3" t="s">
        <v>158</v>
      </c>
      <c r="E67" s="5">
        <v>250</v>
      </c>
      <c r="F67" s="3" t="s">
        <v>82</v>
      </c>
      <c r="H67" s="4">
        <f t="shared" si="2"/>
        <v>0</v>
      </c>
      <c r="J67" s="4">
        <f t="shared" si="3"/>
        <v>0</v>
      </c>
      <c r="O67" s="3">
        <v>20</v>
      </c>
      <c r="P67" s="3" t="s">
        <v>62</v>
      </c>
      <c r="T67" s="32" t="s">
        <v>63</v>
      </c>
      <c r="U67" s="32" t="s">
        <v>63</v>
      </c>
      <c r="V67" s="32" t="s">
        <v>83</v>
      </c>
    </row>
    <row r="68" spans="1:22">
      <c r="A68" s="31">
        <v>40</v>
      </c>
      <c r="B68" s="10" t="s">
        <v>141</v>
      </c>
      <c r="C68" s="11" t="s">
        <v>159</v>
      </c>
      <c r="D68" s="3" t="s">
        <v>160</v>
      </c>
      <c r="E68" s="5">
        <v>500</v>
      </c>
      <c r="F68" s="3" t="s">
        <v>161</v>
      </c>
      <c r="H68" s="4">
        <f t="shared" si="2"/>
        <v>0</v>
      </c>
      <c r="J68" s="4">
        <f t="shared" si="3"/>
        <v>0</v>
      </c>
      <c r="O68" s="3">
        <v>20</v>
      </c>
      <c r="P68" s="3" t="s">
        <v>62</v>
      </c>
      <c r="T68" s="32" t="s">
        <v>63</v>
      </c>
      <c r="U68" s="32" t="s">
        <v>63</v>
      </c>
      <c r="V68" s="32" t="s">
        <v>83</v>
      </c>
    </row>
    <row r="69" spans="1:22">
      <c r="D69" s="3" t="s">
        <v>162</v>
      </c>
    </row>
    <row r="70" spans="1:22">
      <c r="D70" s="38" t="s">
        <v>163</v>
      </c>
    </row>
    <row r="72" spans="1:22">
      <c r="D72" s="2" t="s">
        <v>164</v>
      </c>
      <c r="E72" s="35" t="e">
        <f>J72</f>
        <v>#REF!</v>
      </c>
      <c r="H72" s="35" t="e">
        <f>+H24+#REF!</f>
        <v>#REF!</v>
      </c>
      <c r="I72" s="35" t="e">
        <f>+I24+#REF!</f>
        <v>#REF!</v>
      </c>
      <c r="J72" s="35" t="e">
        <f>+J24+#REF!</f>
        <v>#REF!</v>
      </c>
      <c r="L72" s="36" t="e">
        <f>+L24+#REF!</f>
        <v>#REF!</v>
      </c>
      <c r="N72" s="37" t="e">
        <f>+N24+#REF!</f>
        <v>#REF!</v>
      </c>
    </row>
  </sheetData>
  <printOptions horizontalCentered="1"/>
  <pageMargins left="0.4" right="0.34" top="0.62992125984251968" bottom="0.61" header="0.51181102362204722" footer="0.35433070866141736"/>
  <pageSetup paperSize="9" orientation="landscape" r:id="rId1"/>
  <headerFooter alignWithMargins="0">
    <oddFooter>&amp;L&amp;"Arial Narrow,obyčejné"&amp;8tlačivo: ODIS B10&amp;R&amp;"Arial Narrow,obyčejné"&amp;8Strana&amp;"Arial,obyčejné"&amp;10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Prehlad</vt:lpstr>
      <vt:lpstr>Prehlad!Názvy_tlače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Marián Dúbravský</dc:creator>
  <cp:lastModifiedBy>radoslav.bazala</cp:lastModifiedBy>
  <cp:lastPrinted>2017-12-06T15:28:23Z</cp:lastPrinted>
  <dcterms:created xsi:type="dcterms:W3CDTF">1999-04-06T07:39:42Z</dcterms:created>
  <dcterms:modified xsi:type="dcterms:W3CDTF">2018-02-06T12:13:55Z</dcterms:modified>
</cp:coreProperties>
</file>