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DNS  ťažba\Čiastkové zákazky DNS TATRY 2022\Tatry 29 - Zákamenné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ponuka'!$A$1:$P$46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P12" i="3" l="1"/>
  <c r="P33" i="3"/>
  <c r="M33" i="3" l="1"/>
  <c r="P29" i="3"/>
  <c r="P28" i="3"/>
  <c r="P23" i="3"/>
  <c r="P24" i="3"/>
  <c r="P25" i="3"/>
  <c r="P26" i="3"/>
  <c r="P20" i="3"/>
  <c r="P21" i="3"/>
  <c r="P22" i="3"/>
  <c r="P27" i="3" l="1"/>
  <c r="P13" i="3" l="1"/>
  <c r="P14" i="3"/>
  <c r="P15" i="3"/>
  <c r="P16" i="3"/>
  <c r="P17" i="3"/>
  <c r="P18" i="3"/>
  <c r="P19" i="3"/>
  <c r="P30" i="3"/>
  <c r="P31" i="3"/>
  <c r="P32" i="3"/>
  <c r="G33" i="3" l="1"/>
  <c r="P35" i="3" l="1"/>
  <c r="P34" i="3" s="1"/>
</calcChain>
</file>

<file path=xl/sharedStrings.xml><?xml version="1.0" encoding="utf-8"?>
<sst xmlns="http://schemas.openxmlformats.org/spreadsheetml/2006/main" count="201" uniqueCount="114">
  <si>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</si>
  <si>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</si>
  <si>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</si>
  <si>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</si>
  <si>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</si>
  <si>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</si>
  <si>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</si>
  <si>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</si>
  <si>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</si>
  <si>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</si>
  <si>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</si>
  <si>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</si>
  <si>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</si>
  <si>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</si>
  <si>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</si>
  <si>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</si>
  <si>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</si>
  <si>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</si>
  <si>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</si>
  <si>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</si>
  <si>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</si>
  <si>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</si>
  <si>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</si>
  <si>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</si>
  <si>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</si>
  <si>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</si>
  <si>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</si>
  <si>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</si>
  <si>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</si>
  <si>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</si>
  <si>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</si>
  <si>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</si>
  <si>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</si>
  <si>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</si>
  <si>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</si>
  <si>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</si>
  <si>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</si>
  <si>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</si>
  <si>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</si>
  <si>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</si>
  <si>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</si>
  <si>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</si>
  <si>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</si>
  <si>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</si>
  <si>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</si>
  <si>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</si>
  <si>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</si>
  <si>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</si>
  <si>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</si>
  <si>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</si>
  <si>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</si>
  <si>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</si>
  <si>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</si>
  <si>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</si>
  <si>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</si>
  <si>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</si>
  <si>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</si>
  <si>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</si>
  <si>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</si>
  <si>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</si>
  <si>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</si>
  <si>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</si>
  <si>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</si>
  <si>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</si>
  <si>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</si>
  <si>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</si>
  <si>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</si>
  <si>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</si>
  <si>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</si>
  <si>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</si>
  <si>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1,2,3,4d,4a,6,7</t>
  </si>
  <si>
    <t>Vyložka</t>
  </si>
  <si>
    <t>SL303 - 221D0</t>
  </si>
  <si>
    <t>SL303 -225B0</t>
  </si>
  <si>
    <t>SL303 - 227 0</t>
  </si>
  <si>
    <t>SL303 - 230A0</t>
  </si>
  <si>
    <t>SL303 - 230C0</t>
  </si>
  <si>
    <t>SL303 - 231A1</t>
  </si>
  <si>
    <t>SL303 - 231B0</t>
  </si>
  <si>
    <t>SL303 - 232A1</t>
  </si>
  <si>
    <t>SL303 - 232B1</t>
  </si>
  <si>
    <t>SL303 - 233A0</t>
  </si>
  <si>
    <t>SL303 - 323 0</t>
  </si>
  <si>
    <t>SL303 - 324A0</t>
  </si>
  <si>
    <t>SL303 - 326A0</t>
  </si>
  <si>
    <t>SL303 - 326B1</t>
  </si>
  <si>
    <t>SL303 - 327A1</t>
  </si>
  <si>
    <t>SL303 - 327B0</t>
  </si>
  <si>
    <t>SL303 - 328 0</t>
  </si>
  <si>
    <t>SL303 - 330A0</t>
  </si>
  <si>
    <t>SL303 - 331 1</t>
  </si>
  <si>
    <t>SL303 - 332A0</t>
  </si>
  <si>
    <t>SL303 - 230B1</t>
  </si>
  <si>
    <t>1,2,3,4d,4a,7</t>
  </si>
  <si>
    <t>70 / 1400 / -</t>
  </si>
  <si>
    <t>50 / 300 / -</t>
  </si>
  <si>
    <t>50 / 1200 / -</t>
  </si>
  <si>
    <t>55 / 500 / -</t>
  </si>
  <si>
    <t>50 / 600 / -</t>
  </si>
  <si>
    <t>55 / 800 / -</t>
  </si>
  <si>
    <t>50 / 1000 / -</t>
  </si>
  <si>
    <t>55 / 1200 / -</t>
  </si>
  <si>
    <t>55 / 900 / -</t>
  </si>
  <si>
    <t>55 / 445 / -</t>
  </si>
  <si>
    <t>55 / 400 / -</t>
  </si>
  <si>
    <t>55 / 1300 / -</t>
  </si>
  <si>
    <t>50 / 1300 / -</t>
  </si>
  <si>
    <t>55 / 700 / -</t>
  </si>
  <si>
    <t>60 / 300 / -</t>
  </si>
  <si>
    <t>50 / 200 / -</t>
  </si>
  <si>
    <t>55 / 600 / -</t>
  </si>
  <si>
    <t>Zmluva č. DNS/29/22/12/07</t>
  </si>
  <si>
    <t>Lesnícke služby v ťažbovom procese na OZ Tatry, Lesná správa Zákamenné  - výzva 29/2022</t>
  </si>
  <si>
    <t>1,2,4d,4a,6,7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</si>
</sst>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06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9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15" fillId="6" borderId="19" xfId="0" applyFont="1" applyFill="1" applyBorder="1" applyAlignment="1" applyProtection="1">
      <alignment vertical="center" wrapText="1"/>
    </xf>
    <xf numFmtId="0" fontId="6" fillId="2" borderId="11" xfId="0" applyNumberFormat="1" applyFont="1" applyFill="1" applyBorder="1" applyAlignment="1"/>
    <xf numFmtId="4" fontId="9" fillId="0" borderId="1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right" vertical="center" indent="1"/>
    </xf>
    <xf numFmtId="4" fontId="9" fillId="0" borderId="6" xfId="0" applyNumberFormat="1" applyFont="1" applyBorder="1" applyAlignment="1">
      <alignment horizontal="center" vertical="center"/>
    </xf>
    <xf numFmtId="4" fontId="7" fillId="7" borderId="7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7" fillId="0" borderId="3" xfId="0" applyNumberFormat="1" applyFont="1" applyBorder="1" applyAlignment="1">
      <alignment horizontal="center" vertical="center" wrapText="1"/>
    </xf>
    <xf numFmtId="4" fontId="0" fillId="0" borderId="22" xfId="0" applyNumberFormat="1" applyBorder="1" applyProtection="1">
      <protection locked="0"/>
    </xf>
    <xf numFmtId="4" fontId="7" fillId="0" borderId="13" xfId="0" applyNumberFormat="1" applyFont="1" applyBorder="1" applyAlignment="1">
      <alignment horizontal="right" vertical="center" indent="1"/>
    </xf>
    <xf numFmtId="0" fontId="7" fillId="0" borderId="28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/>
    </xf>
    <xf numFmtId="4" fontId="7" fillId="0" borderId="36" xfId="0" applyNumberFormat="1" applyFont="1" applyBorder="1" applyAlignment="1">
      <alignment horizontal="right" vertical="center" indent="1"/>
    </xf>
    <xf numFmtId="0" fontId="0" fillId="0" borderId="37" xfId="0" applyNumberFormat="1" applyBorder="1"/>
    <xf numFmtId="4" fontId="7" fillId="6" borderId="38" xfId="0" applyNumberFormat="1" applyFont="1" applyFill="1" applyBorder="1" applyAlignment="1">
      <alignment horizontal="right" vertical="center" indent="1"/>
    </xf>
    <xf numFmtId="4" fontId="7" fillId="0" borderId="42" xfId="0" applyNumberFormat="1" applyFont="1" applyBorder="1" applyAlignment="1">
      <alignment horizontal="right" vertical="center" indent="1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5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26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7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13" fillId="0" borderId="12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16" fillId="0" borderId="19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0" fontId="7" fillId="0" borderId="39" xfId="0" applyNumberFormat="1" applyFont="1" applyBorder="1" applyAlignment="1">
      <alignment horizontal="right" vertical="center" indent="2"/>
    </xf>
    <xf numFmtId="0" fontId="7" fillId="0" borderId="40" xfId="0" applyNumberFormat="1" applyFont="1" applyBorder="1" applyAlignment="1">
      <alignment horizontal="right" vertical="center" indent="2"/>
    </xf>
    <xf numFmtId="0" fontId="7" fillId="0" borderId="41" xfId="0" applyNumberFormat="1" applyFont="1" applyBorder="1" applyAlignment="1">
      <alignment horizontal="right" vertical="center" indent="2"/>
    </xf>
    <xf numFmtId="0" fontId="7" fillId="0" borderId="13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6" fillId="0" borderId="27" xfId="0" applyNumberFormat="1" applyFont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7" fillId="0" borderId="32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4" fillId="0" borderId="16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tabSelected="1" view="pageBreakPreview" zoomScale="80" zoomScaleNormal="100" zoomScaleSheetLayoutView="80" workbookViewId="0">
      <selection activeCell="P13" sqref="P13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58" t="s">
        <v>65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25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5" t="s">
        <v>69</v>
      </c>
      <c r="P2" s="3"/>
    </row>
    <row r="3" spans="1:27" ht="18" x14ac:dyDescent="0.25">
      <c r="A3" s="4" t="s">
        <v>0</v>
      </c>
      <c r="B3" s="1"/>
      <c r="C3" s="72" t="s">
        <v>112</v>
      </c>
      <c r="D3" s="73"/>
      <c r="E3" s="73"/>
      <c r="F3" s="73"/>
      <c r="G3" s="73"/>
      <c r="H3" s="73"/>
      <c r="I3" s="73"/>
      <c r="J3" s="73"/>
      <c r="K3" s="74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0"/>
      <c r="F5" s="60"/>
      <c r="G5" s="5"/>
    </row>
    <row r="6" spans="1:27" x14ac:dyDescent="0.25">
      <c r="A6" s="75" t="s">
        <v>1</v>
      </c>
      <c r="B6" s="76"/>
      <c r="C6" s="77" t="s">
        <v>2</v>
      </c>
      <c r="D6" s="78"/>
      <c r="E6" s="78"/>
      <c r="F6" s="78"/>
      <c r="G6" s="78"/>
      <c r="H6" s="78"/>
      <c r="I6" s="78"/>
      <c r="J6" s="78"/>
      <c r="K6" s="79"/>
    </row>
    <row r="7" spans="1:27" ht="15.75" thickBot="1" x14ac:dyDescent="0.3">
      <c r="A7" s="5"/>
      <c r="B7" s="61"/>
      <c r="C7" s="61"/>
      <c r="D7" s="61"/>
      <c r="E7" s="61"/>
      <c r="F7" s="61"/>
      <c r="G7" s="5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15.75" thickBot="1" x14ac:dyDescent="0.3">
      <c r="A8" s="80" t="s">
        <v>111</v>
      </c>
      <c r="B8" s="81"/>
      <c r="C8" s="6"/>
      <c r="D8" s="6"/>
      <c r="G8" s="5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 ht="15.75" thickBot="1" x14ac:dyDescent="0.3">
      <c r="A9" s="62" t="s">
        <v>3</v>
      </c>
      <c r="B9" s="64" t="s">
        <v>4</v>
      </c>
      <c r="C9" s="45" t="s">
        <v>5</v>
      </c>
      <c r="D9" s="46"/>
      <c r="E9" s="66" t="s">
        <v>6</v>
      </c>
      <c r="F9" s="66"/>
      <c r="G9" s="66"/>
      <c r="H9" s="67" t="s">
        <v>7</v>
      </c>
      <c r="I9" s="66" t="s">
        <v>8</v>
      </c>
      <c r="J9" s="66" t="s">
        <v>9</v>
      </c>
      <c r="K9" s="66"/>
      <c r="L9" s="93" t="s">
        <v>10</v>
      </c>
      <c r="M9" s="95" t="s">
        <v>11</v>
      </c>
      <c r="N9" s="66" t="s">
        <v>12</v>
      </c>
      <c r="O9" s="96" t="s">
        <v>13</v>
      </c>
      <c r="P9" s="98" t="s">
        <v>14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 ht="15.75" thickBot="1" x14ac:dyDescent="0.3">
      <c r="A10" s="63"/>
      <c r="B10" s="65"/>
      <c r="C10" s="70" t="s">
        <v>15</v>
      </c>
      <c r="D10" s="42"/>
      <c r="E10" s="70" t="s">
        <v>16</v>
      </c>
      <c r="F10" s="70" t="s">
        <v>17</v>
      </c>
      <c r="G10" s="69" t="s">
        <v>18</v>
      </c>
      <c r="H10" s="68"/>
      <c r="I10" s="69"/>
      <c r="J10" s="70" t="s">
        <v>16</v>
      </c>
      <c r="K10" s="71" t="s">
        <v>17</v>
      </c>
      <c r="L10" s="94"/>
      <c r="M10" s="69"/>
      <c r="N10" s="69"/>
      <c r="O10" s="97"/>
      <c r="P10" s="99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 ht="66" customHeight="1" thickBot="1" x14ac:dyDescent="0.3">
      <c r="A11" s="63"/>
      <c r="B11" s="65"/>
      <c r="C11" s="70"/>
      <c r="D11" s="42" t="s">
        <v>64</v>
      </c>
      <c r="E11" s="70"/>
      <c r="F11" s="70"/>
      <c r="G11" s="69"/>
      <c r="H11" s="68"/>
      <c r="I11" s="69"/>
      <c r="J11" s="70"/>
      <c r="K11" s="71"/>
      <c r="L11" s="94"/>
      <c r="M11" s="69"/>
      <c r="N11" s="69"/>
      <c r="O11" s="97"/>
      <c r="P11" s="99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x14ac:dyDescent="0.25">
      <c r="A12" s="47" t="s">
        <v>71</v>
      </c>
      <c r="B12" s="30" t="s">
        <v>72</v>
      </c>
      <c r="C12" s="31" t="s">
        <v>113</v>
      </c>
      <c r="D12" s="32">
        <v>44895</v>
      </c>
      <c r="E12" s="33">
        <v>60</v>
      </c>
      <c r="F12" s="33"/>
      <c r="G12" s="33">
        <v>60</v>
      </c>
      <c r="H12" s="34" t="s">
        <v>49</v>
      </c>
      <c r="I12" s="35">
        <v>15</v>
      </c>
      <c r="J12" s="36">
        <v>0.28999999999999998</v>
      </c>
      <c r="K12" s="36"/>
      <c r="L12" s="37" t="s">
        <v>95</v>
      </c>
      <c r="M12" s="38">
        <v>1382.98</v>
      </c>
      <c r="N12" s="39" t="s">
        <v>32</v>
      </c>
      <c r="O12" s="40"/>
      <c r="P12" s="48">
        <f>G12*O12</f>
        <v>0</v>
      </c>
      <c r="Q12" s="43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spans="1:27" x14ac:dyDescent="0.25">
      <c r="A13" s="47" t="s">
        <v>71</v>
      </c>
      <c r="B13" s="30" t="s">
        <v>73</v>
      </c>
      <c r="C13" s="31" t="s">
        <v>70</v>
      </c>
      <c r="D13" s="32">
        <v>44895</v>
      </c>
      <c r="E13" s="33">
        <v>100</v>
      </c>
      <c r="F13" s="33"/>
      <c r="G13" s="33">
        <v>100</v>
      </c>
      <c r="H13" s="34" t="s">
        <v>49</v>
      </c>
      <c r="I13" s="35">
        <v>20</v>
      </c>
      <c r="J13" s="36">
        <v>0.78</v>
      </c>
      <c r="K13" s="36"/>
      <c r="L13" s="37" t="s">
        <v>94</v>
      </c>
      <c r="M13" s="38">
        <v>2218.29</v>
      </c>
      <c r="N13" s="39" t="s">
        <v>32</v>
      </c>
      <c r="O13" s="40"/>
      <c r="P13" s="48">
        <f>G13*O13</f>
        <v>0</v>
      </c>
      <c r="Q13" s="43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x14ac:dyDescent="0.25">
      <c r="A14" s="47" t="s">
        <v>71</v>
      </c>
      <c r="B14" s="30" t="s">
        <v>74</v>
      </c>
      <c r="C14" s="31" t="s">
        <v>70</v>
      </c>
      <c r="D14" s="32">
        <v>44914</v>
      </c>
      <c r="E14" s="33">
        <v>80</v>
      </c>
      <c r="F14" s="33"/>
      <c r="G14" s="33">
        <v>80</v>
      </c>
      <c r="H14" s="34" t="s">
        <v>49</v>
      </c>
      <c r="I14" s="35">
        <v>20</v>
      </c>
      <c r="J14" s="36">
        <v>0.56999999999999995</v>
      </c>
      <c r="K14" s="36"/>
      <c r="L14" s="37" t="s">
        <v>96</v>
      </c>
      <c r="M14" s="38">
        <v>1645</v>
      </c>
      <c r="N14" s="39" t="s">
        <v>32</v>
      </c>
      <c r="O14" s="40"/>
      <c r="P14" s="48">
        <f t="shared" ref="P14:P32" si="0">G14*O14</f>
        <v>0</v>
      </c>
      <c r="Q14" s="43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x14ac:dyDescent="0.25">
      <c r="A15" s="47" t="s">
        <v>71</v>
      </c>
      <c r="B15" s="30" t="s">
        <v>75</v>
      </c>
      <c r="C15" s="31" t="s">
        <v>70</v>
      </c>
      <c r="D15" s="32">
        <v>44914</v>
      </c>
      <c r="E15" s="33">
        <v>30</v>
      </c>
      <c r="F15" s="33"/>
      <c r="G15" s="33">
        <v>30</v>
      </c>
      <c r="H15" s="34" t="s">
        <v>49</v>
      </c>
      <c r="I15" s="35">
        <v>15</v>
      </c>
      <c r="J15" s="36">
        <v>0.79</v>
      </c>
      <c r="K15" s="36"/>
      <c r="L15" s="37" t="s">
        <v>95</v>
      </c>
      <c r="M15" s="38">
        <v>538.16</v>
      </c>
      <c r="N15" s="39" t="s">
        <v>32</v>
      </c>
      <c r="O15" s="40"/>
      <c r="P15" s="48">
        <f t="shared" si="0"/>
        <v>0</v>
      </c>
      <c r="Q15" s="43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spans="1:27" x14ac:dyDescent="0.25">
      <c r="A16" s="47" t="s">
        <v>71</v>
      </c>
      <c r="B16" s="30" t="s">
        <v>92</v>
      </c>
      <c r="C16" s="31" t="s">
        <v>70</v>
      </c>
      <c r="D16" s="32">
        <v>44914</v>
      </c>
      <c r="E16" s="33">
        <v>50</v>
      </c>
      <c r="F16" s="33"/>
      <c r="G16" s="33">
        <v>50</v>
      </c>
      <c r="H16" s="34" t="s">
        <v>49</v>
      </c>
      <c r="I16" s="35">
        <v>30</v>
      </c>
      <c r="J16" s="36">
        <v>1.18</v>
      </c>
      <c r="K16" s="36"/>
      <c r="L16" s="37" t="s">
        <v>97</v>
      </c>
      <c r="M16" s="38">
        <v>873.38</v>
      </c>
      <c r="N16" s="39" t="s">
        <v>32</v>
      </c>
      <c r="O16" s="40"/>
      <c r="P16" s="48">
        <f t="shared" si="0"/>
        <v>0</v>
      </c>
      <c r="Q16" s="43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spans="1:27" x14ac:dyDescent="0.25">
      <c r="A17" s="47" t="s">
        <v>71</v>
      </c>
      <c r="B17" s="30" t="s">
        <v>76</v>
      </c>
      <c r="C17" s="31" t="s">
        <v>70</v>
      </c>
      <c r="D17" s="32">
        <v>44914</v>
      </c>
      <c r="E17" s="33">
        <v>40</v>
      </c>
      <c r="F17" s="33"/>
      <c r="G17" s="33">
        <v>40</v>
      </c>
      <c r="H17" s="34" t="s">
        <v>49</v>
      </c>
      <c r="I17" s="35">
        <v>15</v>
      </c>
      <c r="J17" s="36">
        <v>0.78</v>
      </c>
      <c r="K17" s="36"/>
      <c r="L17" s="37" t="s">
        <v>98</v>
      </c>
      <c r="M17" s="38">
        <v>746.09</v>
      </c>
      <c r="N17" s="39" t="s">
        <v>32</v>
      </c>
      <c r="O17" s="40"/>
      <c r="P17" s="48">
        <f t="shared" si="0"/>
        <v>0</v>
      </c>
      <c r="Q17" s="43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x14ac:dyDescent="0.25">
      <c r="A18" s="47" t="s">
        <v>71</v>
      </c>
      <c r="B18" s="30" t="s">
        <v>77</v>
      </c>
      <c r="C18" s="31" t="s">
        <v>70</v>
      </c>
      <c r="D18" s="32">
        <v>44914</v>
      </c>
      <c r="E18" s="33">
        <v>57</v>
      </c>
      <c r="F18" s="33"/>
      <c r="G18" s="33">
        <v>57</v>
      </c>
      <c r="H18" s="34" t="s">
        <v>49</v>
      </c>
      <c r="I18" s="35">
        <v>30</v>
      </c>
      <c r="J18" s="36">
        <v>1.18</v>
      </c>
      <c r="K18" s="36"/>
      <c r="L18" s="37" t="s">
        <v>99</v>
      </c>
      <c r="M18" s="38">
        <v>1007.67</v>
      </c>
      <c r="N18" s="39" t="s">
        <v>32</v>
      </c>
      <c r="O18" s="40"/>
      <c r="P18" s="48">
        <f t="shared" si="0"/>
        <v>0</v>
      </c>
      <c r="Q18" s="43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1:27" x14ac:dyDescent="0.25">
      <c r="A19" s="47" t="s">
        <v>71</v>
      </c>
      <c r="B19" s="30" t="s">
        <v>78</v>
      </c>
      <c r="C19" s="31" t="s">
        <v>70</v>
      </c>
      <c r="D19" s="32">
        <v>44914</v>
      </c>
      <c r="E19" s="33">
        <v>25</v>
      </c>
      <c r="F19" s="33"/>
      <c r="G19" s="33">
        <v>25</v>
      </c>
      <c r="H19" s="34" t="s">
        <v>49</v>
      </c>
      <c r="I19" s="35">
        <v>15</v>
      </c>
      <c r="J19" s="36">
        <v>0.59</v>
      </c>
      <c r="K19" s="36"/>
      <c r="L19" s="37" t="s">
        <v>100</v>
      </c>
      <c r="M19" s="38">
        <v>539.45000000000005</v>
      </c>
      <c r="N19" s="39" t="s">
        <v>32</v>
      </c>
      <c r="O19" s="40"/>
      <c r="P19" s="48">
        <f t="shared" si="0"/>
        <v>0</v>
      </c>
      <c r="Q19" s="43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 x14ac:dyDescent="0.25">
      <c r="A20" s="47" t="s">
        <v>71</v>
      </c>
      <c r="B20" s="30" t="s">
        <v>79</v>
      </c>
      <c r="C20" s="31" t="s">
        <v>70</v>
      </c>
      <c r="D20" s="32">
        <v>44914</v>
      </c>
      <c r="E20" s="33">
        <v>79</v>
      </c>
      <c r="F20" s="33"/>
      <c r="G20" s="33">
        <v>79</v>
      </c>
      <c r="H20" s="34" t="s">
        <v>49</v>
      </c>
      <c r="I20" s="35">
        <v>35</v>
      </c>
      <c r="J20" s="36">
        <v>1.19</v>
      </c>
      <c r="K20" s="36"/>
      <c r="L20" s="37" t="s">
        <v>101</v>
      </c>
      <c r="M20" s="38">
        <v>1506.49</v>
      </c>
      <c r="N20" s="39" t="s">
        <v>32</v>
      </c>
      <c r="O20" s="40"/>
      <c r="P20" s="48">
        <f t="shared" si="0"/>
        <v>0</v>
      </c>
      <c r="Q20" s="43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spans="1:27" x14ac:dyDescent="0.25">
      <c r="A21" s="47" t="s">
        <v>71</v>
      </c>
      <c r="B21" s="30" t="s">
        <v>80</v>
      </c>
      <c r="C21" s="31" t="s">
        <v>70</v>
      </c>
      <c r="D21" s="32">
        <v>44914</v>
      </c>
      <c r="E21" s="33">
        <v>58</v>
      </c>
      <c r="F21" s="33"/>
      <c r="G21" s="33">
        <v>58</v>
      </c>
      <c r="H21" s="34" t="s">
        <v>49</v>
      </c>
      <c r="I21" s="35">
        <v>20</v>
      </c>
      <c r="J21" s="36">
        <v>1.19</v>
      </c>
      <c r="K21" s="36"/>
      <c r="L21" s="37" t="s">
        <v>105</v>
      </c>
      <c r="M21" s="38">
        <v>1095.97</v>
      </c>
      <c r="N21" s="39" t="s">
        <v>32</v>
      </c>
      <c r="O21" s="40"/>
      <c r="P21" s="48">
        <f t="shared" si="0"/>
        <v>0</v>
      </c>
      <c r="Q21" s="43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spans="1:27" x14ac:dyDescent="0.25">
      <c r="A22" s="47" t="s">
        <v>71</v>
      </c>
      <c r="B22" s="30" t="s">
        <v>81</v>
      </c>
      <c r="C22" s="31" t="s">
        <v>93</v>
      </c>
      <c r="D22" s="32">
        <v>44914</v>
      </c>
      <c r="E22" s="33">
        <v>80</v>
      </c>
      <c r="F22" s="33"/>
      <c r="G22" s="33">
        <v>80</v>
      </c>
      <c r="H22" s="34" t="s">
        <v>49</v>
      </c>
      <c r="I22" s="35">
        <v>20</v>
      </c>
      <c r="J22" s="36">
        <v>1.44</v>
      </c>
      <c r="K22" s="36"/>
      <c r="L22" s="37" t="s">
        <v>106</v>
      </c>
      <c r="M22" s="38">
        <v>1385.55</v>
      </c>
      <c r="N22" s="39" t="s">
        <v>32</v>
      </c>
      <c r="O22" s="40"/>
      <c r="P22" s="48">
        <f t="shared" si="0"/>
        <v>0</v>
      </c>
      <c r="Q22" s="43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 x14ac:dyDescent="0.25">
      <c r="A23" s="47" t="s">
        <v>71</v>
      </c>
      <c r="B23" s="30" t="s">
        <v>82</v>
      </c>
      <c r="C23" s="31" t="s">
        <v>70</v>
      </c>
      <c r="D23" s="32">
        <v>44914</v>
      </c>
      <c r="E23" s="33">
        <v>50</v>
      </c>
      <c r="F23" s="33"/>
      <c r="G23" s="33">
        <v>50</v>
      </c>
      <c r="H23" s="34" t="s">
        <v>49</v>
      </c>
      <c r="I23" s="35">
        <v>20</v>
      </c>
      <c r="J23" s="36">
        <v>0.77</v>
      </c>
      <c r="K23" s="36"/>
      <c r="L23" s="37" t="s">
        <v>96</v>
      </c>
      <c r="M23" s="38">
        <v>1032.52</v>
      </c>
      <c r="N23" s="39" t="s">
        <v>32</v>
      </c>
      <c r="O23" s="40"/>
      <c r="P23" s="48">
        <f t="shared" si="0"/>
        <v>0</v>
      </c>
      <c r="Q23" s="43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x14ac:dyDescent="0.25">
      <c r="A24" s="47" t="s">
        <v>71</v>
      </c>
      <c r="B24" s="30" t="s">
        <v>83</v>
      </c>
      <c r="C24" s="31" t="s">
        <v>70</v>
      </c>
      <c r="D24" s="32">
        <v>44914</v>
      </c>
      <c r="E24" s="33">
        <v>30</v>
      </c>
      <c r="F24" s="33"/>
      <c r="G24" s="33">
        <v>30</v>
      </c>
      <c r="H24" s="34" t="s">
        <v>49</v>
      </c>
      <c r="I24" s="35">
        <v>15</v>
      </c>
      <c r="J24" s="36">
        <v>0.79</v>
      </c>
      <c r="K24" s="36"/>
      <c r="L24" s="37" t="s">
        <v>107</v>
      </c>
      <c r="M24" s="38">
        <v>655.64</v>
      </c>
      <c r="N24" s="39" t="s">
        <v>32</v>
      </c>
      <c r="O24" s="40"/>
      <c r="P24" s="48">
        <f t="shared" si="0"/>
        <v>0</v>
      </c>
      <c r="Q24" s="43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x14ac:dyDescent="0.25">
      <c r="A25" s="47" t="s">
        <v>71</v>
      </c>
      <c r="B25" s="30" t="s">
        <v>84</v>
      </c>
      <c r="C25" s="31" t="s">
        <v>70</v>
      </c>
      <c r="D25" s="32">
        <v>44914</v>
      </c>
      <c r="E25" s="33">
        <v>100</v>
      </c>
      <c r="F25" s="33"/>
      <c r="G25" s="33">
        <v>100</v>
      </c>
      <c r="H25" s="34" t="s">
        <v>49</v>
      </c>
      <c r="I25" s="35">
        <v>15</v>
      </c>
      <c r="J25" s="36">
        <v>0.78</v>
      </c>
      <c r="K25" s="36"/>
      <c r="L25" s="37" t="s">
        <v>108</v>
      </c>
      <c r="M25" s="38">
        <v>1990.91</v>
      </c>
      <c r="N25" s="39" t="s">
        <v>32</v>
      </c>
      <c r="O25" s="40"/>
      <c r="P25" s="48">
        <f t="shared" si="0"/>
        <v>0</v>
      </c>
      <c r="Q25" s="43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x14ac:dyDescent="0.25">
      <c r="A26" s="47" t="s">
        <v>71</v>
      </c>
      <c r="B26" s="30" t="s">
        <v>85</v>
      </c>
      <c r="C26" s="31" t="s">
        <v>93</v>
      </c>
      <c r="D26" s="32">
        <v>44914</v>
      </c>
      <c r="E26" s="33">
        <v>30</v>
      </c>
      <c r="F26" s="33"/>
      <c r="G26" s="33">
        <v>30</v>
      </c>
      <c r="H26" s="34" t="s">
        <v>49</v>
      </c>
      <c r="I26" s="35">
        <v>10</v>
      </c>
      <c r="J26" s="36">
        <v>1.39</v>
      </c>
      <c r="K26" s="36"/>
      <c r="L26" s="37" t="s">
        <v>109</v>
      </c>
      <c r="M26" s="38">
        <v>459.38</v>
      </c>
      <c r="N26" s="39" t="s">
        <v>32</v>
      </c>
      <c r="O26" s="40"/>
      <c r="P26" s="48">
        <f t="shared" si="0"/>
        <v>0</v>
      </c>
      <c r="Q26" s="43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x14ac:dyDescent="0.25">
      <c r="A27" s="47" t="s">
        <v>71</v>
      </c>
      <c r="B27" s="30" t="s">
        <v>86</v>
      </c>
      <c r="C27" s="31" t="s">
        <v>70</v>
      </c>
      <c r="D27" s="32">
        <v>44914</v>
      </c>
      <c r="E27" s="33">
        <v>28</v>
      </c>
      <c r="F27" s="33"/>
      <c r="G27" s="33">
        <v>28</v>
      </c>
      <c r="H27" s="34" t="s">
        <v>49</v>
      </c>
      <c r="I27" s="35">
        <v>20</v>
      </c>
      <c r="J27" s="36">
        <v>0.99</v>
      </c>
      <c r="K27" s="36"/>
      <c r="L27" s="37" t="s">
        <v>110</v>
      </c>
      <c r="M27" s="38">
        <v>525.33000000000004</v>
      </c>
      <c r="N27" s="39" t="s">
        <v>32</v>
      </c>
      <c r="O27" s="40"/>
      <c r="P27" s="48">
        <f>G27*O27</f>
        <v>0</v>
      </c>
      <c r="Q27" s="43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x14ac:dyDescent="0.25">
      <c r="A28" s="47" t="s">
        <v>71</v>
      </c>
      <c r="B28" s="30" t="s">
        <v>87</v>
      </c>
      <c r="C28" s="31" t="s">
        <v>70</v>
      </c>
      <c r="D28" s="32">
        <v>44914</v>
      </c>
      <c r="E28" s="33">
        <v>39</v>
      </c>
      <c r="F28" s="33"/>
      <c r="G28" s="33">
        <v>39</v>
      </c>
      <c r="H28" s="34" t="s">
        <v>49</v>
      </c>
      <c r="I28" s="35">
        <v>20</v>
      </c>
      <c r="J28" s="36">
        <v>0.59</v>
      </c>
      <c r="K28" s="36"/>
      <c r="L28" s="37" t="s">
        <v>104</v>
      </c>
      <c r="M28" s="38">
        <v>861.98</v>
      </c>
      <c r="N28" s="39" t="s">
        <v>32</v>
      </c>
      <c r="O28" s="40"/>
      <c r="P28" s="48">
        <f>G28*O28</f>
        <v>0</v>
      </c>
      <c r="Q28" s="43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x14ac:dyDescent="0.25">
      <c r="A29" s="47" t="s">
        <v>71</v>
      </c>
      <c r="B29" s="30" t="s">
        <v>88</v>
      </c>
      <c r="C29" s="31" t="s">
        <v>70</v>
      </c>
      <c r="D29" s="32">
        <v>44914</v>
      </c>
      <c r="E29" s="33">
        <v>41</v>
      </c>
      <c r="F29" s="33"/>
      <c r="G29" s="33">
        <v>41</v>
      </c>
      <c r="H29" s="34" t="s">
        <v>49</v>
      </c>
      <c r="I29" s="35">
        <v>25</v>
      </c>
      <c r="J29" s="36">
        <v>0.76</v>
      </c>
      <c r="K29" s="36"/>
      <c r="L29" s="37" t="s">
        <v>104</v>
      </c>
      <c r="M29" s="38">
        <v>834.29</v>
      </c>
      <c r="N29" s="39" t="s">
        <v>32</v>
      </c>
      <c r="O29" s="40"/>
      <c r="P29" s="48">
        <f>G29*O29</f>
        <v>0</v>
      </c>
      <c r="Q29" s="43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x14ac:dyDescent="0.25">
      <c r="A30" s="47" t="s">
        <v>71</v>
      </c>
      <c r="B30" s="30" t="s">
        <v>89</v>
      </c>
      <c r="C30" s="31" t="s">
        <v>113</v>
      </c>
      <c r="D30" s="32">
        <v>44914</v>
      </c>
      <c r="E30" s="33">
        <v>150</v>
      </c>
      <c r="F30" s="33"/>
      <c r="G30" s="33">
        <v>150</v>
      </c>
      <c r="H30" s="34" t="s">
        <v>49</v>
      </c>
      <c r="I30" s="35">
        <v>30</v>
      </c>
      <c r="J30" s="36">
        <v>0.38</v>
      </c>
      <c r="K30" s="36"/>
      <c r="L30" s="37" t="s">
        <v>103</v>
      </c>
      <c r="M30" s="38">
        <v>3742.13</v>
      </c>
      <c r="N30" s="39" t="s">
        <v>32</v>
      </c>
      <c r="O30" s="40"/>
      <c r="P30" s="48">
        <f t="shared" si="0"/>
        <v>0</v>
      </c>
      <c r="Q30" s="43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x14ac:dyDescent="0.25">
      <c r="A31" s="47" t="s">
        <v>71</v>
      </c>
      <c r="B31" s="30" t="s">
        <v>90</v>
      </c>
      <c r="C31" s="31" t="s">
        <v>70</v>
      </c>
      <c r="D31" s="32">
        <v>44914</v>
      </c>
      <c r="E31" s="33">
        <v>100</v>
      </c>
      <c r="F31" s="33"/>
      <c r="G31" s="33">
        <v>100</v>
      </c>
      <c r="H31" s="34" t="s">
        <v>49</v>
      </c>
      <c r="I31" s="35">
        <v>25</v>
      </c>
      <c r="J31" s="36">
        <v>0.79</v>
      </c>
      <c r="K31" s="36"/>
      <c r="L31" s="37" t="s">
        <v>102</v>
      </c>
      <c r="M31" s="38">
        <v>2285.1</v>
      </c>
      <c r="N31" s="39" t="s">
        <v>32</v>
      </c>
      <c r="O31" s="40"/>
      <c r="P31" s="48">
        <f t="shared" si="0"/>
        <v>0</v>
      </c>
      <c r="Q31" s="43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 ht="15.75" thickBot="1" x14ac:dyDescent="0.3">
      <c r="A32" s="47" t="s">
        <v>71</v>
      </c>
      <c r="B32" s="30" t="s">
        <v>91</v>
      </c>
      <c r="C32" s="31" t="s">
        <v>113</v>
      </c>
      <c r="D32" s="32">
        <v>44914</v>
      </c>
      <c r="E32" s="33">
        <v>150</v>
      </c>
      <c r="F32" s="33"/>
      <c r="G32" s="33">
        <v>150</v>
      </c>
      <c r="H32" s="34" t="s">
        <v>49</v>
      </c>
      <c r="I32" s="35">
        <v>10</v>
      </c>
      <c r="J32" s="36">
        <v>0.39</v>
      </c>
      <c r="K32" s="36"/>
      <c r="L32" s="37" t="s">
        <v>99</v>
      </c>
      <c r="M32" s="38">
        <v>3766.98</v>
      </c>
      <c r="N32" s="39" t="s">
        <v>32</v>
      </c>
      <c r="O32" s="40"/>
      <c r="P32" s="48">
        <f t="shared" si="0"/>
        <v>0</v>
      </c>
      <c r="Q32" s="43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1:27" ht="69.75" customHeight="1" thickBot="1" x14ac:dyDescent="0.3">
      <c r="A33" s="49"/>
      <c r="B33" s="7"/>
      <c r="C33" s="7"/>
      <c r="D33" s="7"/>
      <c r="E33" s="7"/>
      <c r="F33" s="7"/>
      <c r="G33" s="20">
        <f>SUM(G12:G32)</f>
        <v>1377</v>
      </c>
      <c r="H33" s="7"/>
      <c r="I33" s="7"/>
      <c r="J33" s="7"/>
      <c r="K33" s="85" t="s">
        <v>67</v>
      </c>
      <c r="L33" s="86"/>
      <c r="M33" s="24">
        <f>SUM(M12:M32)</f>
        <v>29093.29</v>
      </c>
      <c r="N33" s="23"/>
      <c r="O33" s="21" t="s">
        <v>66</v>
      </c>
      <c r="P33" s="50">
        <f>SUM(P12:P32)</f>
        <v>0</v>
      </c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1:27" ht="15.75" thickBot="1" x14ac:dyDescent="0.3">
      <c r="A34" s="87" t="s">
        <v>19</v>
      </c>
      <c r="B34" s="88"/>
      <c r="C34" s="88"/>
      <c r="D34" s="88"/>
      <c r="E34" s="88"/>
      <c r="F34" s="88"/>
      <c r="G34" s="88"/>
      <c r="H34" s="88"/>
      <c r="I34" s="88"/>
      <c r="J34" s="88"/>
      <c r="K34" s="89"/>
      <c r="L34" s="89"/>
      <c r="M34" s="89"/>
      <c r="N34" s="88"/>
      <c r="O34" s="88"/>
      <c r="P34" s="51">
        <f>P35-P33</f>
        <v>0</v>
      </c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1:27" ht="15.75" thickBot="1" x14ac:dyDescent="0.3">
      <c r="A35" s="90" t="s">
        <v>20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44">
        <f>IF(C38="N",P33,(P33*1.2))</f>
        <v>0</v>
      </c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1:27" x14ac:dyDescent="0.25">
      <c r="A36" s="91" t="s">
        <v>21</v>
      </c>
      <c r="B36" s="91"/>
      <c r="C36" s="91"/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27" x14ac:dyDescent="0.25">
      <c r="A37" s="92" t="s">
        <v>22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</row>
    <row r="38" spans="1:27" ht="15.75" thickBot="1" x14ac:dyDescent="0.3">
      <c r="A38" s="28" t="s">
        <v>23</v>
      </c>
      <c r="B38" s="27"/>
      <c r="C38" s="29"/>
      <c r="D38" s="26"/>
      <c r="E38" s="10"/>
      <c r="F38" s="10"/>
      <c r="G38" s="8"/>
      <c r="H38" s="10"/>
      <c r="I38" s="10"/>
      <c r="J38" s="10"/>
      <c r="K38" s="11"/>
      <c r="L38" s="11"/>
      <c r="M38" s="11"/>
      <c r="N38" s="11"/>
      <c r="O38" s="11"/>
      <c r="P38" s="11"/>
    </row>
    <row r="39" spans="1:27" x14ac:dyDescent="0.25">
      <c r="A39" s="100" t="s">
        <v>24</v>
      </c>
      <c r="B39" s="101"/>
      <c r="C39" s="101"/>
      <c r="D39" s="101"/>
      <c r="E39" s="101"/>
      <c r="F39" s="102" t="s">
        <v>25</v>
      </c>
      <c r="G39" s="12" t="s">
        <v>26</v>
      </c>
      <c r="H39" s="52"/>
      <c r="I39" s="52"/>
      <c r="J39" s="52"/>
      <c r="K39" s="52"/>
      <c r="L39" s="52"/>
      <c r="M39" s="52"/>
      <c r="N39" s="52"/>
      <c r="O39" s="52"/>
      <c r="P39" s="52"/>
    </row>
    <row r="40" spans="1:27" ht="15.75" thickBot="1" x14ac:dyDescent="0.3">
      <c r="A40" s="53"/>
      <c r="B40" s="53"/>
      <c r="C40" s="53"/>
      <c r="D40" s="53"/>
      <c r="E40" s="53"/>
      <c r="F40" s="102"/>
      <c r="G40" s="12" t="s">
        <v>27</v>
      </c>
      <c r="H40" s="52"/>
      <c r="I40" s="52"/>
      <c r="J40" s="52"/>
      <c r="K40" s="52"/>
      <c r="L40" s="52"/>
      <c r="M40" s="52"/>
      <c r="N40" s="52"/>
      <c r="O40" s="52"/>
      <c r="P40" s="52"/>
    </row>
    <row r="41" spans="1:27" ht="15.75" thickBot="1" x14ac:dyDescent="0.3">
      <c r="A41" s="53"/>
      <c r="B41" s="53"/>
      <c r="C41" s="53"/>
      <c r="D41" s="53"/>
      <c r="E41" s="53"/>
      <c r="F41" s="102"/>
      <c r="G41" s="12" t="s">
        <v>28</v>
      </c>
      <c r="H41" s="52"/>
      <c r="I41" s="52"/>
      <c r="J41" s="52"/>
      <c r="K41" s="52"/>
      <c r="L41" s="52"/>
      <c r="M41" s="52"/>
      <c r="N41" s="52"/>
      <c r="O41" s="52"/>
      <c r="P41" s="52"/>
    </row>
    <row r="42" spans="1:27" ht="15.75" thickBot="1" x14ac:dyDescent="0.3">
      <c r="A42" s="53"/>
      <c r="B42" s="53"/>
      <c r="C42" s="53"/>
      <c r="D42" s="53"/>
      <c r="E42" s="53"/>
      <c r="F42" s="102"/>
      <c r="G42" s="12" t="s">
        <v>29</v>
      </c>
      <c r="H42" s="54"/>
      <c r="I42" s="54"/>
      <c r="J42" s="54"/>
      <c r="K42" s="54"/>
      <c r="L42" s="54"/>
      <c r="M42" s="54"/>
      <c r="N42" s="54"/>
      <c r="O42" s="54"/>
      <c r="P42" s="54"/>
    </row>
    <row r="43" spans="1:27" ht="15.75" thickBot="1" x14ac:dyDescent="0.3">
      <c r="A43" s="53"/>
      <c r="B43" s="53"/>
      <c r="C43" s="53"/>
      <c r="D43" s="53"/>
      <c r="E43" s="53"/>
      <c r="F43" s="102"/>
      <c r="G43" s="22" t="s">
        <v>30</v>
      </c>
      <c r="H43" s="82"/>
      <c r="I43" s="83"/>
      <c r="J43" s="83"/>
      <c r="K43" s="83"/>
      <c r="L43" s="83"/>
      <c r="M43" s="83"/>
      <c r="N43" s="83"/>
      <c r="O43" s="83"/>
      <c r="P43" s="84"/>
    </row>
    <row r="44" spans="1:27" ht="15.75" thickBot="1" x14ac:dyDescent="0.3">
      <c r="A44" s="53"/>
      <c r="B44" s="53"/>
      <c r="C44" s="53"/>
      <c r="D44" s="53"/>
      <c r="E44" s="53"/>
    </row>
    <row r="45" spans="1:27" ht="15.75" thickBot="1" x14ac:dyDescent="0.3">
      <c r="A45" s="53"/>
      <c r="B45" s="53"/>
      <c r="C45" s="53"/>
      <c r="D45" s="53"/>
      <c r="E45" s="53"/>
      <c r="L45" s="55"/>
      <c r="M45" s="55"/>
      <c r="N45" s="55"/>
      <c r="O45" s="55"/>
      <c r="P45" s="55"/>
    </row>
    <row r="46" spans="1:27" ht="15.75" thickBot="1" x14ac:dyDescent="0.3">
      <c r="A46" s="53"/>
      <c r="B46" s="53"/>
      <c r="C46" s="53"/>
      <c r="D46" s="53"/>
      <c r="E46" s="53"/>
      <c r="F46" s="11"/>
      <c r="I46" s="56" t="s">
        <v>31</v>
      </c>
      <c r="J46" s="56"/>
      <c r="K46" s="57"/>
      <c r="L46" s="55"/>
      <c r="M46" s="55"/>
      <c r="N46" s="55"/>
      <c r="O46" s="55"/>
      <c r="P46" s="55"/>
    </row>
    <row r="47" spans="1:27" x14ac:dyDescent="0.25">
      <c r="F47" s="11"/>
    </row>
  </sheetData>
  <mergeCells count="39">
    <mergeCell ref="A6:B6"/>
    <mergeCell ref="C6:K6"/>
    <mergeCell ref="A8:B8"/>
    <mergeCell ref="H43:P43"/>
    <mergeCell ref="K33:L33"/>
    <mergeCell ref="A34:O34"/>
    <mergeCell ref="A35:O35"/>
    <mergeCell ref="A36:C36"/>
    <mergeCell ref="A37:P37"/>
    <mergeCell ref="L9:L11"/>
    <mergeCell ref="M9:M11"/>
    <mergeCell ref="N9:N11"/>
    <mergeCell ref="O9:O11"/>
    <mergeCell ref="P9:P11"/>
    <mergeCell ref="A39:E39"/>
    <mergeCell ref="F39:F43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39:P39"/>
    <mergeCell ref="A40:E46"/>
    <mergeCell ref="H40:P40"/>
    <mergeCell ref="H41:P41"/>
    <mergeCell ref="H42:P42"/>
    <mergeCell ref="L45:P46"/>
    <mergeCell ref="I46:K46"/>
  </mergeCells>
  <dataValidations count="1">
    <dataValidation type="custom" allowBlank="1" showErrorMessage="1" errorTitle="Chyba!" error="Môžete zadať maximálne 2 desatinné miesta" sqref="O12:O32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104" t="s">
        <v>34</v>
      </c>
      <c r="M2" s="104"/>
    </row>
    <row r="3" spans="1:14" x14ac:dyDescent="0.25">
      <c r="A3" s="15" t="s">
        <v>35</v>
      </c>
      <c r="B3" s="103" t="s">
        <v>36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x14ac:dyDescent="0.25">
      <c r="A4" s="15" t="s">
        <v>37</v>
      </c>
      <c r="B4" s="103" t="s">
        <v>38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x14ac:dyDescent="0.25">
      <c r="A5" s="15" t="s">
        <v>3</v>
      </c>
      <c r="B5" s="103" t="s">
        <v>39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x14ac:dyDescent="0.25">
      <c r="A6" s="15" t="s">
        <v>40</v>
      </c>
      <c r="B6" s="103" t="s">
        <v>41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x14ac:dyDescent="0.25">
      <c r="A7" s="17" t="s">
        <v>42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15" t="s">
        <v>43</v>
      </c>
      <c r="B8" s="103" t="s">
        <v>44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</row>
    <row r="9" spans="1:14" x14ac:dyDescent="0.25">
      <c r="A9" s="15" t="s">
        <v>45</v>
      </c>
      <c r="B9" s="103" t="s">
        <v>46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1:14" x14ac:dyDescent="0.25">
      <c r="A10" s="15" t="s">
        <v>47</v>
      </c>
      <c r="B10" s="103" t="s">
        <v>48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</row>
    <row r="11" spans="1:14" x14ac:dyDescent="0.25">
      <c r="A11" s="18" t="s">
        <v>49</v>
      </c>
      <c r="B11" s="103" t="s">
        <v>50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4" ht="15" customHeight="1" x14ac:dyDescent="0.25">
      <c r="A12" s="19" t="s">
        <v>51</v>
      </c>
      <c r="B12" s="103" t="s">
        <v>52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14" ht="24" customHeight="1" x14ac:dyDescent="0.25">
      <c r="A13" s="18" t="s">
        <v>53</v>
      </c>
      <c r="B13" s="103" t="s">
        <v>54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</row>
    <row r="14" spans="1:14" ht="16.5" customHeight="1" x14ac:dyDescent="0.25">
      <c r="A14" s="18" t="s">
        <v>8</v>
      </c>
      <c r="B14" s="103" t="s">
        <v>55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14" x14ac:dyDescent="0.25">
      <c r="A15" s="18" t="s">
        <v>56</v>
      </c>
      <c r="B15" s="103" t="s">
        <v>57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38.25" x14ac:dyDescent="0.25">
      <c r="A16" s="16" t="s">
        <v>58</v>
      </c>
      <c r="B16" s="103" t="s">
        <v>59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  <row r="17" spans="1:14" ht="28.5" customHeight="1" x14ac:dyDescent="0.25">
      <c r="A17" s="16" t="s">
        <v>60</v>
      </c>
      <c r="B17" s="103" t="s">
        <v>61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</row>
    <row r="18" spans="1:14" ht="27" customHeight="1" x14ac:dyDescent="0.25">
      <c r="A18" s="18" t="s">
        <v>62</v>
      </c>
      <c r="B18" s="103" t="s">
        <v>63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2022-10-14T11:16:33Z</cp:lastPrinted>
  <dcterms:created xsi:type="dcterms:W3CDTF">2022-04-25T11:58:52Z</dcterms:created>
  <dcterms:modified xsi:type="dcterms:W3CDTF">2022-10-14T11:16:35Z</dcterms:modified>
</cp:coreProperties>
</file>