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mestokosice-my.sharepoint.com/personal/stefan_demcak_kosice_sk/Documents/VO na hlavné aktivity/DRK/"/>
    </mc:Choice>
  </mc:AlternateContent>
  <xr:revisionPtr revIDLastSave="39" documentId="8_{7BDD6172-C2CE-48A1-8945-2829D8B84F75}" xr6:coauthVersionLast="47" xr6:coauthVersionMax="47" xr10:uidLastSave="{8AEB1698-FD46-4457-BD67-B3AE80A12F3D}"/>
  <bookViews>
    <workbookView xWindow="-120" yWindow="-120" windowWidth="29040" windowHeight="15840" xr2:uid="{00000000-000D-0000-FFFF-FFFF00000000}"/>
  </bookViews>
  <sheets>
    <sheet name="DRK_Cenová ponuka" sheetId="2" r:id="rId1"/>
    <sheet name="Priloha_limity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2" l="1"/>
  <c r="G33" i="2"/>
  <c r="H32" i="2"/>
  <c r="G32" i="2"/>
  <c r="H25" i="2"/>
  <c r="G25" i="2"/>
  <c r="H18" i="2"/>
  <c r="G18" i="2"/>
  <c r="H10" i="2"/>
  <c r="G10" i="2"/>
  <c r="E17" i="4"/>
  <c r="D17" i="4"/>
  <c r="G14" i="4" s="1"/>
  <c r="F16" i="4"/>
  <c r="F15" i="4"/>
  <c r="F14" i="4"/>
  <c r="F13" i="4"/>
  <c r="F12" i="4"/>
  <c r="G11" i="4"/>
  <c r="F11" i="4"/>
  <c r="F10" i="4"/>
  <c r="G9" i="4"/>
  <c r="F9" i="4"/>
  <c r="G8" i="4"/>
  <c r="F8" i="4"/>
  <c r="G7" i="4"/>
  <c r="F7" i="4"/>
  <c r="G6" i="4"/>
  <c r="F6" i="4"/>
  <c r="G5" i="4"/>
  <c r="G17" i="4" s="1"/>
  <c r="F5" i="4"/>
  <c r="F17" i="4" l="1"/>
  <c r="G15" i="4"/>
  <c r="G12" i="4"/>
  <c r="G16" i="4"/>
  <c r="G13" i="4"/>
  <c r="G10" i="4"/>
  <c r="G28" i="2"/>
  <c r="H28" i="2" s="1"/>
  <c r="G29" i="2"/>
  <c r="H29" i="2" s="1"/>
  <c r="G30" i="2"/>
  <c r="H30" i="2" s="1"/>
  <c r="G31" i="2"/>
  <c r="H31" i="2" s="1"/>
  <c r="G27" i="2"/>
  <c r="H27" i="2" s="1"/>
  <c r="G21" i="2"/>
  <c r="H21" i="2" s="1"/>
  <c r="G22" i="2"/>
  <c r="H22" i="2" s="1"/>
  <c r="G23" i="2"/>
  <c r="H23" i="2" s="1"/>
  <c r="G24" i="2"/>
  <c r="H24" i="2" s="1"/>
  <c r="G20" i="2"/>
  <c r="H20" i="2" s="1"/>
  <c r="G12" i="2"/>
  <c r="H12" i="2" s="1"/>
  <c r="G4" i="2"/>
  <c r="H4" i="2" s="1"/>
  <c r="G5" i="2"/>
  <c r="H5" i="2" s="1"/>
  <c r="G6" i="2"/>
  <c r="H6" i="2" s="1"/>
  <c r="G7" i="2"/>
  <c r="H7" i="2" s="1"/>
  <c r="G8" i="2"/>
  <c r="H8" i="2" s="1"/>
  <c r="G9" i="2"/>
  <c r="H9" i="2" s="1"/>
  <c r="G3" i="2"/>
  <c r="H3" i="2" s="1"/>
  <c r="E28" i="2"/>
  <c r="E29" i="2"/>
  <c r="E30" i="2"/>
  <c r="E31" i="2"/>
  <c r="E27" i="2"/>
  <c r="E21" i="2"/>
  <c r="E22" i="2"/>
  <c r="E23" i="2"/>
  <c r="E24" i="2"/>
  <c r="E20" i="2"/>
  <c r="E13" i="2"/>
  <c r="E14" i="2"/>
  <c r="E15" i="2"/>
  <c r="E16" i="2"/>
  <c r="E17" i="2"/>
  <c r="E12" i="2"/>
  <c r="E4" i="2"/>
  <c r="E5" i="2"/>
  <c r="E6" i="2"/>
  <c r="E7" i="2"/>
  <c r="E8" i="2"/>
  <c r="E9" i="2"/>
  <c r="G17" i="2"/>
  <c r="H17" i="2" s="1"/>
  <c r="G16" i="2"/>
  <c r="H16" i="2" s="1"/>
  <c r="G15" i="2"/>
  <c r="H15" i="2" s="1"/>
  <c r="G14" i="2"/>
  <c r="H14" i="2" s="1"/>
  <c r="G13" i="2"/>
  <c r="H13" i="2" s="1"/>
  <c r="A4" i="2"/>
  <c r="A5" i="2" s="1"/>
  <c r="A6" i="2" s="1"/>
  <c r="A7" i="2" s="1"/>
  <c r="A8" i="2" s="1"/>
  <c r="A9" i="2" s="1"/>
  <c r="A12" i="2" s="1"/>
  <c r="A13" i="2" s="1"/>
  <c r="A14" i="2" s="1"/>
  <c r="A15" i="2" s="1"/>
  <c r="A16" i="2" s="1"/>
  <c r="A17" i="2" s="1"/>
  <c r="A20" i="2" s="1"/>
  <c r="A21" i="2" s="1"/>
  <c r="A22" i="2" s="1"/>
  <c r="A23" i="2" s="1"/>
  <c r="A24" i="2" s="1"/>
  <c r="A27" i="2" s="1"/>
  <c r="A28" i="2" s="1"/>
  <c r="A29" i="2" s="1"/>
  <c r="A30" i="2" s="1"/>
  <c r="A31" i="2" s="1"/>
  <c r="E3" i="2"/>
</calcChain>
</file>

<file path=xl/sharedStrings.xml><?xml version="1.0" encoding="utf-8"?>
<sst xmlns="http://schemas.openxmlformats.org/spreadsheetml/2006/main" count="90" uniqueCount="48">
  <si>
    <t xml:space="preserve">P.č. </t>
  </si>
  <si>
    <t>Názov výdavku</t>
  </si>
  <si>
    <t>MJ</t>
  </si>
  <si>
    <t xml:space="preserve">Jednotková cena bez DPH (v EUR) </t>
  </si>
  <si>
    <t xml:space="preserve">Jednotková cena s DPH (v EUR) </t>
  </si>
  <si>
    <t xml:space="preserve">Počet jednotiek </t>
  </si>
  <si>
    <t>Spolu bez DPH (v EUR)</t>
  </si>
  <si>
    <t>Spolu s DPH (v EUR)</t>
  </si>
  <si>
    <t>Analýza a dizajn</t>
  </si>
  <si>
    <t>IT architekt</t>
  </si>
  <si>
    <t>MD</t>
  </si>
  <si>
    <t>IT analytik</t>
  </si>
  <si>
    <t>Špecialista pre bezpečnosť IT</t>
  </si>
  <si>
    <t>Špecialista pre infraštruktúrny/HW špecialista</t>
  </si>
  <si>
    <t>Projektový manažér IT projektu</t>
  </si>
  <si>
    <t>Špecialista pre databázy</t>
  </si>
  <si>
    <t>IT/IS konzultant (napr. SAP)</t>
  </si>
  <si>
    <t>Nákup technických prostriedkov, programových prostriedkov a služieb</t>
  </si>
  <si>
    <t>Dispečérsky softvér DRK (monitorovanie)</t>
  </si>
  <si>
    <t>ks</t>
  </si>
  <si>
    <t>Vysielač</t>
  </si>
  <si>
    <t>Radič</t>
  </si>
  <si>
    <t>Modul preferencie</t>
  </si>
  <si>
    <t>Dopravná centrála 1</t>
  </si>
  <si>
    <t>Dopravná centrála 2</t>
  </si>
  <si>
    <t>Implementácia a testovanie</t>
  </si>
  <si>
    <t>IT programátor/vývojár</t>
  </si>
  <si>
    <t>IT tester</t>
  </si>
  <si>
    <t>Nasadenie a Postimplementačná podpora</t>
  </si>
  <si>
    <t>Spolu</t>
  </si>
  <si>
    <t>Príloha: Limity na externé služby a vývoj/modernizáciu softvéru</t>
  </si>
  <si>
    <t>Pozícia</t>
  </si>
  <si>
    <t>Limity podľa Príručky pre oprávnenosť výdavkov PO7 OPII</t>
  </si>
  <si>
    <t>Max. suma za 1 ČD v EUR bez DPH</t>
  </si>
  <si>
    <t>Max. % podiel pozície na celkovom počte ČD v rámci riešenia, ktoré je predmetom projektu</t>
  </si>
  <si>
    <t>Počet človekodní pre danú pozíciu</t>
  </si>
  <si>
    <t>Vysúťažená suma za 1 človekodeň</t>
  </si>
  <si>
    <t>Vysúťažená suma podľa pozície celkom</t>
  </si>
  <si>
    <t>podiel pozície na celkovom počte ČD v rámci riešenia, ktoré je predmetom projektu</t>
  </si>
  <si>
    <t>Poznámka - uveďte čísla položiek rozpočtu ktoré zahŕňajú predmetnú pozíciu</t>
  </si>
  <si>
    <t>Odborník pre IT dohľad/Quality Assurance</t>
  </si>
  <si>
    <t>Školiteľ pre IT systémy</t>
  </si>
  <si>
    <t>Iné (pozícia, ktorú nie je možné zaradiť do vyššie uvedených pozícií)</t>
  </si>
  <si>
    <t>Celkom</t>
  </si>
  <si>
    <t>1. fakturačný míľnik</t>
  </si>
  <si>
    <t>2. fakturačný míľnik</t>
  </si>
  <si>
    <t>3. fakturačný míľnik</t>
  </si>
  <si>
    <t>4. fakturačný míľnik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</si>
</sst>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/>
    <xf numFmtId="0" fontId="0" fillId="4" borderId="1" xfId="0" applyFill="1" applyBorder="1" applyAlignment="1" applyProtection="1">
      <alignment horizontal="center" vertical="center"/>
      <protection locked="0"/>
    </xf>
    <xf numFmtId="164" fontId="4" fillId="0" borderId="1" xfId="1" applyNumberFormat="1" applyFont="1" applyFill="1" applyBorder="1" applyAlignment="1" applyProtection="1">
      <alignment vertical="center"/>
      <protection locked="0"/>
    </xf>
    <xf numFmtId="2" fontId="4" fillId="0" borderId="1" xfId="0" applyNumberFormat="1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/>
    <xf numFmtId="44" fontId="4" fillId="0" borderId="1" xfId="1" applyFont="1" applyFill="1" applyBorder="1" applyAlignment="1" applyProtection="1">
      <alignment vertical="center"/>
      <protection locked="0"/>
    </xf>
    <xf numFmtId="44" fontId="4" fillId="0" borderId="1" xfId="1" applyFont="1" applyFill="1" applyBorder="1"/>
    <xf numFmtId="44" fontId="0" fillId="4" borderId="1" xfId="1" applyFont="1" applyFill="1" applyBorder="1" applyAlignment="1" applyProtection="1">
      <alignment vertical="center"/>
      <protection locked="0"/>
    </xf>
    <xf numFmtId="0" fontId="3" fillId="0" borderId="0" xfId="2" applyFont="1"/>
    <xf numFmtId="0" fontId="1" fillId="0" borderId="0" xfId="2"/>
    <xf numFmtId="0" fontId="5" fillId="5" borderId="7" xfId="2" applyFont="1" applyFill="1" applyBorder="1" applyAlignment="1">
      <alignment horizontal="justify" vertical="center" wrapText="1"/>
    </xf>
    <xf numFmtId="0" fontId="5" fillId="5" borderId="8" xfId="2" applyFont="1" applyFill="1" applyBorder="1" applyAlignment="1">
      <alignment horizontal="justify" vertical="center" wrapText="1"/>
    </xf>
    <xf numFmtId="0" fontId="5" fillId="5" borderId="9" xfId="2" applyFont="1" applyFill="1" applyBorder="1" applyAlignment="1">
      <alignment horizontal="justify" vertical="center" wrapText="1"/>
    </xf>
    <xf numFmtId="0" fontId="5" fillId="5" borderId="1" xfId="2" applyFont="1" applyFill="1" applyBorder="1" applyAlignment="1">
      <alignment horizontal="justify" vertical="center" wrapText="1"/>
    </xf>
    <xf numFmtId="0" fontId="5" fillId="5" borderId="10" xfId="2" applyFont="1" applyFill="1" applyBorder="1" applyAlignment="1">
      <alignment horizontal="justify" vertical="center" wrapText="1"/>
    </xf>
    <xf numFmtId="0" fontId="5" fillId="0" borderId="11" xfId="2" applyFont="1" applyBorder="1" applyAlignment="1" applyProtection="1">
      <alignment vertical="center" wrapText="1"/>
      <protection locked="0"/>
    </xf>
    <xf numFmtId="3" fontId="5" fillId="0" borderId="12" xfId="2" applyNumberFormat="1" applyFont="1" applyBorder="1" applyAlignment="1">
      <alignment vertical="center" wrapText="1"/>
    </xf>
    <xf numFmtId="9" fontId="6" fillId="0" borderId="13" xfId="2" applyNumberFormat="1" applyFont="1" applyBorder="1" applyAlignment="1">
      <alignment horizontal="center" vertical="center"/>
    </xf>
    <xf numFmtId="0" fontId="5" fillId="0" borderId="9" xfId="2" applyFont="1" applyBorder="1" applyAlignment="1" applyProtection="1">
      <alignment vertical="center" wrapText="1"/>
      <protection locked="0"/>
    </xf>
    <xf numFmtId="3" fontId="5" fillId="0" borderId="1" xfId="2" applyNumberFormat="1" applyFont="1" applyBorder="1" applyAlignment="1">
      <alignment vertical="center" wrapText="1"/>
    </xf>
    <xf numFmtId="10" fontId="6" fillId="0" borderId="1" xfId="2" applyNumberFormat="1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5" fillId="0" borderId="14" xfId="2" applyFont="1" applyBorder="1" applyAlignment="1" applyProtection="1">
      <alignment vertical="center" wrapText="1"/>
      <protection locked="0"/>
    </xf>
    <xf numFmtId="3" fontId="5" fillId="0" borderId="9" xfId="2" applyNumberFormat="1" applyFont="1" applyBorder="1" applyAlignment="1">
      <alignment vertical="center" wrapText="1"/>
    </xf>
    <xf numFmtId="9" fontId="6" fillId="0" borderId="10" xfId="2" applyNumberFormat="1" applyFont="1" applyBorder="1" applyAlignment="1">
      <alignment horizontal="center" vertical="center"/>
    </xf>
    <xf numFmtId="3" fontId="5" fillId="0" borderId="9" xfId="2" applyNumberFormat="1" applyFont="1" applyBorder="1" applyAlignment="1" applyProtection="1">
      <alignment vertical="center" wrapText="1"/>
      <protection locked="0"/>
    </xf>
    <xf numFmtId="3" fontId="5" fillId="0" borderId="1" xfId="2" applyNumberFormat="1" applyFont="1" applyBorder="1" applyAlignment="1" applyProtection="1">
      <alignment vertical="center" wrapText="1"/>
      <protection locked="0"/>
    </xf>
    <xf numFmtId="0" fontId="5" fillId="0" borderId="15" xfId="2" applyFont="1" applyBorder="1" applyAlignment="1" applyProtection="1">
      <alignment vertical="center" wrapText="1"/>
      <protection locked="0"/>
    </xf>
    <xf numFmtId="3" fontId="5" fillId="0" borderId="16" xfId="2" applyNumberFormat="1" applyFont="1" applyBorder="1" applyAlignment="1" applyProtection="1">
      <alignment vertical="center" wrapText="1"/>
      <protection locked="0"/>
    </xf>
    <xf numFmtId="9" fontId="6" fillId="0" borderId="17" xfId="2" applyNumberFormat="1" applyFont="1" applyBorder="1" applyAlignment="1">
      <alignment horizontal="center" vertical="center"/>
    </xf>
    <xf numFmtId="0" fontId="5" fillId="0" borderId="16" xfId="2" applyFont="1" applyBorder="1" applyAlignment="1" applyProtection="1">
      <alignment vertical="center" wrapText="1"/>
      <protection locked="0"/>
    </xf>
    <xf numFmtId="3" fontId="5" fillId="0" borderId="18" xfId="2" applyNumberFormat="1" applyFont="1" applyBorder="1" applyAlignment="1" applyProtection="1">
      <alignment vertical="center" wrapText="1"/>
      <protection locked="0"/>
    </xf>
    <xf numFmtId="0" fontId="6" fillId="0" borderId="17" xfId="2" applyFont="1" applyBorder="1" applyAlignment="1">
      <alignment horizontal="center" vertical="center"/>
    </xf>
    <xf numFmtId="0" fontId="5" fillId="0" borderId="19" xfId="2" applyFont="1" applyBorder="1" applyAlignment="1" applyProtection="1">
      <alignment vertical="center" wrapText="1"/>
      <protection locked="0"/>
    </xf>
    <xf numFmtId="3" fontId="5" fillId="0" borderId="18" xfId="2" applyNumberFormat="1" applyFont="1" applyBorder="1" applyAlignment="1">
      <alignment vertical="center" wrapText="1"/>
    </xf>
    <xf numFmtId="10" fontId="6" fillId="0" borderId="18" xfId="2" applyNumberFormat="1" applyFont="1" applyBorder="1" applyAlignment="1">
      <alignment horizontal="center" vertical="center"/>
    </xf>
    <xf numFmtId="0" fontId="5" fillId="0" borderId="20" xfId="2" applyFont="1" applyBorder="1" applyAlignment="1" applyProtection="1">
      <alignment vertical="center" wrapText="1"/>
      <protection locked="0"/>
    </xf>
    <xf numFmtId="0" fontId="5" fillId="0" borderId="21" xfId="2" applyFont="1" applyBorder="1" applyAlignment="1" applyProtection="1">
      <alignment vertical="center" wrapText="1"/>
      <protection locked="0"/>
    </xf>
    <xf numFmtId="3" fontId="5" fillId="0" borderId="23" xfId="2" applyNumberFormat="1" applyFont="1" applyBorder="1"/>
    <xf numFmtId="0" fontId="7" fillId="0" borderId="23" xfId="2" applyFont="1" applyBorder="1"/>
    <xf numFmtId="0" fontId="7" fillId="5" borderId="22" xfId="2" applyFont="1" applyFill="1" applyBorder="1"/>
    <xf numFmtId="9" fontId="1" fillId="0" borderId="0" xfId="2" applyNumberFormat="1"/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5" fillId="5" borderId="3" xfId="2" applyFont="1" applyFill="1" applyBorder="1" applyAlignment="1">
      <alignment horizontal="center"/>
    </xf>
    <xf numFmtId="0" fontId="5" fillId="5" borderId="4" xfId="2" applyFont="1" applyFill="1" applyBorder="1" applyAlignment="1">
      <alignment horizontal="center" wrapText="1"/>
    </xf>
    <xf numFmtId="0" fontId="5" fillId="5" borderId="5" xfId="2" applyFont="1" applyFill="1" applyBorder="1" applyAlignment="1">
      <alignment horizontal="center" wrapText="1"/>
    </xf>
    <xf numFmtId="0" fontId="5" fillId="5" borderId="4" xfId="2" applyFont="1" applyFill="1" applyBorder="1" applyAlignment="1">
      <alignment horizontal="center"/>
    </xf>
    <xf numFmtId="0" fontId="5" fillId="5" borderId="6" xfId="2" applyFont="1" applyFill="1" applyBorder="1" applyAlignment="1">
      <alignment horizontal="center"/>
    </xf>
    <xf numFmtId="0" fontId="5" fillId="5" borderId="5" xfId="2" applyFont="1" applyFill="1" applyBorder="1" applyAlignment="1">
      <alignment horizontal="center"/>
    </xf>
    <xf numFmtId="3" fontId="7" fillId="5" borderId="21" xfId="2" applyNumberFormat="1" applyFont="1" applyFill="1" applyBorder="1" applyAlignment="1">
      <alignment horizontal="center"/>
    </xf>
    <xf numFmtId="0" fontId="7" fillId="5" borderId="22" xfId="2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2" fontId="8" fillId="2" borderId="1" xfId="0" applyNumberFormat="1" applyFont="1" applyFill="1" applyBorder="1" applyAlignment="1" applyProtection="1">
      <alignment vertical="center"/>
      <protection locked="0"/>
    </xf>
    <xf numFmtId="44" fontId="8" fillId="2" borderId="1" xfId="1" applyFont="1" applyFill="1" applyBorder="1" applyAlignment="1" applyProtection="1">
      <alignment vertical="center"/>
      <protection locked="0"/>
    </xf>
    <xf numFmtId="0" fontId="2" fillId="0" borderId="0" xfId="0" applyFont="1"/>
    <xf numFmtId="0" fontId="9" fillId="3" borderId="0" xfId="0" applyFont="1" applyFill="1"/>
    <xf numFmtId="164" fontId="10" fillId="3" borderId="2" xfId="0" applyNumberFormat="1" applyFont="1" applyFill="1" applyBorder="1" applyAlignment="1" applyProtection="1">
      <alignment vertical="center"/>
      <protection locked="0"/>
    </xf>
  </cellXfs>
  <cellStyles count="3">
    <cellStyle name="Mena" xfId="1" builtinId="4"/>
    <cellStyle name="Normálna" xfId="0" builtinId="0"/>
    <cellStyle name="Normálne 2" xfId="2" xr:uid="{00000000-0005-0000-0000-000002000000}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workbookViewId="0">
      <selection activeCell="H33" sqref="H33"/>
    </sheetView>
  </sheetViews>
  <sheetFormatPr defaultRowHeight="15" x14ac:dyDescent="0.25"/>
  <cols>
    <col min="2" max="2" width="42.42578125" bestFit="1" customWidth="1"/>
    <col min="4" max="4" width="14.42578125" customWidth="1"/>
    <col min="5" max="5" width="14.140625" customWidth="1"/>
    <col min="6" max="6" width="11.85546875" customWidth="1"/>
    <col min="7" max="7" width="15.140625" customWidth="1"/>
    <col min="8" max="8" width="15.85546875" customWidth="1"/>
  </cols>
  <sheetData>
    <row r="1" spans="1:8" ht="38.2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48" t="s">
        <v>8</v>
      </c>
      <c r="B2" s="48"/>
      <c r="C2" s="48"/>
      <c r="D2" s="48"/>
      <c r="E2" s="48"/>
      <c r="F2" s="48"/>
      <c r="G2" s="48"/>
      <c r="H2" s="48"/>
    </row>
    <row r="3" spans="1:8" x14ac:dyDescent="0.25">
      <c r="A3" s="4">
        <v>1</v>
      </c>
      <c r="B3" s="5" t="s">
        <v>9</v>
      </c>
      <c r="C3" s="6" t="s">
        <v>10</v>
      </c>
      <c r="D3" s="9"/>
      <c r="E3" s="7">
        <f>D3*1.2</f>
        <v>0</v>
      </c>
      <c r="F3" s="8"/>
      <c r="G3" s="11">
        <f>ROUND(D3*F3,2)</f>
        <v>0</v>
      </c>
      <c r="H3" s="13">
        <f>ROUND(G3*1.2,2)</f>
        <v>0</v>
      </c>
    </row>
    <row r="4" spans="1:8" x14ac:dyDescent="0.25">
      <c r="A4" s="4">
        <f>IF(B4="",A3,A3+1)</f>
        <v>2</v>
      </c>
      <c r="B4" s="5" t="s">
        <v>11</v>
      </c>
      <c r="C4" s="6" t="s">
        <v>10</v>
      </c>
      <c r="D4" s="9"/>
      <c r="E4" s="7">
        <f t="shared" ref="E4:E31" si="0">D4*1.2</f>
        <v>0</v>
      </c>
      <c r="F4" s="8"/>
      <c r="G4" s="11">
        <f t="shared" ref="G4:G9" si="1">ROUND(D4*F4,2)</f>
        <v>0</v>
      </c>
      <c r="H4" s="13">
        <f t="shared" ref="H4:H31" si="2">ROUND(G4*1.2,2)</f>
        <v>0</v>
      </c>
    </row>
    <row r="5" spans="1:8" x14ac:dyDescent="0.25">
      <c r="A5" s="4">
        <f t="shared" ref="A5:A8" si="3">IF(B5="",A4,A4+1)</f>
        <v>3</v>
      </c>
      <c r="B5" s="5" t="s">
        <v>12</v>
      </c>
      <c r="C5" s="6" t="s">
        <v>10</v>
      </c>
      <c r="D5" s="9"/>
      <c r="E5" s="7">
        <f t="shared" si="0"/>
        <v>0</v>
      </c>
      <c r="F5" s="8"/>
      <c r="G5" s="11">
        <f t="shared" si="1"/>
        <v>0</v>
      </c>
      <c r="H5" s="13">
        <f t="shared" si="2"/>
        <v>0</v>
      </c>
    </row>
    <row r="6" spans="1:8" x14ac:dyDescent="0.25">
      <c r="A6" s="4">
        <f t="shared" si="3"/>
        <v>4</v>
      </c>
      <c r="B6" s="5" t="s">
        <v>13</v>
      </c>
      <c r="C6" s="6" t="s">
        <v>10</v>
      </c>
      <c r="D6" s="9"/>
      <c r="E6" s="7">
        <f t="shared" si="0"/>
        <v>0</v>
      </c>
      <c r="F6" s="8"/>
      <c r="G6" s="11">
        <f t="shared" si="1"/>
        <v>0</v>
      </c>
      <c r="H6" s="13">
        <f t="shared" si="2"/>
        <v>0</v>
      </c>
    </row>
    <row r="7" spans="1:8" x14ac:dyDescent="0.25">
      <c r="A7" s="4">
        <f t="shared" si="3"/>
        <v>5</v>
      </c>
      <c r="B7" s="5" t="s">
        <v>14</v>
      </c>
      <c r="C7" s="6" t="s">
        <v>10</v>
      </c>
      <c r="D7" s="9"/>
      <c r="E7" s="7">
        <f t="shared" si="0"/>
        <v>0</v>
      </c>
      <c r="F7" s="8"/>
      <c r="G7" s="11">
        <f t="shared" si="1"/>
        <v>0</v>
      </c>
      <c r="H7" s="13">
        <f t="shared" si="2"/>
        <v>0</v>
      </c>
    </row>
    <row r="8" spans="1:8" x14ac:dyDescent="0.25">
      <c r="A8" s="4">
        <f t="shared" si="3"/>
        <v>6</v>
      </c>
      <c r="B8" s="5" t="s">
        <v>15</v>
      </c>
      <c r="C8" s="6" t="s">
        <v>10</v>
      </c>
      <c r="D8" s="9"/>
      <c r="E8" s="7">
        <f t="shared" si="0"/>
        <v>0</v>
      </c>
      <c r="F8" s="8"/>
      <c r="G8" s="11">
        <f t="shared" si="1"/>
        <v>0</v>
      </c>
      <c r="H8" s="13">
        <f t="shared" si="2"/>
        <v>0</v>
      </c>
    </row>
    <row r="9" spans="1:8" x14ac:dyDescent="0.25">
      <c r="A9" s="4">
        <f>IF(B9="",A8,A8+1)</f>
        <v>7</v>
      </c>
      <c r="B9" s="5" t="s">
        <v>16</v>
      </c>
      <c r="C9" s="6" t="s">
        <v>10</v>
      </c>
      <c r="D9" s="9"/>
      <c r="E9" s="7">
        <f t="shared" si="0"/>
        <v>0</v>
      </c>
      <c r="F9" s="8"/>
      <c r="G9" s="11">
        <f t="shared" si="1"/>
        <v>0</v>
      </c>
      <c r="H9" s="13">
        <f t="shared" si="2"/>
        <v>0</v>
      </c>
    </row>
    <row r="10" spans="1:8" s="62" customFormat="1" x14ac:dyDescent="0.25">
      <c r="A10" s="57" t="s">
        <v>44</v>
      </c>
      <c r="B10" s="58"/>
      <c r="C10" s="58"/>
      <c r="D10" s="58"/>
      <c r="E10" s="59"/>
      <c r="F10" s="60" t="s">
        <v>29</v>
      </c>
      <c r="G10" s="61">
        <f>SUM(G3:G9)</f>
        <v>0</v>
      </c>
      <c r="H10" s="61">
        <f>SUM(H3:H9)</f>
        <v>0</v>
      </c>
    </row>
    <row r="11" spans="1:8" x14ac:dyDescent="0.25">
      <c r="A11" s="48" t="s">
        <v>17</v>
      </c>
      <c r="B11" s="48"/>
      <c r="C11" s="48"/>
      <c r="D11" s="48"/>
      <c r="E11" s="48"/>
      <c r="F11" s="48"/>
      <c r="G11" s="48"/>
      <c r="H11" s="48"/>
    </row>
    <row r="12" spans="1:8" x14ac:dyDescent="0.25">
      <c r="A12" s="4">
        <f>IF(B12="",A9,A9+1)</f>
        <v>8</v>
      </c>
      <c r="B12" s="5" t="s">
        <v>18</v>
      </c>
      <c r="C12" s="6" t="s">
        <v>19</v>
      </c>
      <c r="D12" s="9"/>
      <c r="E12" s="7">
        <f t="shared" si="0"/>
        <v>0</v>
      </c>
      <c r="F12" s="10">
        <v>4</v>
      </c>
      <c r="G12" s="12">
        <f>ROUND(D12*F12,2)</f>
        <v>0</v>
      </c>
      <c r="H12" s="13">
        <f t="shared" si="2"/>
        <v>0</v>
      </c>
    </row>
    <row r="13" spans="1:8" x14ac:dyDescent="0.25">
      <c r="A13" s="4">
        <f>IF(B13="",A12,A12+1)</f>
        <v>9</v>
      </c>
      <c r="B13" s="5" t="s">
        <v>20</v>
      </c>
      <c r="C13" s="6" t="s">
        <v>19</v>
      </c>
      <c r="D13" s="9"/>
      <c r="E13" s="7">
        <f t="shared" si="0"/>
        <v>0</v>
      </c>
      <c r="F13" s="10">
        <v>214</v>
      </c>
      <c r="G13" s="12">
        <f t="shared" ref="G13:G17" si="4">ROUND(D13*F13,2)</f>
        <v>0</v>
      </c>
      <c r="H13" s="13">
        <f t="shared" si="2"/>
        <v>0</v>
      </c>
    </row>
    <row r="14" spans="1:8" x14ac:dyDescent="0.25">
      <c r="A14" s="4">
        <f t="shared" ref="A14:A16" si="5">IF(B14="",A13,A13+1)</f>
        <v>10</v>
      </c>
      <c r="B14" s="5" t="s">
        <v>21</v>
      </c>
      <c r="C14" s="6" t="s">
        <v>19</v>
      </c>
      <c r="D14" s="9"/>
      <c r="E14" s="7">
        <f t="shared" si="0"/>
        <v>0</v>
      </c>
      <c r="F14" s="10">
        <v>13</v>
      </c>
      <c r="G14" s="12">
        <f t="shared" si="4"/>
        <v>0</v>
      </c>
      <c r="H14" s="13">
        <f t="shared" si="2"/>
        <v>0</v>
      </c>
    </row>
    <row r="15" spans="1:8" x14ac:dyDescent="0.25">
      <c r="A15" s="4">
        <f t="shared" si="5"/>
        <v>11</v>
      </c>
      <c r="B15" s="5" t="s">
        <v>22</v>
      </c>
      <c r="C15" s="6" t="s">
        <v>19</v>
      </c>
      <c r="D15" s="9"/>
      <c r="E15" s="7">
        <f t="shared" si="0"/>
        <v>0</v>
      </c>
      <c r="F15" s="10">
        <v>13</v>
      </c>
      <c r="G15" s="12">
        <f t="shared" si="4"/>
        <v>0</v>
      </c>
      <c r="H15" s="13">
        <f t="shared" si="2"/>
        <v>0</v>
      </c>
    </row>
    <row r="16" spans="1:8" x14ac:dyDescent="0.25">
      <c r="A16" s="4">
        <f t="shared" si="5"/>
        <v>12</v>
      </c>
      <c r="B16" s="5" t="s">
        <v>23</v>
      </c>
      <c r="C16" s="6" t="s">
        <v>19</v>
      </c>
      <c r="D16" s="9"/>
      <c r="E16" s="7">
        <f t="shared" si="0"/>
        <v>0</v>
      </c>
      <c r="F16" s="10">
        <v>1</v>
      </c>
      <c r="G16" s="12">
        <f t="shared" si="4"/>
        <v>0</v>
      </c>
      <c r="H16" s="13">
        <f t="shared" si="2"/>
        <v>0</v>
      </c>
    </row>
    <row r="17" spans="1:8" x14ac:dyDescent="0.25">
      <c r="A17" s="4">
        <f>IF(B17="",A16,A16+1)</f>
        <v>13</v>
      </c>
      <c r="B17" s="5" t="s">
        <v>24</v>
      </c>
      <c r="C17" s="6" t="s">
        <v>19</v>
      </c>
      <c r="D17" s="9"/>
      <c r="E17" s="7">
        <f t="shared" si="0"/>
        <v>0</v>
      </c>
      <c r="F17" s="10">
        <v>13</v>
      </c>
      <c r="G17" s="12">
        <f t="shared" si="4"/>
        <v>0</v>
      </c>
      <c r="H17" s="13">
        <f t="shared" si="2"/>
        <v>0</v>
      </c>
    </row>
    <row r="18" spans="1:8" s="62" customFormat="1" x14ac:dyDescent="0.25">
      <c r="A18" s="57" t="s">
        <v>45</v>
      </c>
      <c r="B18" s="58"/>
      <c r="C18" s="58"/>
      <c r="D18" s="58"/>
      <c r="E18" s="59"/>
      <c r="F18" s="60" t="s">
        <v>29</v>
      </c>
      <c r="G18" s="61">
        <f>SUM(G11:G17)</f>
        <v>0</v>
      </c>
      <c r="H18" s="61">
        <f>SUM(H12:H17)</f>
        <v>0</v>
      </c>
    </row>
    <row r="19" spans="1:8" x14ac:dyDescent="0.25">
      <c r="A19" s="48" t="s">
        <v>25</v>
      </c>
      <c r="B19" s="48"/>
      <c r="C19" s="48"/>
      <c r="D19" s="48"/>
      <c r="E19" s="48"/>
      <c r="F19" s="48"/>
      <c r="G19" s="48"/>
      <c r="H19" s="48"/>
    </row>
    <row r="20" spans="1:8" x14ac:dyDescent="0.25">
      <c r="A20" s="4">
        <f>IF(B20="",A17,A17+1)</f>
        <v>14</v>
      </c>
      <c r="B20" s="5" t="s">
        <v>26</v>
      </c>
      <c r="C20" s="6" t="s">
        <v>10</v>
      </c>
      <c r="D20" s="9"/>
      <c r="E20" s="7">
        <f t="shared" si="0"/>
        <v>0</v>
      </c>
      <c r="F20" s="10"/>
      <c r="G20" s="11">
        <f t="shared" ref="G20:G31" si="6">ROUND(D20*F20,2)</f>
        <v>0</v>
      </c>
      <c r="H20" s="13">
        <f t="shared" si="2"/>
        <v>0</v>
      </c>
    </row>
    <row r="21" spans="1:8" x14ac:dyDescent="0.25">
      <c r="A21" s="4">
        <f>IF(B21="",A20,A20+1)</f>
        <v>15</v>
      </c>
      <c r="B21" s="5" t="s">
        <v>16</v>
      </c>
      <c r="C21" s="6" t="s">
        <v>10</v>
      </c>
      <c r="D21" s="9"/>
      <c r="E21" s="7">
        <f t="shared" si="0"/>
        <v>0</v>
      </c>
      <c r="F21" s="10"/>
      <c r="G21" s="11">
        <f t="shared" si="6"/>
        <v>0</v>
      </c>
      <c r="H21" s="13">
        <f t="shared" si="2"/>
        <v>0</v>
      </c>
    </row>
    <row r="22" spans="1:8" x14ac:dyDescent="0.25">
      <c r="A22" s="4">
        <f t="shared" ref="A22:A24" si="7">IF(B22="",A21,A21+1)</f>
        <v>16</v>
      </c>
      <c r="B22" s="5" t="s">
        <v>14</v>
      </c>
      <c r="C22" s="6" t="s">
        <v>10</v>
      </c>
      <c r="D22" s="9"/>
      <c r="E22" s="7">
        <f t="shared" si="0"/>
        <v>0</v>
      </c>
      <c r="F22" s="10"/>
      <c r="G22" s="11">
        <f t="shared" si="6"/>
        <v>0</v>
      </c>
      <c r="H22" s="13">
        <f t="shared" si="2"/>
        <v>0</v>
      </c>
    </row>
    <row r="23" spans="1:8" x14ac:dyDescent="0.25">
      <c r="A23" s="4">
        <f t="shared" si="7"/>
        <v>17</v>
      </c>
      <c r="B23" s="5" t="s">
        <v>13</v>
      </c>
      <c r="C23" s="6" t="s">
        <v>10</v>
      </c>
      <c r="D23" s="9"/>
      <c r="E23" s="7">
        <f t="shared" si="0"/>
        <v>0</v>
      </c>
      <c r="F23" s="10"/>
      <c r="G23" s="11">
        <f t="shared" si="6"/>
        <v>0</v>
      </c>
      <c r="H23" s="13">
        <f t="shared" si="2"/>
        <v>0</v>
      </c>
    </row>
    <row r="24" spans="1:8" x14ac:dyDescent="0.25">
      <c r="A24" s="4">
        <f t="shared" si="7"/>
        <v>18</v>
      </c>
      <c r="B24" s="5" t="s">
        <v>27</v>
      </c>
      <c r="C24" s="6" t="s">
        <v>10</v>
      </c>
      <c r="D24" s="9"/>
      <c r="E24" s="7">
        <f t="shared" si="0"/>
        <v>0</v>
      </c>
      <c r="F24" s="10"/>
      <c r="G24" s="11">
        <f t="shared" si="6"/>
        <v>0</v>
      </c>
      <c r="H24" s="13">
        <f t="shared" si="2"/>
        <v>0</v>
      </c>
    </row>
    <row r="25" spans="1:8" s="62" customFormat="1" x14ac:dyDescent="0.25">
      <c r="A25" s="57" t="s">
        <v>46</v>
      </c>
      <c r="B25" s="58"/>
      <c r="C25" s="58"/>
      <c r="D25" s="58"/>
      <c r="E25" s="59"/>
      <c r="F25" s="60" t="s">
        <v>29</v>
      </c>
      <c r="G25" s="61">
        <f>SUM(G20:G24)</f>
        <v>0</v>
      </c>
      <c r="H25" s="61">
        <f>SUM(H20:H24)</f>
        <v>0</v>
      </c>
    </row>
    <row r="26" spans="1:8" x14ac:dyDescent="0.25">
      <c r="A26" s="48" t="s">
        <v>28</v>
      </c>
      <c r="B26" s="48"/>
      <c r="C26" s="48"/>
      <c r="D26" s="48"/>
      <c r="E26" s="48"/>
      <c r="F26" s="48"/>
      <c r="G26" s="48"/>
      <c r="H26" s="48"/>
    </row>
    <row r="27" spans="1:8" x14ac:dyDescent="0.25">
      <c r="A27" s="4">
        <f>IF(B27="",A24,A24+1)</f>
        <v>19</v>
      </c>
      <c r="B27" s="5" t="s">
        <v>26</v>
      </c>
      <c r="C27" s="6" t="s">
        <v>10</v>
      </c>
      <c r="D27" s="9"/>
      <c r="E27" s="7">
        <f t="shared" si="0"/>
        <v>0</v>
      </c>
      <c r="F27" s="10"/>
      <c r="G27" s="11">
        <f t="shared" si="6"/>
        <v>0</v>
      </c>
      <c r="H27" s="13">
        <f t="shared" si="2"/>
        <v>0</v>
      </c>
    </row>
    <row r="28" spans="1:8" x14ac:dyDescent="0.25">
      <c r="A28" s="4">
        <f>IF(B28="",A27,A27+1)</f>
        <v>20</v>
      </c>
      <c r="B28" s="5" t="s">
        <v>16</v>
      </c>
      <c r="C28" s="6" t="s">
        <v>10</v>
      </c>
      <c r="D28" s="9"/>
      <c r="E28" s="7">
        <f t="shared" si="0"/>
        <v>0</v>
      </c>
      <c r="F28" s="10"/>
      <c r="G28" s="11">
        <f t="shared" si="6"/>
        <v>0</v>
      </c>
      <c r="H28" s="13">
        <f t="shared" si="2"/>
        <v>0</v>
      </c>
    </row>
    <row r="29" spans="1:8" x14ac:dyDescent="0.25">
      <c r="A29" s="4">
        <f t="shared" ref="A29:A31" si="8">IF(B29="",A28,A28+1)</f>
        <v>21</v>
      </c>
      <c r="B29" s="5" t="s">
        <v>14</v>
      </c>
      <c r="C29" s="6" t="s">
        <v>10</v>
      </c>
      <c r="D29" s="9"/>
      <c r="E29" s="7">
        <f t="shared" si="0"/>
        <v>0</v>
      </c>
      <c r="F29" s="10"/>
      <c r="G29" s="11">
        <f t="shared" si="6"/>
        <v>0</v>
      </c>
      <c r="H29" s="13">
        <f t="shared" si="2"/>
        <v>0</v>
      </c>
    </row>
    <row r="30" spans="1:8" x14ac:dyDescent="0.25">
      <c r="A30" s="4">
        <f t="shared" si="8"/>
        <v>22</v>
      </c>
      <c r="B30" s="5" t="s">
        <v>13</v>
      </c>
      <c r="C30" s="6" t="s">
        <v>10</v>
      </c>
      <c r="D30" s="9"/>
      <c r="E30" s="7">
        <f t="shared" si="0"/>
        <v>0</v>
      </c>
      <c r="F30" s="10"/>
      <c r="G30" s="11">
        <f t="shared" si="6"/>
        <v>0</v>
      </c>
      <c r="H30" s="13">
        <f t="shared" si="2"/>
        <v>0</v>
      </c>
    </row>
    <row r="31" spans="1:8" x14ac:dyDescent="0.25">
      <c r="A31" s="4">
        <f t="shared" si="8"/>
        <v>23</v>
      </c>
      <c r="B31" s="5" t="s">
        <v>27</v>
      </c>
      <c r="C31" s="6" t="s">
        <v>10</v>
      </c>
      <c r="D31" s="9"/>
      <c r="E31" s="7">
        <f t="shared" si="0"/>
        <v>0</v>
      </c>
      <c r="F31" s="10"/>
      <c r="G31" s="11">
        <f t="shared" si="6"/>
        <v>0</v>
      </c>
      <c r="H31" s="13">
        <f t="shared" si="2"/>
        <v>0</v>
      </c>
    </row>
    <row r="32" spans="1:8" s="62" customFormat="1" x14ac:dyDescent="0.25">
      <c r="A32" s="57" t="s">
        <v>47</v>
      </c>
      <c r="B32" s="58"/>
      <c r="C32" s="58"/>
      <c r="D32" s="58"/>
      <c r="E32" s="59"/>
      <c r="F32" s="60" t="s">
        <v>29</v>
      </c>
      <c r="G32" s="61">
        <f>SUM(G27:G31)</f>
        <v>0</v>
      </c>
      <c r="H32" s="61">
        <f>SUM(H27:H31)</f>
        <v>0</v>
      </c>
    </row>
    <row r="33" spans="6:8" ht="15.75" x14ac:dyDescent="0.25">
      <c r="F33" s="63" t="s">
        <v>29</v>
      </c>
      <c r="G33" s="64">
        <f>G10+G18+G25+G32</f>
        <v>0</v>
      </c>
      <c r="H33" s="64">
        <f>H10+H18+H25+H32</f>
        <v>0</v>
      </c>
    </row>
  </sheetData>
  <mergeCells count="8">
    <mergeCell ref="A32:E32"/>
    <mergeCell ref="A2:H2"/>
    <mergeCell ref="A11:H11"/>
    <mergeCell ref="A19:H19"/>
    <mergeCell ref="A26:H26"/>
    <mergeCell ref="A10:E10"/>
    <mergeCell ref="A18:E18"/>
    <mergeCell ref="A25:E25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4">
    <pageSetUpPr fitToPage="1"/>
  </sheetPr>
  <dimension ref="A1:H18"/>
  <sheetViews>
    <sheetView view="pageBreakPreview" zoomScale="115" zoomScaleSheetLayoutView="115" workbookViewId="0">
      <selection activeCell="A11" sqref="A11"/>
    </sheetView>
  </sheetViews>
  <sheetFormatPr defaultColWidth="9.28515625" defaultRowHeight="15" x14ac:dyDescent="0.25"/>
  <cols>
    <col min="1" max="1" width="33.5703125" style="15" customWidth="1"/>
    <col min="2" max="2" width="17.7109375" style="15" bestFit="1" customWidth="1"/>
    <col min="3" max="3" width="27.7109375" style="15" customWidth="1"/>
    <col min="4" max="4" width="37.28515625" style="15" customWidth="1"/>
    <col min="5" max="5" width="18.28515625" style="15" bestFit="1" customWidth="1"/>
    <col min="6" max="6" width="18.28515625" style="15" customWidth="1"/>
    <col min="7" max="7" width="22.28515625" style="15" bestFit="1" customWidth="1"/>
    <col min="8" max="8" width="22.5703125" style="15" bestFit="1" customWidth="1"/>
    <col min="9" max="9" width="21.7109375" style="15" customWidth="1"/>
    <col min="10" max="16384" width="9.28515625" style="15"/>
  </cols>
  <sheetData>
    <row r="1" spans="1:8" x14ac:dyDescent="0.25">
      <c r="A1" s="14" t="s">
        <v>30</v>
      </c>
    </row>
    <row r="2" spans="1:8" ht="15.75" thickBot="1" x14ac:dyDescent="0.3"/>
    <row r="3" spans="1:8" ht="33.75" customHeight="1" x14ac:dyDescent="0.25">
      <c r="A3" s="49" t="s">
        <v>31</v>
      </c>
      <c r="B3" s="50" t="s">
        <v>32</v>
      </c>
      <c r="C3" s="51"/>
      <c r="D3" s="52"/>
      <c r="E3" s="53"/>
      <c r="F3" s="53"/>
      <c r="G3" s="53"/>
      <c r="H3" s="54"/>
    </row>
    <row r="4" spans="1:8" ht="51.75" thickBot="1" x14ac:dyDescent="0.3">
      <c r="A4" s="49"/>
      <c r="B4" s="16" t="s">
        <v>33</v>
      </c>
      <c r="C4" s="17" t="s">
        <v>34</v>
      </c>
      <c r="D4" s="18" t="s">
        <v>35</v>
      </c>
      <c r="E4" s="19" t="s">
        <v>36</v>
      </c>
      <c r="F4" s="19" t="s">
        <v>37</v>
      </c>
      <c r="G4" s="19" t="s">
        <v>38</v>
      </c>
      <c r="H4" s="20" t="s">
        <v>39</v>
      </c>
    </row>
    <row r="5" spans="1:8" x14ac:dyDescent="0.25">
      <c r="A5" s="21" t="s">
        <v>9</v>
      </c>
      <c r="B5" s="22">
        <v>910</v>
      </c>
      <c r="C5" s="23">
        <v>0.1</v>
      </c>
      <c r="D5" s="24"/>
      <c r="E5" s="25"/>
      <c r="F5" s="25">
        <f t="shared" ref="F5:F16" si="0">D5*E5</f>
        <v>0</v>
      </c>
      <c r="G5" s="26" t="e">
        <f>D5/D17</f>
        <v>#DIV/0!</v>
      </c>
      <c r="H5" s="27"/>
    </row>
    <row r="6" spans="1:8" x14ac:dyDescent="0.25">
      <c r="A6" s="28" t="s">
        <v>27</v>
      </c>
      <c r="B6" s="29">
        <v>570</v>
      </c>
      <c r="C6" s="30">
        <v>0.15</v>
      </c>
      <c r="D6" s="24"/>
      <c r="E6" s="25"/>
      <c r="F6" s="25">
        <f t="shared" si="0"/>
        <v>0</v>
      </c>
      <c r="G6" s="26" t="e">
        <f>D6/D17</f>
        <v>#DIV/0!</v>
      </c>
      <c r="H6" s="27"/>
    </row>
    <row r="7" spans="1:8" x14ac:dyDescent="0.25">
      <c r="A7" s="28" t="s">
        <v>26</v>
      </c>
      <c r="B7" s="31">
        <v>650</v>
      </c>
      <c r="C7" s="30">
        <v>0.6</v>
      </c>
      <c r="D7" s="24"/>
      <c r="E7" s="32"/>
      <c r="F7" s="25">
        <f t="shared" si="0"/>
        <v>0</v>
      </c>
      <c r="G7" s="26" t="e">
        <f>D7/D17</f>
        <v>#DIV/0!</v>
      </c>
      <c r="H7" s="27"/>
    </row>
    <row r="8" spans="1:8" x14ac:dyDescent="0.25">
      <c r="A8" s="28" t="s">
        <v>14</v>
      </c>
      <c r="B8" s="31">
        <v>890</v>
      </c>
      <c r="C8" s="30">
        <v>0.04</v>
      </c>
      <c r="D8" s="24"/>
      <c r="E8" s="32"/>
      <c r="F8" s="25">
        <f t="shared" si="0"/>
        <v>0</v>
      </c>
      <c r="G8" s="26" t="e">
        <f>D8/D17</f>
        <v>#DIV/0!</v>
      </c>
      <c r="H8" s="27"/>
    </row>
    <row r="9" spans="1:8" x14ac:dyDescent="0.25">
      <c r="A9" s="28" t="s">
        <v>11</v>
      </c>
      <c r="B9" s="31">
        <v>740</v>
      </c>
      <c r="C9" s="30">
        <v>0.5</v>
      </c>
      <c r="D9" s="24"/>
      <c r="E9" s="32"/>
      <c r="F9" s="25">
        <f t="shared" si="0"/>
        <v>0</v>
      </c>
      <c r="G9" s="26" t="e">
        <f>D9/D17</f>
        <v>#DIV/0!</v>
      </c>
      <c r="H9" s="27"/>
    </row>
    <row r="10" spans="1:8" ht="25.5" x14ac:dyDescent="0.25">
      <c r="A10" s="28" t="s">
        <v>40</v>
      </c>
      <c r="B10" s="31">
        <v>890</v>
      </c>
      <c r="C10" s="30">
        <v>0.05</v>
      </c>
      <c r="D10" s="24"/>
      <c r="E10" s="32"/>
      <c r="F10" s="25">
        <f t="shared" si="0"/>
        <v>0</v>
      </c>
      <c r="G10" s="26" t="e">
        <f>D10/D17</f>
        <v>#DIV/0!</v>
      </c>
      <c r="H10" s="27"/>
    </row>
    <row r="11" spans="1:8" x14ac:dyDescent="0.25">
      <c r="A11" s="28" t="s">
        <v>12</v>
      </c>
      <c r="B11" s="31">
        <v>1200</v>
      </c>
      <c r="C11" s="30">
        <v>0.1</v>
      </c>
      <c r="D11" s="24"/>
      <c r="E11" s="32"/>
      <c r="F11" s="25">
        <f t="shared" si="0"/>
        <v>0</v>
      </c>
      <c r="G11" s="26" t="e">
        <f>D11/D17</f>
        <v>#DIV/0!</v>
      </c>
      <c r="H11" s="27"/>
    </row>
    <row r="12" spans="1:8" ht="25.5" x14ac:dyDescent="0.25">
      <c r="A12" s="28" t="s">
        <v>13</v>
      </c>
      <c r="B12" s="31">
        <v>790</v>
      </c>
      <c r="C12" s="30">
        <v>0.3</v>
      </c>
      <c r="D12" s="24"/>
      <c r="E12" s="32"/>
      <c r="F12" s="25">
        <f t="shared" si="0"/>
        <v>0</v>
      </c>
      <c r="G12" s="26" t="e">
        <f>D12/D17</f>
        <v>#DIV/0!</v>
      </c>
      <c r="H12" s="27"/>
    </row>
    <row r="13" spans="1:8" x14ac:dyDescent="0.25">
      <c r="A13" s="28" t="s">
        <v>15</v>
      </c>
      <c r="B13" s="31">
        <v>600</v>
      </c>
      <c r="C13" s="30">
        <v>0.15</v>
      </c>
      <c r="D13" s="24"/>
      <c r="E13" s="32"/>
      <c r="F13" s="25">
        <f t="shared" si="0"/>
        <v>0</v>
      </c>
      <c r="G13" s="26" t="e">
        <f>D13/D17</f>
        <v>#DIV/0!</v>
      </c>
      <c r="H13" s="27"/>
    </row>
    <row r="14" spans="1:8" x14ac:dyDescent="0.25">
      <c r="A14" s="28" t="s">
        <v>41</v>
      </c>
      <c r="B14" s="31">
        <v>710</v>
      </c>
      <c r="C14" s="30">
        <v>0.05</v>
      </c>
      <c r="D14" s="24"/>
      <c r="E14" s="32"/>
      <c r="F14" s="25">
        <f t="shared" si="0"/>
        <v>0</v>
      </c>
      <c r="G14" s="26" t="e">
        <f>D14/D17</f>
        <v>#DIV/0!</v>
      </c>
      <c r="H14" s="27"/>
    </row>
    <row r="15" spans="1:8" x14ac:dyDescent="0.25">
      <c r="A15" s="33" t="s">
        <v>16</v>
      </c>
      <c r="B15" s="34">
        <v>900</v>
      </c>
      <c r="C15" s="35">
        <v>0.5</v>
      </c>
      <c r="D15" s="36"/>
      <c r="E15" s="37"/>
      <c r="F15" s="25">
        <f t="shared" si="0"/>
        <v>0</v>
      </c>
      <c r="G15" s="26" t="e">
        <f>D15/D17</f>
        <v>#DIV/0!</v>
      </c>
      <c r="H15" s="38"/>
    </row>
    <row r="16" spans="1:8" ht="36.75" customHeight="1" thickBot="1" x14ac:dyDescent="0.3">
      <c r="A16" s="39" t="s">
        <v>42</v>
      </c>
      <c r="B16" s="34">
        <v>570</v>
      </c>
      <c r="C16" s="35">
        <v>0.2</v>
      </c>
      <c r="D16" s="36"/>
      <c r="E16" s="37"/>
      <c r="F16" s="40">
        <f t="shared" si="0"/>
        <v>0</v>
      </c>
      <c r="G16" s="41" t="e">
        <f>D16/D17</f>
        <v>#DIV/0!</v>
      </c>
      <c r="H16" s="38"/>
    </row>
    <row r="17" spans="1:8" ht="15.75" thickBot="1" x14ac:dyDescent="0.3">
      <c r="A17" s="42" t="s">
        <v>43</v>
      </c>
      <c r="B17" s="55"/>
      <c r="C17" s="56"/>
      <c r="D17" s="43">
        <f>SUM(D5:D16)</f>
        <v>0</v>
      </c>
      <c r="E17" s="44">
        <f>SUM(E5:E16)</f>
        <v>0</v>
      </c>
      <c r="F17" s="44">
        <f>SUM(F5:F16)</f>
        <v>0</v>
      </c>
      <c r="G17" s="45" t="e">
        <f>SUM(G5:G16)</f>
        <v>#DIV/0!</v>
      </c>
      <c r="H17" s="46"/>
    </row>
    <row r="18" spans="1:8" x14ac:dyDescent="0.25">
      <c r="C18" s="47"/>
    </row>
  </sheetData>
  <mergeCells count="4">
    <mergeCell ref="A3:A4"/>
    <mergeCell ref="B3:C3"/>
    <mergeCell ref="D3:H3"/>
    <mergeCell ref="B17:C17"/>
  </mergeCells>
  <conditionalFormatting sqref="E16">
    <cfRule type="cellIs" dxfId="10" priority="1" operator="greaterThan">
      <formula>$B$16</formula>
    </cfRule>
  </conditionalFormatting>
  <conditionalFormatting sqref="E5">
    <cfRule type="cellIs" dxfId="9" priority="11" operator="greaterThan">
      <formula>$B$5</formula>
    </cfRule>
  </conditionalFormatting>
  <conditionalFormatting sqref="E6">
    <cfRule type="cellIs" dxfId="8" priority="10" operator="greaterThan">
      <formula>$B$6</formula>
    </cfRule>
  </conditionalFormatting>
  <conditionalFormatting sqref="E7">
    <cfRule type="cellIs" dxfId="7" priority="9" operator="greaterThan">
      <formula>$B$7</formula>
    </cfRule>
  </conditionalFormatting>
  <conditionalFormatting sqref="E8">
    <cfRule type="cellIs" dxfId="6" priority="8" operator="greaterThan">
      <formula>$B$8</formula>
    </cfRule>
  </conditionalFormatting>
  <conditionalFormatting sqref="E9">
    <cfRule type="cellIs" dxfId="5" priority="7" operator="greaterThan">
      <formula>$B$9</formula>
    </cfRule>
  </conditionalFormatting>
  <conditionalFormatting sqref="E10">
    <cfRule type="cellIs" dxfId="4" priority="6" operator="greaterThan">
      <formula>$B$10</formula>
    </cfRule>
  </conditionalFormatting>
  <conditionalFormatting sqref="E11">
    <cfRule type="cellIs" dxfId="3" priority="5" operator="greaterThan">
      <formula>$B$11</formula>
    </cfRule>
  </conditionalFormatting>
  <conditionalFormatting sqref="E12">
    <cfRule type="cellIs" dxfId="2" priority="4" operator="greaterThan">
      <formula>$B$12</formula>
    </cfRule>
  </conditionalFormatting>
  <conditionalFormatting sqref="E13">
    <cfRule type="cellIs" dxfId="1" priority="3" operator="greaterThan">
      <formula>$B$13</formula>
    </cfRule>
  </conditionalFormatting>
  <conditionalFormatting sqref="E14:E15">
    <cfRule type="cellIs" dxfId="0" priority="2" operator="greaterThan">
      <formula>$B$14</formula>
    </cfRule>
  </conditionalFormatting>
  <dataValidations count="1">
    <dataValidation type="whole" errorStyle="warning" operator="lessThanOrEqual" allowBlank="1" showInputMessage="1" showErrorMessage="1" error="Prekročili ste limit pre túto pozíciu" sqref="E5:E16" xr:uid="{00000000-0002-0000-0100-000000000000}">
      <formula1>B5</formula1>
    </dataValidation>
  </dataValidation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DRK_Cenová ponuka</vt:lpstr>
      <vt:lpstr>Priloha_limity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Štefan Demčák, PhD.</dc:creator>
  <cp:keywords/>
  <dc:description/>
  <cp:lastModifiedBy>Demčák, Štefan</cp:lastModifiedBy>
  <cp:revision/>
  <dcterms:created xsi:type="dcterms:W3CDTF">2022-04-19T07:04:28Z</dcterms:created>
  <dcterms:modified xsi:type="dcterms:W3CDTF">2022-09-22T11:27:19Z</dcterms:modified>
  <cp:category/>
  <cp:contentStatus/>
</cp:coreProperties>
</file>