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<sst xmlns="http://schemas.openxmlformats.org/spreadsheetml/2006/main" count="1643" uniqueCount="620">
  <si>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</si>
  <si>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</si>
  <si>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</si>
  <si>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</si>
  <si>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</si>
  <si>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</si>
  <si>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</si>
  <si>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</si>
  <si>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</si>
  <si>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</si>
  <si>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</si>
  <si>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</si>
  <si>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</si>
  <si>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</si>
  <si>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</si>
  <si>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</si>
  <si>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</si>
  <si>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Spracoval: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</si>
  <si>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</si>
  <si>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</si>
  <si>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</si>
  <si>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</si>
  <si>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</si>
  <si>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</si>
  <si>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</si>
  <si>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</si>
  <si>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</si>
  <si>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</si>
  <si>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</si>
  <si>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</si>
  <si>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</si>
  <si>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</si>
  <si>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</si>
  <si>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</si>
  <si>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</si>
  <si>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</si>
  <si>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</si>
  <si>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</si>
  <si>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</si>
  <si>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</si>
  <si>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</si>
  <si>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</si>
  <si>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</si>
  <si>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</si>
  <si>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</si>
  <si>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</si>
  <si>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</si>
  <si>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</si>
  <si>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</si>
  <si>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</si>
  <si>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</si>
  <si>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</si>
  <si>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</si>
  <si>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</si>
  <si>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</si>
  <si>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</si>
  <si>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</si>
  <si>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</si>
  <si>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</si>
  <si>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</si>
  <si>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</si>
  <si>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</si>
  <si>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Trenčín </t>
  </si>
  <si>
    <t xml:space="preserve">Spracoval:                                         </t>
  </si>
  <si>
    <t xml:space="preserve">Projektant: AG-SPOL s.r.o., </t>
  </si>
  <si>
    <t xml:space="preserve">JKSO : </t>
  </si>
  <si>
    <t>Dátum: 01.10.2016</t>
  </si>
  <si>
    <t>Stavba :Cyklotrasy</t>
  </si>
  <si>
    <t>Objekt : SO -  Ul. Zlatovská</t>
  </si>
  <si>
    <t>PETRÁŠOVÁ MARTA TRENČÍN</t>
  </si>
  <si>
    <t>Ceny</t>
  </si>
  <si>
    <t>M</t>
  </si>
  <si>
    <t>PRÁCE A DODÁVKY HSV</t>
  </si>
  <si>
    <t>1 - ZEMNE PRÁCE</t>
  </si>
  <si>
    <t>231</t>
  </si>
  <si>
    <t>111203111</t>
  </si>
  <si>
    <t>Odstránenie pňov odfrézovaním</t>
  </si>
  <si>
    <t>m2</t>
  </si>
  <si>
    <t xml:space="preserve">s/                  </t>
  </si>
  <si>
    <t>45.11.12</t>
  </si>
  <si>
    <t>111212110</t>
  </si>
  <si>
    <t>Spoločenská hodnota drevín rastúcich na pozemku</t>
  </si>
  <si>
    <t>kpl</t>
  </si>
  <si>
    <t>111212121</t>
  </si>
  <si>
    <t>Odstránenie drevín výšky nad 1 m bez pňa v rovine</t>
  </si>
  <si>
    <t>6,00+6,00+12,00+5,00 =   29,000</t>
  </si>
  <si>
    <t>272</t>
  </si>
  <si>
    <t>113106121</t>
  </si>
  <si>
    <t>Rozobratie dlažby pre chodcov z betón. dlaždíc alebo tvárnic</t>
  </si>
  <si>
    <t>45.11.11</t>
  </si>
  <si>
    <t>"prídlažba"</t>
  </si>
  <si>
    <t>47,00*1,00 =   47,000</t>
  </si>
  <si>
    <t>221</t>
  </si>
  <si>
    <t>113107130</t>
  </si>
  <si>
    <t>Odstránenie podkladov alebo krytov z betónu prost. hr. do 10 cm, do 200 m2</t>
  </si>
  <si>
    <t>740,00+65,00 =   805,000</t>
  </si>
  <si>
    <t>113107212</t>
  </si>
  <si>
    <t>Odstránenie podkladov alebo krytov z kameniva ťaž. hr. do 20 cm, nad 200 m2</t>
  </si>
  <si>
    <t>654,00+740,00+65,00+140,00+31,00 =   1630,000</t>
  </si>
  <si>
    <t>113107231</t>
  </si>
  <si>
    <t>Odstránenie podkladov alebo krytov z betónu prost. hr. do 15 cm, nad 200 m2</t>
  </si>
  <si>
    <t>113107241</t>
  </si>
  <si>
    <t>Odstránenie podkladov alebo krytov živičných hr. do 5 cm, nad 200 m2</t>
  </si>
  <si>
    <t>654,00+140,00+31,00 =   825,000</t>
  </si>
  <si>
    <t>113107242</t>
  </si>
  <si>
    <t>Odstránenie podkladov alebo krytov živičných hr. do 10 cm, nad 200 m2</t>
  </si>
  <si>
    <t>113151214</t>
  </si>
  <si>
    <t>Frézovanie živ. krytu hr. do 50 mm, š. nad 750 mm alebo nad 500 m2, bez prekážok</t>
  </si>
  <si>
    <t>1542,00+31,00+880*25/100 =   1793,000</t>
  </si>
  <si>
    <t>113202111</t>
  </si>
  <si>
    <t>Vytrhanie krajníkov alebo obrubníkov stojatých</t>
  </si>
  <si>
    <t>m</t>
  </si>
  <si>
    <t>565,00+56,00+16,00+65,50 =   702,500</t>
  </si>
  <si>
    <t>121101102</t>
  </si>
  <si>
    <t>Odstránenie ornice s premiestnením do 100 m</t>
  </si>
  <si>
    <t>m3</t>
  </si>
  <si>
    <t>45.11.21</t>
  </si>
  <si>
    <t>(705,00+170,00)*0,10 =   87,500</t>
  </si>
  <si>
    <t>001</t>
  </si>
  <si>
    <t>122202202</t>
  </si>
  <si>
    <t>Odkopávky pre cesty v horn. tr. 3 nad 100 do 1 000 m3</t>
  </si>
  <si>
    <t>45.11.24</t>
  </si>
  <si>
    <t>136,00+35,00 =   171,000</t>
  </si>
  <si>
    <t>122202209</t>
  </si>
  <si>
    <t>Príplatok za lepivosť  horn. tr. 3 pre cesty</t>
  </si>
  <si>
    <t>132201201</t>
  </si>
  <si>
    <t>Hĺbenie rýh šírka do 2 m v horn. tr. 3 do 100 m3</t>
  </si>
  <si>
    <t>3,00*1,00*(0,92+1,37)/2 =   3,435</t>
  </si>
  <si>
    <t>132201209</t>
  </si>
  <si>
    <t>Príplatok za lepivosť horniny tr.3 v rýhach š. do 200 cm</t>
  </si>
  <si>
    <t>133201101</t>
  </si>
  <si>
    <t>Hĺbenie šachiet v horn. tr. 3 do 100 m3</t>
  </si>
  <si>
    <t>3,14*0,30*0,30*0,80*(16+5) =   4,748</t>
  </si>
  <si>
    <t>133201109</t>
  </si>
  <si>
    <t>Príplatok za lepivosť horniny tr.3</t>
  </si>
  <si>
    <t>161101101</t>
  </si>
  <si>
    <t>Zvislé premiestnenie výkopu horn. tr. 1-4 do 2,5 m</t>
  </si>
  <si>
    <t>162201101</t>
  </si>
  <si>
    <t>Vodorovné premiestnenie výkopu do 20 m horn. tr. 1-4</t>
  </si>
  <si>
    <t>162301422</t>
  </si>
  <si>
    <t>Vodorovné premiestnenie do 5 km pňov do 50 cm</t>
  </si>
  <si>
    <t>kus</t>
  </si>
  <si>
    <t>162701105</t>
  </si>
  <si>
    <t>Vodorovné premiestnenie výkopu do 10000 m horn. tr. 1-4</t>
  </si>
  <si>
    <t>"odvoz výkopu"</t>
  </si>
  <si>
    <t>171,00+3,435+4,748-1,485 =   177,698</t>
  </si>
  <si>
    <t>"dovoz obsypu"   1,50 =   1,500</t>
  </si>
  <si>
    <t>162701109</t>
  </si>
  <si>
    <t>Príplatok za každých ďalších 1000 m nad 10000 m horn. tr. 1-4</t>
  </si>
  <si>
    <t>179,198*7 =   1254,386</t>
  </si>
  <si>
    <t>167101102</t>
  </si>
  <si>
    <t>Nakladanie výkopku nad 100 m3 v horn. tr. 1-4</t>
  </si>
  <si>
    <t>171201202</t>
  </si>
  <si>
    <t>Uloženie sypaniny na skládky nad 100 do 1 000 m3</t>
  </si>
  <si>
    <t>171201211</t>
  </si>
  <si>
    <t>Poplatok za uloženie odpadu zo sypaniny na skládke</t>
  </si>
  <si>
    <t>174101101</t>
  </si>
  <si>
    <t>Zásyp zhutnený jám, rýh, šachiet alebo okolo objektu</t>
  </si>
  <si>
    <t>3,00*1,00*((0,92+1,37)/2-(0,15+0,20+0,30)) =   1,485</t>
  </si>
  <si>
    <t>175101101</t>
  </si>
  <si>
    <t>Obsyp potrubia bez prehodenia sypaniny</t>
  </si>
  <si>
    <t>3,00*1,00*(0,20+0,30) =   1,500</t>
  </si>
  <si>
    <t>MAT</t>
  </si>
  <si>
    <t>583313460</t>
  </si>
  <si>
    <t>Kamenivo na lôžko a obsyp potrubia  0-4</t>
  </si>
  <si>
    <t>t</t>
  </si>
  <si>
    <t>14.21.12</t>
  </si>
  <si>
    <t xml:space="preserve">                    </t>
  </si>
  <si>
    <t>1,50*1,67 =   2,505</t>
  </si>
  <si>
    <t>180402111</t>
  </si>
  <si>
    <t>Založenie parkového trávnika výsevom v rovine</t>
  </si>
  <si>
    <t>005724000</t>
  </si>
  <si>
    <t>Zmes trávna parková sídlisková</t>
  </si>
  <si>
    <t>kg</t>
  </si>
  <si>
    <t>01.11.92</t>
  </si>
  <si>
    <t>450,00/100,00*4,00 =   18,000</t>
  </si>
  <si>
    <t>182001111</t>
  </si>
  <si>
    <t>Plošná úprava terénu, nerovnosti do +-10 cm v rovine</t>
  </si>
  <si>
    <t>183403152</t>
  </si>
  <si>
    <t>Obrobenie pôdy vláčením v rovine</t>
  </si>
  <si>
    <t>183403153</t>
  </si>
  <si>
    <t>Obrobenie pôdy hrabanim v rovine</t>
  </si>
  <si>
    <t>183403161</t>
  </si>
  <si>
    <t>Obrobenie pôdy valcovaním v rovine</t>
  </si>
  <si>
    <t>185803111</t>
  </si>
  <si>
    <t>Ošetrenie trávnika v rovine</t>
  </si>
  <si>
    <t>185803211</t>
  </si>
  <si>
    <t>Uvalcovanie trávnika v rovine</t>
  </si>
  <si>
    <t>185803411</t>
  </si>
  <si>
    <t>Vyhrabanie trávnika v rovine</t>
  </si>
  <si>
    <t>185851111</t>
  </si>
  <si>
    <t>Dovoz vody pre zálievku rastlín do 6 km</t>
  </si>
  <si>
    <t>450,00*0,01 =   4,500</t>
  </si>
  <si>
    <t xml:space="preserve">1 - ZEMNE PRÁCE  spolu: </t>
  </si>
  <si>
    <t>2 - ZÁKLADY</t>
  </si>
  <si>
    <t>271</t>
  </si>
  <si>
    <t>212752127</t>
  </si>
  <si>
    <t>Trativody z flexodrenážnych rúr DN 160 so štrk. lôžkom a obsypom</t>
  </si>
  <si>
    <t>215901101</t>
  </si>
  <si>
    <t>Zhutnenie podložia z hor. súdr. do 92%PS a nesúdr. Id do 0,8</t>
  </si>
  <si>
    <t>101,00+223,00+683,00+63,00+984,00 =   2054,000</t>
  </si>
  <si>
    <t>011</t>
  </si>
  <si>
    <t>275313612</t>
  </si>
  <si>
    <t>Základové pätky z betónu prostého tr. C20/25</t>
  </si>
  <si>
    <t>45.25.32</t>
  </si>
  <si>
    <t xml:space="preserve">2 - ZÁKLADY  spolu: </t>
  </si>
  <si>
    <t>3 - ZVISLÉ A KOMPLETNÉ KONŠTRUKCIE</t>
  </si>
  <si>
    <t>015</t>
  </si>
  <si>
    <t>338171123</t>
  </si>
  <si>
    <t>Osadzovanie stĺpikov oceľ. do 2,6 m so zabet.</t>
  </si>
  <si>
    <t>45.21.64</t>
  </si>
  <si>
    <t>27+4 =   31,000</t>
  </si>
  <si>
    <t>404459610</t>
  </si>
  <si>
    <t>Stĺpik Al 60/5 hladký drážkový</t>
  </si>
  <si>
    <t>31.50.24</t>
  </si>
  <si>
    <t>3,00*(27+4) =   93,000</t>
  </si>
  <si>
    <t xml:space="preserve">3 - ZVISLÉ A KOMPLETNÉ KONŠTRUKCIE  spolu: </t>
  </si>
  <si>
    <t>4 - VODOROVNÉ KONŠTRUKCIE</t>
  </si>
  <si>
    <t>451573111</t>
  </si>
  <si>
    <t>Lôžko pod potrubie, stoky v otv. výk. z piesku a štrkopiesku</t>
  </si>
  <si>
    <t>45.21.41</t>
  </si>
  <si>
    <t>3,00*1,00*0,15 =   0,450</t>
  </si>
  <si>
    <t>451577777</t>
  </si>
  <si>
    <t>Podklad pod dlažbu z kameniva ťaženého hr. do 10 cm</t>
  </si>
  <si>
    <t>45.23.11</t>
  </si>
  <si>
    <t>762,00+53,00 =   815,000</t>
  </si>
  <si>
    <t xml:space="preserve">4 - VODOROVNÉ KONŠTRUKCIE  spolu: </t>
  </si>
  <si>
    <t>5 - KOMUNIKÁCIE</t>
  </si>
  <si>
    <t>564241112</t>
  </si>
  <si>
    <t>Podklad zo štrkopiesku hr. 13 cm</t>
  </si>
  <si>
    <t>140,00+31,00 =   171,000</t>
  </si>
  <si>
    <t>564851111</t>
  </si>
  <si>
    <t>Podklad zo štrkodrte hr. 15 cm</t>
  </si>
  <si>
    <t>564861111</t>
  </si>
  <si>
    <t>Podklad zo štrkodrte 0/63 hr. 20 cm</t>
  </si>
  <si>
    <t>5648611111</t>
  </si>
  <si>
    <t>SD; 31,5 (45) Gc; STN 73 6126 ô hr. 20 cm</t>
  </si>
  <si>
    <t>686,00+63,00 =   749,000</t>
  </si>
  <si>
    <t>564861113</t>
  </si>
  <si>
    <t>Podklad zo štrkodrte hr. 22 cm</t>
  </si>
  <si>
    <t>223,00 =   223,000</t>
  </si>
  <si>
    <t>5651431111</t>
  </si>
  <si>
    <t>Obalované kamenivo AC-16P; CA 35/50;II; STN EN 13108-1 hr. 60 mm</t>
  </si>
  <si>
    <t>683,00+63,00+414,00+31,00+880*25/100 =   1411,000</t>
  </si>
  <si>
    <t>567117113</t>
  </si>
  <si>
    <t>Podklad z prostého betónu tr. C 20 hr. 10 cm</t>
  </si>
  <si>
    <t>5671221141</t>
  </si>
  <si>
    <t>MSK: 31,5 GB: STN 73 6126, hr. 15 cm</t>
  </si>
  <si>
    <t>45.23.14</t>
  </si>
  <si>
    <t>101,00+683,00+63,00 =   847,000</t>
  </si>
  <si>
    <t>573111112</t>
  </si>
  <si>
    <t>Postrek živ. infiltračný s posypom kam. z asfaltu 1 kg/m2</t>
  </si>
  <si>
    <t>45.23.12</t>
  </si>
  <si>
    <t>573211111</t>
  </si>
  <si>
    <t>Postrek živičný spojovací z cestného asfaltu do 0,5 kg/m2</t>
  </si>
  <si>
    <t>(683,00+63,00)*2+414,00+31,00+880,00*25/100 =   2157,000</t>
  </si>
  <si>
    <t>5771352111</t>
  </si>
  <si>
    <t>Asfaltový beton AC-11 O; CA 45/80-55; II; STN EN 13108-1  hr. 40 mm</t>
  </si>
  <si>
    <t>683,00+63,00 =   746,000</t>
  </si>
  <si>
    <t>577144222</t>
  </si>
  <si>
    <t>Asfaltový betón AC 11 O; CA 45/80-55; II; STN EN 13108-1  hr. 50 mm,</t>
  </si>
  <si>
    <t>"preplátovanie + výmena krytu vozovky"   414+31+880 =   1325,000</t>
  </si>
  <si>
    <t>577156135</t>
  </si>
  <si>
    <t>Asfaltový beton AC-16 L, PMB 45/80-55, STN EN 13108-1 hr. 80 mm</t>
  </si>
  <si>
    <t>578111111</t>
  </si>
  <si>
    <t>Liaty asfalt z kameniva jemnozrnný š. do 3 m hr. 2 cm</t>
  </si>
  <si>
    <t>5811411051</t>
  </si>
  <si>
    <t>Kryt cementobetonový vozoviek STN EN 206-1 - C30/37 - XF4 Dmax. 32 hr. 240 mm</t>
  </si>
  <si>
    <t>596811111</t>
  </si>
  <si>
    <t>Kladenie betónovej dlažby do lôžka z kameniva ťaženého</t>
  </si>
  <si>
    <t>592450251</t>
  </si>
  <si>
    <t>Dlažba betónová hr. 60 mm</t>
  </si>
  <si>
    <t>26.61.11</t>
  </si>
  <si>
    <t>984,00*1.01 =   993,840</t>
  </si>
  <si>
    <t>596841111</t>
  </si>
  <si>
    <t>Kladenie betónovej dlažby do lôžka z cem. malty</t>
  </si>
  <si>
    <t>"dlažba pre nevidiacich drážkovaná"</t>
  </si>
  <si>
    <t>48,00*0,20 =   9,600</t>
  </si>
  <si>
    <t>"dlažba pre nevidiacich vrúbkovaná"</t>
  </si>
  <si>
    <t>190,00*0,20 =   38,000</t>
  </si>
  <si>
    <t>5924500010</t>
  </si>
  <si>
    <t>Dlažba pre nevidiacich drážkovaná 200x200</t>
  </si>
  <si>
    <t>9,60*1,01 =   9,696</t>
  </si>
  <si>
    <t>5924500011</t>
  </si>
  <si>
    <t>Dlažba pre nevidiacich vrúbkovaná 200x200</t>
  </si>
  <si>
    <t>38,00*1,01 =   38,380</t>
  </si>
  <si>
    <t xml:space="preserve">5 - KOMUNIKÁCIE  spolu: </t>
  </si>
  <si>
    <t>8 - RÚROVÉ VEDENIA</t>
  </si>
  <si>
    <t>871353121</t>
  </si>
  <si>
    <t>Montáž potrubia z kanaliz. rúr tvr. PVC otv. výk. DN200</t>
  </si>
  <si>
    <t>286109020</t>
  </si>
  <si>
    <t>Rúra odpad.hrdl.z PVC 225x4,5x1000</t>
  </si>
  <si>
    <t xml:space="preserve">  .  .  </t>
  </si>
  <si>
    <t>895941111</t>
  </si>
  <si>
    <t>Zhot. vpusti uličnej z bet. dielcov typ UV-50 normálny</t>
  </si>
  <si>
    <t>592238210</t>
  </si>
  <si>
    <t>Vpusť uličná betónová 5-66 18x66x10</t>
  </si>
  <si>
    <t>592238230</t>
  </si>
  <si>
    <t>Vpusť uličná betónová 6-50 61,6x50x5</t>
  </si>
  <si>
    <t>592238240</t>
  </si>
  <si>
    <t>Vpusť uličná betónová 9-50 59x50x5</t>
  </si>
  <si>
    <t>592238250</t>
  </si>
  <si>
    <t>Vpusť uličná betónová 10-50 29x50x5</t>
  </si>
  <si>
    <t>8959411111</t>
  </si>
  <si>
    <t>Demontáž vpusti uličnej z bet. dielcov typ UV-50 normálny</t>
  </si>
  <si>
    <t>8959412111</t>
  </si>
  <si>
    <t>Zhot. obrubníkovej vpuste</t>
  </si>
  <si>
    <t>552001400</t>
  </si>
  <si>
    <t>Obrubníková vpusť</t>
  </si>
  <si>
    <t>29.13.12</t>
  </si>
  <si>
    <t>899204111</t>
  </si>
  <si>
    <t>Osadenie mreží liatinových s rámom nad 150K6</t>
  </si>
  <si>
    <t>552426200</t>
  </si>
  <si>
    <t>Mreža kanálová vtoková pre vozovku 500x600</t>
  </si>
  <si>
    <t>28.75.11</t>
  </si>
  <si>
    <t xml:space="preserve">8 - RÚROVÉ VEDENIA  spolu: </t>
  </si>
  <si>
    <t>9 - OSTATNÉ KONŠTRUKCIE A PRÁCE</t>
  </si>
  <si>
    <t>914001111</t>
  </si>
  <si>
    <t>Osadenie zvislých cest. dopr. značiek na stĺpiky, konzoly alebo objekty</t>
  </si>
  <si>
    <t>1+1+2+1+1+1+3+7+3+8+2+3+1+4+5+3+4 =   50,000</t>
  </si>
  <si>
    <t>"preloženie"</t>
  </si>
  <si>
    <t>"IP16"         1 =   1,000</t>
  </si>
  <si>
    <t>"E12"         1 =   1,000</t>
  </si>
  <si>
    <t>404453160</t>
  </si>
  <si>
    <t>Značka dopravná zákaz. reflexná AL B 2</t>
  </si>
  <si>
    <t>4044540001</t>
  </si>
  <si>
    <t>Značky dopravné príkazové reflexné IP3b</t>
  </si>
  <si>
    <t>ks</t>
  </si>
  <si>
    <t>4044540002</t>
  </si>
  <si>
    <t>Značky dopravné príkazové reflexné IP12</t>
  </si>
  <si>
    <t>4044540003</t>
  </si>
  <si>
    <t>Značky dopravné príkazové reflexné IP13b</t>
  </si>
  <si>
    <t>4044540004</t>
  </si>
  <si>
    <t>Značky dopravné príkazové reflexné IP13c</t>
  </si>
  <si>
    <t>4044541701</t>
  </si>
  <si>
    <t>Značka dopravná príkaz. reflexná AL P2</t>
  </si>
  <si>
    <t>404454225</t>
  </si>
  <si>
    <t>C2 700 mm AL lemovaná</t>
  </si>
  <si>
    <t>404454586</t>
  </si>
  <si>
    <t>Značka dopravná 1000x1500 C24a</t>
  </si>
  <si>
    <t>404454587</t>
  </si>
  <si>
    <t>Značka dopravná 1000x1500 C24b</t>
  </si>
  <si>
    <t>4044550360</t>
  </si>
  <si>
    <t>Značka dopravná II7a</t>
  </si>
  <si>
    <t>4044550363</t>
  </si>
  <si>
    <t>Značka dopravná IP6</t>
  </si>
  <si>
    <t>4044563500</t>
  </si>
  <si>
    <t>Značka dopravná inform. reflexná AL E10</t>
  </si>
  <si>
    <t>404456351</t>
  </si>
  <si>
    <t>Značka dopravná inform. reflexná AL E12</t>
  </si>
  <si>
    <t>4044563510</t>
  </si>
  <si>
    <t>Značka dopravná inform. reflexná AL E16a</t>
  </si>
  <si>
    <t>4044563511</t>
  </si>
  <si>
    <t>Značka dopravná inform. reflexná AL E16b</t>
  </si>
  <si>
    <t>4044563512</t>
  </si>
  <si>
    <t>Značka dopravná inform. reflexná AL E16c</t>
  </si>
  <si>
    <t>4044563514</t>
  </si>
  <si>
    <t>Značka dopravná inform. reflexná AL E16d</t>
  </si>
  <si>
    <t>915701111</t>
  </si>
  <si>
    <t>Zhotovenie podfarbenia</t>
  </si>
  <si>
    <t>45.23.15</t>
  </si>
  <si>
    <t>563,00*1,50 =   844,500</t>
  </si>
  <si>
    <t>303,00*1,00 =   303,000</t>
  </si>
  <si>
    <t>915711111</t>
  </si>
  <si>
    <t>Vodorovné značenie krytov striek. farbou, deliace čiary š. 12 cm</t>
  </si>
  <si>
    <t>"V2a"   1025,00 =   1025,000</t>
  </si>
  <si>
    <t>9157111111</t>
  </si>
  <si>
    <t>Vodorovné značenie krytov striek. farbou, deliace čiary š. 12 cm - odstránenie</t>
  </si>
  <si>
    <t>2024+1012 =   3036,000</t>
  </si>
  <si>
    <t>915712111</t>
  </si>
  <si>
    <t>Vodorovné značenie krytov striek. farbou, vodiace pásiky š.25 cm</t>
  </si>
  <si>
    <t>"V4"    2880,00+41,00 =   2921,000</t>
  </si>
  <si>
    <t>"V6b"  1,50*0,25*6*2 =   4,500</t>
  </si>
  <si>
    <t>"V7a"   2,00*00,25*6 =   3,000</t>
  </si>
  <si>
    <t>915719111</t>
  </si>
  <si>
    <t>Príplatok za reflexnú úpravu balotinovú, deliace čiaryš. 12 cm</t>
  </si>
  <si>
    <t>915719211</t>
  </si>
  <si>
    <t>Príplatok za reflexnú úpravu balotinovú, vodiace pásiky š. 25 cm</t>
  </si>
  <si>
    <t>915721111</t>
  </si>
  <si>
    <t>Vodorovné značenie krytov striek. farbou, čiary, zebry, šípky, násypy</t>
  </si>
  <si>
    <t>"V13"    99,00 =   99,000</t>
  </si>
  <si>
    <t>9157211111</t>
  </si>
  <si>
    <t>Vodorovné značenie krytov striek. farbou, čiary, zebry, šípky, násypy - odstráne</t>
  </si>
  <si>
    <t>915729111</t>
  </si>
  <si>
    <t>Príplatok za reflexnú úpravu balotinovú, čiary, zebry, šípky</t>
  </si>
  <si>
    <t>915791111</t>
  </si>
  <si>
    <t>Predznač. pre vodor. znač. náter. hmot., del. čiary, pásiky</t>
  </si>
  <si>
    <t>"V1a"   1025,00 =   1025,000</t>
  </si>
  <si>
    <t>"V4"     2880,00+41,00 =   2921,000</t>
  </si>
  <si>
    <t>"V6b"   1,50*6*2 =   18,000</t>
  </si>
  <si>
    <t>915791112</t>
  </si>
  <si>
    <t>Predznač. pre vodor. znač. náter. hmot., čiary, zebry, šípky, násypy</t>
  </si>
  <si>
    <t>916561111</t>
  </si>
  <si>
    <t>Osadenie záhonového obrubníka betónového do lôžka z betónu s bočnou oporou</t>
  </si>
  <si>
    <t>515,00 =   515,000</t>
  </si>
  <si>
    <t>592172101</t>
  </si>
  <si>
    <t>Obrubník parkový 100x5x20</t>
  </si>
  <si>
    <t>515.00*1,01 =   520,150</t>
  </si>
  <si>
    <t>917762111</t>
  </si>
  <si>
    <t>Osadenie chodník. obrubníka betónového ležatého s oporoz do lôžka z betónu</t>
  </si>
  <si>
    <t>5921745001</t>
  </si>
  <si>
    <t>Obrubník Kasseler - nábehový 435x350x1000</t>
  </si>
  <si>
    <t>917862111</t>
  </si>
  <si>
    <t>Osadenie chodník. obrubníka betónového stojatého s oporou do lôžka z betónu</t>
  </si>
  <si>
    <t>242,00+157,00+56,00+65,00 =   520,000</t>
  </si>
  <si>
    <t>41,00 =   41,000</t>
  </si>
  <si>
    <t>592174510</t>
  </si>
  <si>
    <t>Obrubník chodníkový ABO 2-15 100x15x25</t>
  </si>
  <si>
    <t>520,00*1,01 =   525,200</t>
  </si>
  <si>
    <t>592174912</t>
  </si>
  <si>
    <t>Obrubník cestný SO 100/20/30 100x20x30</t>
  </si>
  <si>
    <t>41,00*1,01 =   41,410</t>
  </si>
  <si>
    <t>918101111</t>
  </si>
  <si>
    <t>Lôžko pod obrubníky, krajníky, obruby z betónu tr. B 12,5 - B 15</t>
  </si>
  <si>
    <t>515.00*0,25*0,30 =   38,625</t>
  </si>
  <si>
    <t>(242,00+157,00+56,00+65,00)*0,35*0,30 =   54,600</t>
  </si>
  <si>
    <t>35,00*0,60*0,30 =   6,300</t>
  </si>
  <si>
    <t>41,00*0,40*0,30 =   4,920</t>
  </si>
  <si>
    <t>919735111</t>
  </si>
  <si>
    <t>Rezanie stávajúceho živičného krytu alebo podkladu hr. do 5 cm</t>
  </si>
  <si>
    <t>31,00/0,50 =   62,000</t>
  </si>
  <si>
    <t>966006211</t>
  </si>
  <si>
    <t>Odstránenie zvislých dopravných značiek zo stĺpikov alebo konzol</t>
  </si>
  <si>
    <t>"C28"         4 =   4,000</t>
  </si>
  <si>
    <t>979082212</t>
  </si>
  <si>
    <t>Vodor. doprava sute po suchu do 50 m</t>
  </si>
  <si>
    <t>979082213</t>
  </si>
  <si>
    <t>Vodor. doprava sute po suchu do 1 km</t>
  </si>
  <si>
    <t>979082219</t>
  </si>
  <si>
    <t>Príplatok za každý ďalší 1 km sute</t>
  </si>
  <si>
    <t>1451,181*17 =   24670,077</t>
  </si>
  <si>
    <t>979087212</t>
  </si>
  <si>
    <t>Nakladanie sute na dopravný prostriedok</t>
  </si>
  <si>
    <t>979131410</t>
  </si>
  <si>
    <t>Poplatok za ulož.a znešk.stav.sute na urč.sklád. -z demol.vozoviek "O"-ost.odpad</t>
  </si>
  <si>
    <t>998224111</t>
  </si>
  <si>
    <t>Presun hmôt pre komunikácie, kryt betónový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</si>
  <si>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</si>
  <si>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</si>
  <si>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</si>
  <si>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</si>
  <si>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</si>
  <si>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>767111100</t>
  </si>
  <si>
    <t>Montáž, dodávka a osadenie autobusového prístrešku</t>
  </si>
  <si>
    <t>I</t>
  </si>
  <si>
    <t>45.42.12</t>
  </si>
  <si>
    <t>767111101</t>
  </si>
  <si>
    <t>Montáž a dodávka obojstranné stojany na bicykle</t>
  </si>
  <si>
    <t>767161120</t>
  </si>
  <si>
    <t>Montáž zábradlia rovného z rúrok do muriva, do 30 kg</t>
  </si>
  <si>
    <t>30,00+7,00 =   37,000</t>
  </si>
  <si>
    <t>309507040</t>
  </si>
  <si>
    <t>Skrutka presná 021101 8G lisovaná M16x120</t>
  </si>
  <si>
    <t>1000 ks</t>
  </si>
  <si>
    <t>28.74.11</t>
  </si>
  <si>
    <t>4*(16+5)*2/1000 =   0,168</t>
  </si>
  <si>
    <t>553042320</t>
  </si>
  <si>
    <t>Zábradlie rovné z rúrok</t>
  </si>
  <si>
    <t>28.12.10</t>
  </si>
  <si>
    <t>"tr. D 60/5"</t>
  </si>
  <si>
    <t>(2*(0,14+1,10)+1,88)*6,82*(15+3) =   535,234</t>
  </si>
  <si>
    <t>(2*(0,14+1,10)+0,88)*6,82 =   22,915</t>
  </si>
  <si>
    <t>"tr. D 44/4"</t>
  </si>
  <si>
    <t>1,82*4,00*(15+3) =   131,040</t>
  </si>
  <si>
    <t>0,82*4,00 =   3,280</t>
  </si>
  <si>
    <t>"120x10-240"</t>
  </si>
  <si>
    <t>0,12*0,24*78,50*(16+4)*2 =   90,432</t>
  </si>
  <si>
    <t>998767201</t>
  </si>
  <si>
    <t>Presun hmôt pre kovové stav. doplnk. konštr. v objektoch výšky do 6 m</t>
  </si>
  <si>
    <t xml:space="preserve">767 - Konštrukcie doplnk. kovové stavebné  spolu: </t>
  </si>
  <si>
    <t>783 - Nátery</t>
  </si>
  <si>
    <t>783</t>
  </si>
  <si>
    <t>783225100</t>
  </si>
  <si>
    <t>Nátery kov. stav. doplnk. konštr. syntet. dvojnás.+1x email</t>
  </si>
  <si>
    <t>45.44.21</t>
  </si>
  <si>
    <t>(30,00+7,00)*1,10 =   40,700</t>
  </si>
  <si>
    <t>783226100</t>
  </si>
  <si>
    <t>Nátery kov. stav. doplnk. konštr. syntet. základné</t>
  </si>
  <si>
    <t xml:space="preserve">783 - Nátery  spolu: </t>
  </si>
  <si>
    <t xml:space="preserve">PRÁCE A DODÁVKY PSV  spolu: </t>
  </si>
  <si>
    <t>PRÁCE A DODÁVKY M</t>
  </si>
  <si>
    <t>M21 - 155 Elektromontáže</t>
  </si>
  <si>
    <t>921</t>
  </si>
  <si>
    <t>210010135</t>
  </si>
  <si>
    <t>Rúrka PE uložená pevne do 80mm</t>
  </si>
  <si>
    <t>45.31.1*</t>
  </si>
  <si>
    <t>345658I001</t>
  </si>
  <si>
    <t>Chránička HD-PE kábelová ohybná 032332 : FXKVR 63</t>
  </si>
  <si>
    <t>31.20.27</t>
  </si>
  <si>
    <t>210030803</t>
  </si>
  <si>
    <t>Výložník montáž</t>
  </si>
  <si>
    <t>45.21.33</t>
  </si>
  <si>
    <t>3160303900</t>
  </si>
  <si>
    <t>Výložník  VUD 20-1-OP</t>
  </si>
  <si>
    <t>28.11.22</t>
  </si>
  <si>
    <t xml:space="preserve">V4T-05-D89-ŽZ       </t>
  </si>
  <si>
    <t>3160303901</t>
  </si>
  <si>
    <t>Výložník  VUD 30-1-OP</t>
  </si>
  <si>
    <t>3160303905</t>
  </si>
  <si>
    <t>Výložník  VUD 40-1-OP</t>
  </si>
  <si>
    <t>3160303910</t>
  </si>
  <si>
    <t>Výzbroj  GURO EKM 2035 1xE27</t>
  </si>
  <si>
    <t>210040012</t>
  </si>
  <si>
    <t>Osadernie stĺpa (vrátane zemných prác)</t>
  </si>
  <si>
    <t>45.21.43</t>
  </si>
  <si>
    <t>316716E0021</t>
  </si>
  <si>
    <t>Stožiar osvetľovací OS UD-OP-06, v=6m</t>
  </si>
  <si>
    <t xml:space="preserve">OSUD89/06P-ZN       </t>
  </si>
  <si>
    <t>210202011</t>
  </si>
  <si>
    <t>Svietidlo výbojkové na výložník 1x150W</t>
  </si>
  <si>
    <t>348241510</t>
  </si>
  <si>
    <t>Svietidlo SITECO 5NA552E1PE11 ST 100, HSE-ME 150W/220 LL(176W, 17000lm)</t>
  </si>
  <si>
    <t>210220021</t>
  </si>
  <si>
    <t>Vedenie uzemňovacie v zemi FeZn do 120mm2, vrátane svoriek</t>
  </si>
  <si>
    <t>354900O07</t>
  </si>
  <si>
    <t>Páskový vodič 30x4 pozink.</t>
  </si>
  <si>
    <t>31.20.10</t>
  </si>
  <si>
    <t>210220301</t>
  </si>
  <si>
    <t>Svorka bleskozvodná do 2 skrutiek (SS,SP1,SR 03)</t>
  </si>
  <si>
    <t>3549040A52</t>
  </si>
  <si>
    <t>Svorka SR 03 C, pre spojenie kruhových vodičov a pásoviny</t>
  </si>
  <si>
    <t>210220302</t>
  </si>
  <si>
    <t>Svorka bleskozvodná nad 2 skrutky (SJ,SK,SO,SZ,ST,SR01-2)</t>
  </si>
  <si>
    <t>3549040A43</t>
  </si>
  <si>
    <t>Svorka SR 02, odbočná, spojovacia pre pásovinu 30x4</t>
  </si>
  <si>
    <t>210901069</t>
  </si>
  <si>
    <t>Kábel 1kV voľne uložený AYKY 3x240</t>
  </si>
  <si>
    <t>"preložka NN kábla"      72,00 =   72,000</t>
  </si>
  <si>
    <t>"ochrana NN kábla"      110,00 =   110,000</t>
  </si>
  <si>
    <t>"ochrana VN kábla"      320,00 =   320,000</t>
  </si>
  <si>
    <t>341410M182</t>
  </si>
  <si>
    <t>Kábel Al : 1-AYKY-J 3x240+120</t>
  </si>
  <si>
    <t>31.30.13</t>
  </si>
  <si>
    <t>921AN25819</t>
  </si>
  <si>
    <t>Spojka SVCZ 240</t>
  </si>
  <si>
    <t>"preložka NN kábla"       2 =   2,000</t>
  </si>
  <si>
    <t>210901090</t>
  </si>
  <si>
    <t>Uloženie kábla v zemi v chodníku</t>
  </si>
  <si>
    <t>341203M110</t>
  </si>
  <si>
    <t>Kábel Cu 750V : CYKY-J 3x2,5</t>
  </si>
  <si>
    <t>341410M100</t>
  </si>
  <si>
    <t>Kábel Al : 1-AYKY-J 4x25</t>
  </si>
  <si>
    <t>354410R021</t>
  </si>
  <si>
    <t>Spojka SVCZ25</t>
  </si>
  <si>
    <t xml:space="preserve">EMKJ 0004           </t>
  </si>
  <si>
    <t>213291000</t>
  </si>
  <si>
    <t>Spracovanie východiskovej revízie a vypracovanie správy</t>
  </si>
  <si>
    <t>hod</t>
  </si>
  <si>
    <t xml:space="preserve">M21 - 155 Elektromontáže  spolu: </t>
  </si>
  <si>
    <t>M46 - 202 Zemné práce vykonávané pri externých mon</t>
  </si>
  <si>
    <t>946</t>
  </si>
  <si>
    <t>460050303</t>
  </si>
  <si>
    <t>Jama - stožiar pätkový, jednoduchý J, rovina, zemina tr 3  600x600x1300</t>
  </si>
  <si>
    <t>460200233</t>
  </si>
  <si>
    <t>Káblové ryhy šírky 50, hĺbky 50, zemina tr 3</t>
  </si>
  <si>
    <t>4602002631</t>
  </si>
  <si>
    <t>Káblové ryhy zemina tr 3, vytvorenie káblového lôžka z piesku, uloženie kábla, v</t>
  </si>
  <si>
    <t>"preložka NN kábla"        72,00 =   72,000</t>
  </si>
  <si>
    <t>"ochrana NN kábla"        110,00 =   110,000</t>
  </si>
  <si>
    <t>"ochrana VN kábla"       320,00 =   320,000</t>
  </si>
  <si>
    <t>460200283</t>
  </si>
  <si>
    <t>Káblové ryhy šírky 50, hĺbky 100, zemina tr 3</t>
  </si>
  <si>
    <t>460420373</t>
  </si>
  <si>
    <t>Zriadenie kábl lôžka š 45/10cm, piesok, tehly</t>
  </si>
  <si>
    <t>45.21.44</t>
  </si>
  <si>
    <t>583311110</t>
  </si>
  <si>
    <t>Piesok pre lôžko a obsyp potrubia 0-4</t>
  </si>
  <si>
    <t>460490012</t>
  </si>
  <si>
    <t>Zakrytie káblov výstražnou fóliou PVC šírky 33cm</t>
  </si>
  <si>
    <t>"osvetlenie"  98,00 =   98,000</t>
  </si>
  <si>
    <t>"preložka NN kábla"     72,00 =   72,000</t>
  </si>
  <si>
    <t>"ochrana NN kábla"     110,00 =   110,000</t>
  </si>
  <si>
    <t>"ochrana VN kábla"     320,00 =   320,000</t>
  </si>
  <si>
    <t>283230234</t>
  </si>
  <si>
    <t>Výstražná PVC-P fólia hr.0,30mm,š.50cm bez potlače červená-silnoprúd káble</t>
  </si>
  <si>
    <t>25.21.30</t>
  </si>
  <si>
    <t>460560233</t>
  </si>
  <si>
    <t>Zásyp ryhy šírky 50, hĺbky 50, zemina tr 3</t>
  </si>
  <si>
    <t>460560283</t>
  </si>
  <si>
    <t>Zásyp ryhy šírky 50, hĺbky 100, zemina tr 3</t>
  </si>
  <si>
    <t>5833720000</t>
  </si>
  <si>
    <t>Štrkopiesok 0-32 N1</t>
  </si>
  <si>
    <t>14.21.11</t>
  </si>
  <si>
    <t>460561510</t>
  </si>
  <si>
    <t>Káblový žľab plastový 300x400x1000</t>
  </si>
  <si>
    <t>"ochrana NN kábla"         110,00 =   110,000</t>
  </si>
  <si>
    <t>"ochrana VN kábla"         320,00 =   320,000</t>
  </si>
  <si>
    <t>460561511</t>
  </si>
  <si>
    <t>Podbetónovanie žľabu</t>
  </si>
  <si>
    <t>"ochrama NN kábla"         110,00 =   110,000</t>
  </si>
  <si>
    <t>"ochrana VN kábla"          320,00 =   320,000</t>
  </si>
  <si>
    <t>460561512</t>
  </si>
  <si>
    <t>Vytýčenie NN kábla</t>
  </si>
  <si>
    <t>"ochrana NN kábla"        4 =   4,000</t>
  </si>
  <si>
    <t>"ochrana VN kábla"       2 =   2,000</t>
  </si>
  <si>
    <t>460561513</t>
  </si>
  <si>
    <t>Ručne kopaná sonda</t>
  </si>
  <si>
    <t>"ochrana NN kábla"       4 =   4,000</t>
  </si>
  <si>
    <t>"ochrana VN kábla"      2 =   2,000</t>
  </si>
  <si>
    <t>460561514</t>
  </si>
  <si>
    <t>Penová upchávka</t>
  </si>
  <si>
    <t>"ochrana NN kábla"       8 =   8,000</t>
  </si>
  <si>
    <t>"ochrana VN kábla"      4 =   4,000</t>
  </si>
  <si>
    <t>460620013</t>
  </si>
  <si>
    <t>Provizórna úprava terénu, zemina tr 3</t>
  </si>
  <si>
    <t>"osvetlenie"  60,00 =   60,000</t>
  </si>
  <si>
    <t>"preložka NN kábla"     108,00 =   108,000</t>
  </si>
  <si>
    <t>"ochrana NN kábla"     165,00 =   165,000</t>
  </si>
  <si>
    <t>"ochrana VN kábla"     480,00 =   480,000</t>
  </si>
  <si>
    <t xml:space="preserve">M46 - 202 Zemné práce vykonávané pri externých mon  spolu: </t>
  </si>
  <si>
    <t>MCE - ostatné</t>
  </si>
  <si>
    <t>990460101</t>
  </si>
  <si>
    <t>Presun hmôt pre M 46 do 500 m</t>
  </si>
  <si>
    <t xml:space="preserve">MCE - ostatné  spolu: </t>
  </si>
  <si>
    <t xml:space="preserve">PRÁCE A DODÁVKY M  spolu: </t>
  </si>
  <si>
    <t>Za rozpočet celkom</t>
  </si>
  <si>
    <t>Figura</t>
  </si>
  <si>
    <t/>
  </si>
  <si>
    <t>f</t>
  </si>
  <si>
    <t xml:space="preserve">„ Ak je v projektovej dokumentácii, v technickej správe alebo vo výkaz výmer  použitý niektorý  z  parametrov, alebo rozpätie parametrov, ktorý  identifikuje konkrétny typ výrobku, alebo výrobok konkrétneho výrobcu,  je prípustné  nahradiť takýto výrobok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</si>
</sst>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7"/>
  <sheetViews>
    <sheetView showGridLines="0" tabSelected="1" zoomScalePageLayoutView="0" workbookViewId="0" topLeftCell="A331">
      <selection activeCell="G363" sqref="G363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12.75">
      <c r="A1" s="9" t="s">
        <v>62</v>
      </c>
      <c r="B1" s="1"/>
      <c r="C1" s="1"/>
      <c r="D1" s="1"/>
      <c r="E1" s="9" t="s">
        <v>63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60" t="s">
        <v>3</v>
      </c>
      <c r="AB1" s="33" t="s">
        <v>4</v>
      </c>
      <c r="AC1" s="33" t="s">
        <v>5</v>
      </c>
      <c r="AD1" s="33" t="s">
        <v>6</v>
      </c>
      <c r="AE1" s="1"/>
      <c r="AF1" s="1"/>
      <c r="AG1" s="1"/>
      <c r="AH1" s="1"/>
    </row>
    <row r="2" spans="1:34" ht="12.75">
      <c r="A2" s="9" t="s">
        <v>64</v>
      </c>
      <c r="B2" s="1"/>
      <c r="C2" s="1"/>
      <c r="D2" s="1"/>
      <c r="E2" s="9" t="s">
        <v>65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34" t="s">
        <v>25</v>
      </c>
      <c r="AB2" s="34" t="s">
        <v>8</v>
      </c>
      <c r="AC2" s="34"/>
      <c r="AD2" s="35"/>
      <c r="AE2" s="1"/>
      <c r="AF2" s="1"/>
      <c r="AG2" s="1"/>
      <c r="AH2" s="1"/>
    </row>
    <row r="3" spans="1:34" ht="12.75">
      <c r="A3" s="9" t="s">
        <v>18</v>
      </c>
      <c r="B3" s="1"/>
      <c r="C3" s="1"/>
      <c r="D3" s="1"/>
      <c r="E3" s="9" t="s">
        <v>66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34" t="s">
        <v>26</v>
      </c>
      <c r="AB3" s="34" t="s">
        <v>8</v>
      </c>
      <c r="AC3" s="34" t="s">
        <v>10</v>
      </c>
      <c r="AD3" s="35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34" t="s">
        <v>27</v>
      </c>
      <c r="AB4" s="34" t="s">
        <v>8</v>
      </c>
      <c r="AC4" s="34"/>
      <c r="AD4" s="35"/>
      <c r="AE4" s="1"/>
      <c r="AF4" s="1"/>
      <c r="AG4" s="1"/>
      <c r="AH4" s="1"/>
    </row>
    <row r="5" spans="1:34" ht="12.75">
      <c r="A5" s="9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34" t="s">
        <v>26</v>
      </c>
      <c r="AB5" s="34" t="s">
        <v>8</v>
      </c>
      <c r="AC5" s="34" t="s">
        <v>10</v>
      </c>
      <c r="AD5" s="35" t="s">
        <v>11</v>
      </c>
      <c r="AE5" s="1"/>
      <c r="AF5" s="1"/>
      <c r="AG5" s="1"/>
      <c r="AH5" s="1"/>
    </row>
    <row r="6" spans="1:34" ht="12.75">
      <c r="A6" s="9" t="s">
        <v>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28</v>
      </c>
      <c r="B9" s="43" t="s">
        <v>29</v>
      </c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 t="s">
        <v>14</v>
      </c>
      <c r="I9" s="43" t="s">
        <v>19</v>
      </c>
      <c r="J9" s="43" t="s">
        <v>20</v>
      </c>
      <c r="K9" s="44" t="s">
        <v>21</v>
      </c>
      <c r="L9" s="45"/>
      <c r="M9" s="46" t="s">
        <v>22</v>
      </c>
      <c r="N9" s="45"/>
      <c r="O9" s="43" t="s">
        <v>1</v>
      </c>
      <c r="P9" s="41" t="s">
        <v>35</v>
      </c>
      <c r="Q9" s="10" t="s">
        <v>32</v>
      </c>
      <c r="R9" s="10" t="s">
        <v>32</v>
      </c>
      <c r="S9" s="11" t="s">
        <v>32</v>
      </c>
      <c r="T9" s="14" t="s">
        <v>36</v>
      </c>
      <c r="U9" s="14" t="s">
        <v>37</v>
      </c>
      <c r="V9" s="14" t="s">
        <v>38</v>
      </c>
      <c r="W9" s="15" t="s">
        <v>24</v>
      </c>
      <c r="X9" s="15" t="s">
        <v>39</v>
      </c>
      <c r="Y9" s="15" t="s">
        <v>40</v>
      </c>
      <c r="Z9" s="50" t="s">
        <v>41</v>
      </c>
      <c r="AA9" s="50" t="s">
        <v>42</v>
      </c>
      <c r="AB9" s="1" t="s">
        <v>38</v>
      </c>
      <c r="AC9" s="1"/>
      <c r="AD9" s="1"/>
      <c r="AE9" s="1"/>
      <c r="AF9" s="1"/>
      <c r="AG9" s="1"/>
      <c r="AH9" s="1"/>
    </row>
    <row r="10" spans="1:34" ht="13.5" thickBot="1">
      <c r="A10" s="47" t="s">
        <v>43</v>
      </c>
      <c r="B10" s="47" t="s">
        <v>44</v>
      </c>
      <c r="C10" s="48"/>
      <c r="D10" s="47" t="s">
        <v>45</v>
      </c>
      <c r="E10" s="47" t="s">
        <v>46</v>
      </c>
      <c r="F10" s="47" t="s">
        <v>47</v>
      </c>
      <c r="G10" s="47" t="s">
        <v>48</v>
      </c>
      <c r="H10" s="47" t="s">
        <v>49</v>
      </c>
      <c r="I10" s="47" t="s">
        <v>23</v>
      </c>
      <c r="J10" s="47"/>
      <c r="K10" s="47" t="s">
        <v>34</v>
      </c>
      <c r="L10" s="47" t="s">
        <v>20</v>
      </c>
      <c r="M10" s="49" t="s">
        <v>34</v>
      </c>
      <c r="N10" s="47" t="s">
        <v>20</v>
      </c>
      <c r="O10" s="47" t="s">
        <v>50</v>
      </c>
      <c r="P10" s="42"/>
      <c r="Q10" s="12" t="s">
        <v>51</v>
      </c>
      <c r="R10" s="12" t="s">
        <v>52</v>
      </c>
      <c r="S10" s="13" t="s">
        <v>53</v>
      </c>
      <c r="T10" s="14" t="s">
        <v>54</v>
      </c>
      <c r="U10" s="14" t="s">
        <v>55</v>
      </c>
      <c r="V10" s="14" t="s">
        <v>56</v>
      </c>
      <c r="W10" s="15"/>
      <c r="X10" s="1"/>
      <c r="Y10" s="1"/>
      <c r="Z10" s="50" t="s">
        <v>57</v>
      </c>
      <c r="AA10" s="50" t="s">
        <v>43</v>
      </c>
      <c r="AB10" s="1" t="s">
        <v>70</v>
      </c>
      <c r="AC10" s="1"/>
      <c r="AD10" s="1"/>
      <c r="AE10" s="1"/>
      <c r="AF10" s="1"/>
      <c r="AG10" s="1"/>
      <c r="AH10" s="1"/>
    </row>
    <row r="11" ht="13.5" thickTop="1"/>
    <row r="12" ht="12.75">
      <c r="B12" s="52" t="s">
        <v>72</v>
      </c>
    </row>
    <row r="13" ht="12.75">
      <c r="B13" s="26" t="s">
        <v>73</v>
      </c>
    </row>
    <row r="14" spans="1:26" ht="12.75">
      <c r="A14" s="24">
        <v>1</v>
      </c>
      <c r="B14" s="25" t="s">
        <v>74</v>
      </c>
      <c r="C14" s="26" t="s">
        <v>75</v>
      </c>
      <c r="D14" s="51" t="s">
        <v>76</v>
      </c>
      <c r="E14" s="28">
        <v>29</v>
      </c>
      <c r="F14" s="27" t="s">
        <v>77</v>
      </c>
      <c r="H14" s="29">
        <f>ROUND(E14*G14,2)</f>
        <v>0</v>
      </c>
      <c r="J14" s="29">
        <f>ROUND(E14*G14,2)</f>
        <v>0</v>
      </c>
      <c r="P14" s="27" t="s">
        <v>78</v>
      </c>
      <c r="V14" s="31" t="s">
        <v>16</v>
      </c>
      <c r="Z14" s="27" t="s">
        <v>79</v>
      </c>
    </row>
    <row r="15" spans="1:26" ht="12.75">
      <c r="A15" s="24">
        <v>2</v>
      </c>
      <c r="B15" s="25" t="s">
        <v>74</v>
      </c>
      <c r="C15" s="26" t="s">
        <v>80</v>
      </c>
      <c r="D15" s="51" t="s">
        <v>81</v>
      </c>
      <c r="E15" s="28">
        <v>1</v>
      </c>
      <c r="F15" s="27" t="s">
        <v>82</v>
      </c>
      <c r="H15" s="29">
        <f>ROUND(E15*G15,2)</f>
        <v>0</v>
      </c>
      <c r="J15" s="29">
        <f>ROUND(E15*G15,2)</f>
        <v>0</v>
      </c>
      <c r="P15" s="27" t="s">
        <v>78</v>
      </c>
      <c r="V15" s="31" t="s">
        <v>16</v>
      </c>
      <c r="Z15" s="27" t="s">
        <v>79</v>
      </c>
    </row>
    <row r="16" spans="1:26" ht="12.75">
      <c r="A16" s="24">
        <v>3</v>
      </c>
      <c r="B16" s="25" t="s">
        <v>74</v>
      </c>
      <c r="C16" s="26" t="s">
        <v>83</v>
      </c>
      <c r="D16" s="51" t="s">
        <v>84</v>
      </c>
      <c r="E16" s="28">
        <v>29</v>
      </c>
      <c r="F16" s="27" t="s">
        <v>77</v>
      </c>
      <c r="H16" s="29">
        <f>ROUND(E16*G16,2)</f>
        <v>0</v>
      </c>
      <c r="J16" s="29">
        <f>ROUND(E16*G16,2)</f>
        <v>0</v>
      </c>
      <c r="P16" s="27" t="s">
        <v>78</v>
      </c>
      <c r="V16" s="31" t="s">
        <v>16</v>
      </c>
      <c r="Z16" s="27" t="s">
        <v>79</v>
      </c>
    </row>
    <row r="17" spans="4:24" ht="12.75">
      <c r="D17" s="53" t="s">
        <v>85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9"/>
      <c r="X17" s="55"/>
    </row>
    <row r="18" spans="1:26" ht="25.5">
      <c r="A18" s="24">
        <v>4</v>
      </c>
      <c r="B18" s="25" t="s">
        <v>86</v>
      </c>
      <c r="C18" s="26" t="s">
        <v>87</v>
      </c>
      <c r="D18" s="51" t="s">
        <v>88</v>
      </c>
      <c r="E18" s="28">
        <v>47</v>
      </c>
      <c r="F18" s="27" t="s">
        <v>77</v>
      </c>
      <c r="H18" s="29">
        <f>ROUND(E18*G18,2)</f>
        <v>0</v>
      </c>
      <c r="J18" s="29">
        <f>ROUND(E18*G18,2)</f>
        <v>0</v>
      </c>
      <c r="M18" s="28">
        <v>0.138</v>
      </c>
      <c r="N18" s="28">
        <f>E18*M18</f>
        <v>6.486000000000001</v>
      </c>
      <c r="P18" s="27" t="s">
        <v>78</v>
      </c>
      <c r="V18" s="31" t="s">
        <v>16</v>
      </c>
      <c r="Z18" s="27" t="s">
        <v>89</v>
      </c>
    </row>
    <row r="19" spans="4:24" ht="12.75">
      <c r="D19" s="53" t="s">
        <v>90</v>
      </c>
      <c r="E19" s="54"/>
      <c r="F19" s="55"/>
      <c r="G19" s="56"/>
      <c r="H19" s="56"/>
      <c r="I19" s="56"/>
      <c r="J19" s="56"/>
      <c r="K19" s="57"/>
      <c r="L19" s="57"/>
      <c r="M19" s="54"/>
      <c r="N19" s="54"/>
      <c r="O19" s="55"/>
      <c r="P19" s="55"/>
      <c r="Q19" s="54"/>
      <c r="R19" s="54"/>
      <c r="S19" s="54"/>
      <c r="T19" s="58"/>
      <c r="U19" s="58"/>
      <c r="V19" s="58" t="s">
        <v>0</v>
      </c>
      <c r="W19" s="59"/>
      <c r="X19" s="55"/>
    </row>
    <row r="20" spans="4:24" ht="12.75">
      <c r="D20" s="53" t="s">
        <v>91</v>
      </c>
      <c r="E20" s="54"/>
      <c r="F20" s="55"/>
      <c r="G20" s="56"/>
      <c r="H20" s="56"/>
      <c r="I20" s="56"/>
      <c r="J20" s="56"/>
      <c r="K20" s="57"/>
      <c r="L20" s="57"/>
      <c r="M20" s="54"/>
      <c r="N20" s="54"/>
      <c r="O20" s="55"/>
      <c r="P20" s="55"/>
      <c r="Q20" s="54"/>
      <c r="R20" s="54"/>
      <c r="S20" s="54"/>
      <c r="T20" s="58"/>
      <c r="U20" s="58"/>
      <c r="V20" s="58" t="s">
        <v>0</v>
      </c>
      <c r="W20" s="59"/>
      <c r="X20" s="55"/>
    </row>
    <row r="21" spans="1:26" ht="25.5">
      <c r="A21" s="24">
        <v>5</v>
      </c>
      <c r="B21" s="25" t="s">
        <v>92</v>
      </c>
      <c r="C21" s="26" t="s">
        <v>93</v>
      </c>
      <c r="D21" s="51" t="s">
        <v>94</v>
      </c>
      <c r="E21" s="28">
        <v>805</v>
      </c>
      <c r="F21" s="27" t="s">
        <v>77</v>
      </c>
      <c r="H21" s="29">
        <f>ROUND(E21*G21,2)</f>
        <v>0</v>
      </c>
      <c r="J21" s="29">
        <f>ROUND(E21*G21,2)</f>
        <v>0</v>
      </c>
      <c r="M21" s="28">
        <v>0.16</v>
      </c>
      <c r="N21" s="28">
        <f>E21*M21</f>
        <v>128.8</v>
      </c>
      <c r="P21" s="27" t="s">
        <v>78</v>
      </c>
      <c r="V21" s="31" t="s">
        <v>16</v>
      </c>
      <c r="Z21" s="27" t="s">
        <v>89</v>
      </c>
    </row>
    <row r="22" spans="4:24" ht="12.75">
      <c r="D22" s="53" t="s">
        <v>95</v>
      </c>
      <c r="E22" s="54"/>
      <c r="F22" s="55"/>
      <c r="G22" s="56"/>
      <c r="H22" s="56"/>
      <c r="I22" s="56"/>
      <c r="J22" s="56"/>
      <c r="K22" s="57"/>
      <c r="L22" s="57"/>
      <c r="M22" s="54"/>
      <c r="N22" s="54"/>
      <c r="O22" s="55"/>
      <c r="P22" s="55"/>
      <c r="Q22" s="54"/>
      <c r="R22" s="54"/>
      <c r="S22" s="54"/>
      <c r="T22" s="58"/>
      <c r="U22" s="58"/>
      <c r="V22" s="58" t="s">
        <v>0</v>
      </c>
      <c r="W22" s="59"/>
      <c r="X22" s="55"/>
    </row>
    <row r="23" spans="1:26" ht="25.5">
      <c r="A23" s="24">
        <v>6</v>
      </c>
      <c r="B23" s="25" t="s">
        <v>92</v>
      </c>
      <c r="C23" s="26" t="s">
        <v>96</v>
      </c>
      <c r="D23" s="51" t="s">
        <v>97</v>
      </c>
      <c r="E23" s="28">
        <v>1630</v>
      </c>
      <c r="F23" s="27" t="s">
        <v>77</v>
      </c>
      <c r="H23" s="29">
        <f>ROUND(E23*G23,2)</f>
        <v>0</v>
      </c>
      <c r="J23" s="29">
        <f>ROUND(E23*G23,2)</f>
        <v>0</v>
      </c>
      <c r="M23" s="28">
        <v>0.24</v>
      </c>
      <c r="N23" s="28">
        <f>E23*M23</f>
        <v>391.2</v>
      </c>
      <c r="P23" s="27" t="s">
        <v>78</v>
      </c>
      <c r="V23" s="31" t="s">
        <v>16</v>
      </c>
      <c r="Z23" s="27" t="s">
        <v>89</v>
      </c>
    </row>
    <row r="24" spans="4:24" ht="12.75">
      <c r="D24" s="53" t="s">
        <v>98</v>
      </c>
      <c r="E24" s="54"/>
      <c r="F24" s="55"/>
      <c r="G24" s="56"/>
      <c r="H24" s="56"/>
      <c r="I24" s="56"/>
      <c r="J24" s="56"/>
      <c r="K24" s="57"/>
      <c r="L24" s="57"/>
      <c r="M24" s="54"/>
      <c r="N24" s="54"/>
      <c r="O24" s="55"/>
      <c r="P24" s="55"/>
      <c r="Q24" s="54"/>
      <c r="R24" s="54"/>
      <c r="S24" s="54"/>
      <c r="T24" s="58"/>
      <c r="U24" s="58"/>
      <c r="V24" s="58" t="s">
        <v>0</v>
      </c>
      <c r="W24" s="59"/>
      <c r="X24" s="55"/>
    </row>
    <row r="25" spans="1:26" ht="25.5">
      <c r="A25" s="24">
        <v>7</v>
      </c>
      <c r="B25" s="25" t="s">
        <v>92</v>
      </c>
      <c r="C25" s="26" t="s">
        <v>99</v>
      </c>
      <c r="D25" s="51" t="s">
        <v>100</v>
      </c>
      <c r="E25" s="28">
        <v>1630</v>
      </c>
      <c r="F25" s="27" t="s">
        <v>77</v>
      </c>
      <c r="H25" s="29">
        <f>ROUND(E25*G25,2)</f>
        <v>0</v>
      </c>
      <c r="J25" s="29">
        <f>ROUND(E25*G25,2)</f>
        <v>0</v>
      </c>
      <c r="M25" s="28">
        <v>0.225</v>
      </c>
      <c r="N25" s="28">
        <f>E25*M25</f>
        <v>366.75</v>
      </c>
      <c r="P25" s="27" t="s">
        <v>78</v>
      </c>
      <c r="V25" s="31" t="s">
        <v>16</v>
      </c>
      <c r="Z25" s="27" t="s">
        <v>89</v>
      </c>
    </row>
    <row r="26" spans="4:24" ht="12.75">
      <c r="D26" s="53" t="s">
        <v>98</v>
      </c>
      <c r="E26" s="54"/>
      <c r="F26" s="55"/>
      <c r="G26" s="56"/>
      <c r="H26" s="56"/>
      <c r="I26" s="56"/>
      <c r="J26" s="56"/>
      <c r="K26" s="57"/>
      <c r="L26" s="57"/>
      <c r="M26" s="54"/>
      <c r="N26" s="54"/>
      <c r="O26" s="55"/>
      <c r="P26" s="55"/>
      <c r="Q26" s="54"/>
      <c r="R26" s="54"/>
      <c r="S26" s="54"/>
      <c r="T26" s="58"/>
      <c r="U26" s="58"/>
      <c r="V26" s="58" t="s">
        <v>0</v>
      </c>
      <c r="W26" s="59"/>
      <c r="X26" s="55"/>
    </row>
    <row r="27" spans="1:26" ht="25.5">
      <c r="A27" s="24">
        <v>8</v>
      </c>
      <c r="B27" s="25" t="s">
        <v>92</v>
      </c>
      <c r="C27" s="26" t="s">
        <v>101</v>
      </c>
      <c r="D27" s="51" t="s">
        <v>102</v>
      </c>
      <c r="E27" s="28">
        <v>825</v>
      </c>
      <c r="F27" s="27" t="s">
        <v>77</v>
      </c>
      <c r="H27" s="29">
        <f>ROUND(E27*G27,2)</f>
        <v>0</v>
      </c>
      <c r="J27" s="29">
        <f>ROUND(E27*G27,2)</f>
        <v>0</v>
      </c>
      <c r="M27" s="28">
        <v>0.098</v>
      </c>
      <c r="N27" s="28">
        <f>E27*M27</f>
        <v>80.85000000000001</v>
      </c>
      <c r="P27" s="27" t="s">
        <v>78</v>
      </c>
      <c r="V27" s="31" t="s">
        <v>16</v>
      </c>
      <c r="Z27" s="27" t="s">
        <v>89</v>
      </c>
    </row>
    <row r="28" spans="4:24" ht="12.75">
      <c r="D28" s="53" t="s">
        <v>103</v>
      </c>
      <c r="E28" s="54"/>
      <c r="F28" s="55"/>
      <c r="G28" s="56"/>
      <c r="H28" s="56"/>
      <c r="I28" s="56"/>
      <c r="J28" s="56"/>
      <c r="K28" s="57"/>
      <c r="L28" s="57"/>
      <c r="M28" s="54"/>
      <c r="N28" s="54"/>
      <c r="O28" s="55"/>
      <c r="P28" s="55"/>
      <c r="Q28" s="54"/>
      <c r="R28" s="54"/>
      <c r="S28" s="54"/>
      <c r="T28" s="58"/>
      <c r="U28" s="58"/>
      <c r="V28" s="58" t="s">
        <v>0</v>
      </c>
      <c r="W28" s="59"/>
      <c r="X28" s="55"/>
    </row>
    <row r="29" spans="1:26" ht="25.5">
      <c r="A29" s="24">
        <v>9</v>
      </c>
      <c r="B29" s="25" t="s">
        <v>92</v>
      </c>
      <c r="C29" s="26" t="s">
        <v>104</v>
      </c>
      <c r="D29" s="51" t="s">
        <v>105</v>
      </c>
      <c r="E29" s="28">
        <v>805</v>
      </c>
      <c r="F29" s="27" t="s">
        <v>77</v>
      </c>
      <c r="H29" s="29">
        <f>ROUND(E29*G29,2)</f>
        <v>0</v>
      </c>
      <c r="J29" s="29">
        <f>ROUND(E29*G29,2)</f>
        <v>0</v>
      </c>
      <c r="M29" s="28">
        <v>0.181</v>
      </c>
      <c r="N29" s="28">
        <f>E29*M29</f>
        <v>145.70499999999998</v>
      </c>
      <c r="P29" s="27" t="s">
        <v>78</v>
      </c>
      <c r="V29" s="31" t="s">
        <v>16</v>
      </c>
      <c r="Z29" s="27" t="s">
        <v>89</v>
      </c>
    </row>
    <row r="30" spans="4:24" ht="12.75">
      <c r="D30" s="53" t="s">
        <v>95</v>
      </c>
      <c r="E30" s="54"/>
      <c r="F30" s="55"/>
      <c r="G30" s="56"/>
      <c r="H30" s="56"/>
      <c r="I30" s="56"/>
      <c r="J30" s="56"/>
      <c r="K30" s="57"/>
      <c r="L30" s="57"/>
      <c r="M30" s="54"/>
      <c r="N30" s="54"/>
      <c r="O30" s="55"/>
      <c r="P30" s="55"/>
      <c r="Q30" s="54"/>
      <c r="R30" s="54"/>
      <c r="S30" s="54"/>
      <c r="T30" s="58"/>
      <c r="U30" s="58"/>
      <c r="V30" s="58" t="s">
        <v>0</v>
      </c>
      <c r="W30" s="59"/>
      <c r="X30" s="55"/>
    </row>
    <row r="31" spans="1:26" ht="25.5">
      <c r="A31" s="24">
        <v>10</v>
      </c>
      <c r="B31" s="25" t="s">
        <v>92</v>
      </c>
      <c r="C31" s="26" t="s">
        <v>106</v>
      </c>
      <c r="D31" s="51" t="s">
        <v>107</v>
      </c>
      <c r="E31" s="28">
        <v>1793</v>
      </c>
      <c r="F31" s="27" t="s">
        <v>77</v>
      </c>
      <c r="H31" s="29">
        <f>ROUND(E31*G31,2)</f>
        <v>0</v>
      </c>
      <c r="J31" s="29">
        <f>ROUND(E31*G31,2)</f>
        <v>0</v>
      </c>
      <c r="M31" s="28">
        <v>0.128</v>
      </c>
      <c r="N31" s="28">
        <f>E31*M31</f>
        <v>229.504</v>
      </c>
      <c r="P31" s="27" t="s">
        <v>78</v>
      </c>
      <c r="V31" s="31" t="s">
        <v>16</v>
      </c>
      <c r="Z31" s="27" t="s">
        <v>89</v>
      </c>
    </row>
    <row r="32" spans="4:24" ht="12.75">
      <c r="D32" s="53" t="s">
        <v>108</v>
      </c>
      <c r="E32" s="54"/>
      <c r="F32" s="55"/>
      <c r="G32" s="56"/>
      <c r="H32" s="56"/>
      <c r="I32" s="56"/>
      <c r="J32" s="56"/>
      <c r="K32" s="57"/>
      <c r="L32" s="57"/>
      <c r="M32" s="54"/>
      <c r="N32" s="54"/>
      <c r="O32" s="55"/>
      <c r="P32" s="55"/>
      <c r="Q32" s="54"/>
      <c r="R32" s="54"/>
      <c r="S32" s="54"/>
      <c r="T32" s="58"/>
      <c r="U32" s="58"/>
      <c r="V32" s="58" t="s">
        <v>0</v>
      </c>
      <c r="W32" s="59"/>
      <c r="X32" s="55"/>
    </row>
    <row r="33" spans="1:26" ht="12.75">
      <c r="A33" s="24">
        <v>11</v>
      </c>
      <c r="B33" s="25" t="s">
        <v>86</v>
      </c>
      <c r="C33" s="26" t="s">
        <v>109</v>
      </c>
      <c r="D33" s="51" t="s">
        <v>110</v>
      </c>
      <c r="E33" s="28">
        <v>702.5</v>
      </c>
      <c r="F33" s="27" t="s">
        <v>111</v>
      </c>
      <c r="H33" s="29">
        <f>ROUND(E33*G33,2)</f>
        <v>0</v>
      </c>
      <c r="J33" s="29">
        <f>ROUND(E33*G33,2)</f>
        <v>0</v>
      </c>
      <c r="M33" s="28">
        <v>0.145</v>
      </c>
      <c r="N33" s="28">
        <f>E33*M33</f>
        <v>101.8625</v>
      </c>
      <c r="P33" s="27" t="s">
        <v>78</v>
      </c>
      <c r="V33" s="31" t="s">
        <v>16</v>
      </c>
      <c r="Z33" s="27" t="s">
        <v>89</v>
      </c>
    </row>
    <row r="34" spans="4:24" ht="12.75">
      <c r="D34" s="53" t="s">
        <v>112</v>
      </c>
      <c r="E34" s="54"/>
      <c r="F34" s="55"/>
      <c r="G34" s="56"/>
      <c r="H34" s="56"/>
      <c r="I34" s="56"/>
      <c r="J34" s="56"/>
      <c r="K34" s="57"/>
      <c r="L34" s="57"/>
      <c r="M34" s="54"/>
      <c r="N34" s="54"/>
      <c r="O34" s="55"/>
      <c r="P34" s="55"/>
      <c r="Q34" s="54"/>
      <c r="R34" s="54"/>
      <c r="S34" s="54"/>
      <c r="T34" s="58"/>
      <c r="U34" s="58"/>
      <c r="V34" s="58" t="s">
        <v>0</v>
      </c>
      <c r="W34" s="59"/>
      <c r="X34" s="55"/>
    </row>
    <row r="35" spans="1:26" ht="12.75">
      <c r="A35" s="24">
        <v>12</v>
      </c>
      <c r="B35" s="25" t="s">
        <v>86</v>
      </c>
      <c r="C35" s="26" t="s">
        <v>113</v>
      </c>
      <c r="D35" s="51" t="s">
        <v>114</v>
      </c>
      <c r="E35" s="28">
        <v>87.5</v>
      </c>
      <c r="F35" s="27" t="s">
        <v>115</v>
      </c>
      <c r="H35" s="29">
        <f>ROUND(E35*G35,2)</f>
        <v>0</v>
      </c>
      <c r="J35" s="29">
        <f>ROUND(E35*G35,2)</f>
        <v>0</v>
      </c>
      <c r="P35" s="27" t="s">
        <v>78</v>
      </c>
      <c r="V35" s="31" t="s">
        <v>16</v>
      </c>
      <c r="Z35" s="27" t="s">
        <v>116</v>
      </c>
    </row>
    <row r="36" spans="4:24" ht="12.75">
      <c r="D36" s="53" t="s">
        <v>117</v>
      </c>
      <c r="E36" s="54"/>
      <c r="F36" s="55"/>
      <c r="G36" s="56"/>
      <c r="H36" s="56"/>
      <c r="I36" s="56"/>
      <c r="J36" s="56"/>
      <c r="K36" s="57"/>
      <c r="L36" s="57"/>
      <c r="M36" s="54"/>
      <c r="N36" s="54"/>
      <c r="O36" s="55"/>
      <c r="P36" s="55"/>
      <c r="Q36" s="54"/>
      <c r="R36" s="54"/>
      <c r="S36" s="54"/>
      <c r="T36" s="58"/>
      <c r="U36" s="58"/>
      <c r="V36" s="58" t="s">
        <v>0</v>
      </c>
      <c r="W36" s="59"/>
      <c r="X36" s="55"/>
    </row>
    <row r="37" spans="1:26" ht="12.75">
      <c r="A37" s="24">
        <v>13</v>
      </c>
      <c r="B37" s="25" t="s">
        <v>118</v>
      </c>
      <c r="C37" s="26" t="s">
        <v>119</v>
      </c>
      <c r="D37" s="51" t="s">
        <v>120</v>
      </c>
      <c r="E37" s="28">
        <v>171</v>
      </c>
      <c r="F37" s="27" t="s">
        <v>115</v>
      </c>
      <c r="H37" s="29">
        <f>ROUND(E37*G37,2)</f>
        <v>0</v>
      </c>
      <c r="J37" s="29">
        <f>ROUND(E37*G37,2)</f>
        <v>0</v>
      </c>
      <c r="P37" s="27" t="s">
        <v>78</v>
      </c>
      <c r="V37" s="31" t="s">
        <v>16</v>
      </c>
      <c r="Z37" s="27" t="s">
        <v>121</v>
      </c>
    </row>
    <row r="38" spans="4:24" ht="12.75">
      <c r="D38" s="53" t="s">
        <v>122</v>
      </c>
      <c r="E38" s="54"/>
      <c r="F38" s="55"/>
      <c r="G38" s="56"/>
      <c r="H38" s="56"/>
      <c r="I38" s="56"/>
      <c r="J38" s="56"/>
      <c r="K38" s="57"/>
      <c r="L38" s="57"/>
      <c r="M38" s="54"/>
      <c r="N38" s="54"/>
      <c r="O38" s="55"/>
      <c r="P38" s="55"/>
      <c r="Q38" s="54"/>
      <c r="R38" s="54"/>
      <c r="S38" s="54"/>
      <c r="T38" s="58"/>
      <c r="U38" s="58"/>
      <c r="V38" s="58" t="s">
        <v>0</v>
      </c>
      <c r="W38" s="59"/>
      <c r="X38" s="55"/>
    </row>
    <row r="39" spans="1:26" ht="12.75">
      <c r="A39" s="24">
        <v>14</v>
      </c>
      <c r="B39" s="25" t="s">
        <v>118</v>
      </c>
      <c r="C39" s="26" t="s">
        <v>123</v>
      </c>
      <c r="D39" s="51" t="s">
        <v>124</v>
      </c>
      <c r="E39" s="28">
        <v>171</v>
      </c>
      <c r="F39" s="27" t="s">
        <v>115</v>
      </c>
      <c r="H39" s="29">
        <f>ROUND(E39*G39,2)</f>
        <v>0</v>
      </c>
      <c r="J39" s="29">
        <f>ROUND(E39*G39,2)</f>
        <v>0</v>
      </c>
      <c r="P39" s="27" t="s">
        <v>78</v>
      </c>
      <c r="V39" s="31" t="s">
        <v>16</v>
      </c>
      <c r="Z39" s="27" t="s">
        <v>121</v>
      </c>
    </row>
    <row r="40" spans="1:26" ht="12.75">
      <c r="A40" s="24">
        <v>15</v>
      </c>
      <c r="B40" s="25" t="s">
        <v>86</v>
      </c>
      <c r="C40" s="26" t="s">
        <v>125</v>
      </c>
      <c r="D40" s="51" t="s">
        <v>126</v>
      </c>
      <c r="E40" s="28">
        <v>3.435</v>
      </c>
      <c r="F40" s="27" t="s">
        <v>115</v>
      </c>
      <c r="H40" s="29">
        <f>ROUND(E40*G40,2)</f>
        <v>0</v>
      </c>
      <c r="J40" s="29">
        <f>ROUND(E40*G40,2)</f>
        <v>0</v>
      </c>
      <c r="P40" s="27" t="s">
        <v>78</v>
      </c>
      <c r="V40" s="31" t="s">
        <v>16</v>
      </c>
      <c r="Z40" s="27" t="s">
        <v>121</v>
      </c>
    </row>
    <row r="41" spans="4:24" ht="12.75">
      <c r="D41" s="53" t="s">
        <v>127</v>
      </c>
      <c r="E41" s="54"/>
      <c r="F41" s="55"/>
      <c r="G41" s="56"/>
      <c r="H41" s="56"/>
      <c r="I41" s="56"/>
      <c r="J41" s="56"/>
      <c r="K41" s="57"/>
      <c r="L41" s="57"/>
      <c r="M41" s="54"/>
      <c r="N41" s="54"/>
      <c r="O41" s="55"/>
      <c r="P41" s="55"/>
      <c r="Q41" s="54"/>
      <c r="R41" s="54"/>
      <c r="S41" s="54"/>
      <c r="T41" s="58"/>
      <c r="U41" s="58"/>
      <c r="V41" s="58" t="s">
        <v>0</v>
      </c>
      <c r="W41" s="59"/>
      <c r="X41" s="55"/>
    </row>
    <row r="42" spans="1:26" ht="12.75">
      <c r="A42" s="24">
        <v>16</v>
      </c>
      <c r="B42" s="25" t="s">
        <v>86</v>
      </c>
      <c r="C42" s="26" t="s">
        <v>128</v>
      </c>
      <c r="D42" s="51" t="s">
        <v>129</v>
      </c>
      <c r="E42" s="28">
        <v>3.435</v>
      </c>
      <c r="F42" s="27" t="s">
        <v>115</v>
      </c>
      <c r="H42" s="29">
        <f>ROUND(E42*G42,2)</f>
        <v>0</v>
      </c>
      <c r="J42" s="29">
        <f>ROUND(E42*G42,2)</f>
        <v>0</v>
      </c>
      <c r="P42" s="27" t="s">
        <v>78</v>
      </c>
      <c r="V42" s="31" t="s">
        <v>16</v>
      </c>
      <c r="Z42" s="27" t="s">
        <v>121</v>
      </c>
    </row>
    <row r="43" spans="1:26" ht="12.75">
      <c r="A43" s="24">
        <v>17</v>
      </c>
      <c r="B43" s="25" t="s">
        <v>86</v>
      </c>
      <c r="C43" s="26" t="s">
        <v>130</v>
      </c>
      <c r="D43" s="51" t="s">
        <v>131</v>
      </c>
      <c r="E43" s="28">
        <v>4.748</v>
      </c>
      <c r="F43" s="27" t="s">
        <v>115</v>
      </c>
      <c r="H43" s="29">
        <f>ROUND(E43*G43,2)</f>
        <v>0</v>
      </c>
      <c r="J43" s="29">
        <f>ROUND(E43*G43,2)</f>
        <v>0</v>
      </c>
      <c r="P43" s="27" t="s">
        <v>78</v>
      </c>
      <c r="V43" s="31" t="s">
        <v>16</v>
      </c>
      <c r="Z43" s="27" t="s">
        <v>116</v>
      </c>
    </row>
    <row r="44" spans="4:24" ht="12.75">
      <c r="D44" s="53" t="s">
        <v>132</v>
      </c>
      <c r="E44" s="54"/>
      <c r="F44" s="55"/>
      <c r="G44" s="56"/>
      <c r="H44" s="56"/>
      <c r="I44" s="56"/>
      <c r="J44" s="56"/>
      <c r="K44" s="57"/>
      <c r="L44" s="57"/>
      <c r="M44" s="54"/>
      <c r="N44" s="54"/>
      <c r="O44" s="55"/>
      <c r="P44" s="55"/>
      <c r="Q44" s="54"/>
      <c r="R44" s="54"/>
      <c r="S44" s="54"/>
      <c r="T44" s="58"/>
      <c r="U44" s="58"/>
      <c r="V44" s="58" t="s">
        <v>0</v>
      </c>
      <c r="W44" s="59"/>
      <c r="X44" s="55"/>
    </row>
    <row r="45" spans="1:26" ht="12.75">
      <c r="A45" s="24">
        <v>18</v>
      </c>
      <c r="B45" s="25" t="s">
        <v>86</v>
      </c>
      <c r="C45" s="26" t="s">
        <v>133</v>
      </c>
      <c r="D45" s="51" t="s">
        <v>134</v>
      </c>
      <c r="E45" s="28">
        <v>4.748</v>
      </c>
      <c r="F45" s="27" t="s">
        <v>115</v>
      </c>
      <c r="H45" s="29">
        <f>ROUND(E45*G45,2)</f>
        <v>0</v>
      </c>
      <c r="J45" s="29">
        <f>ROUND(E45*G45,2)</f>
        <v>0</v>
      </c>
      <c r="P45" s="27" t="s">
        <v>78</v>
      </c>
      <c r="V45" s="31" t="s">
        <v>16</v>
      </c>
      <c r="Z45" s="27" t="s">
        <v>116</v>
      </c>
    </row>
    <row r="46" spans="1:26" ht="12.75">
      <c r="A46" s="24">
        <v>19</v>
      </c>
      <c r="B46" s="25" t="s">
        <v>118</v>
      </c>
      <c r="C46" s="26" t="s">
        <v>135</v>
      </c>
      <c r="D46" s="51" t="s">
        <v>136</v>
      </c>
      <c r="E46" s="28">
        <v>3.435</v>
      </c>
      <c r="F46" s="27" t="s">
        <v>115</v>
      </c>
      <c r="H46" s="29">
        <f>ROUND(E46*G46,2)</f>
        <v>0</v>
      </c>
      <c r="J46" s="29">
        <f>ROUND(E46*G46,2)</f>
        <v>0</v>
      </c>
      <c r="P46" s="27" t="s">
        <v>78</v>
      </c>
      <c r="V46" s="31" t="s">
        <v>16</v>
      </c>
      <c r="Z46" s="27" t="s">
        <v>116</v>
      </c>
    </row>
    <row r="47" spans="1:26" ht="12.75">
      <c r="A47" s="24">
        <v>20</v>
      </c>
      <c r="B47" s="25" t="s">
        <v>86</v>
      </c>
      <c r="C47" s="26" t="s">
        <v>137</v>
      </c>
      <c r="D47" s="51" t="s">
        <v>138</v>
      </c>
      <c r="E47" s="28">
        <v>1.485</v>
      </c>
      <c r="F47" s="27" t="s">
        <v>115</v>
      </c>
      <c r="H47" s="29">
        <f>ROUND(E47*G47,2)</f>
        <v>0</v>
      </c>
      <c r="J47" s="29">
        <f>ROUND(E47*G47,2)</f>
        <v>0</v>
      </c>
      <c r="P47" s="27" t="s">
        <v>78</v>
      </c>
      <c r="V47" s="31" t="s">
        <v>16</v>
      </c>
      <c r="Z47" s="27" t="s">
        <v>116</v>
      </c>
    </row>
    <row r="48" spans="1:26" ht="12.75">
      <c r="A48" s="24">
        <v>21</v>
      </c>
      <c r="B48" s="25" t="s">
        <v>118</v>
      </c>
      <c r="C48" s="26" t="s">
        <v>139</v>
      </c>
      <c r="D48" s="51" t="s">
        <v>140</v>
      </c>
      <c r="E48" s="28">
        <v>2</v>
      </c>
      <c r="F48" s="27" t="s">
        <v>141</v>
      </c>
      <c r="H48" s="29">
        <f>ROUND(E48*G48,2)</f>
        <v>0</v>
      </c>
      <c r="J48" s="29">
        <f>ROUND(E48*G48,2)</f>
        <v>0</v>
      </c>
      <c r="P48" s="27" t="s">
        <v>78</v>
      </c>
      <c r="V48" s="31" t="s">
        <v>16</v>
      </c>
      <c r="Z48" s="27" t="s">
        <v>116</v>
      </c>
    </row>
    <row r="49" spans="1:26" ht="25.5">
      <c r="A49" s="24">
        <v>22</v>
      </c>
      <c r="B49" s="25" t="s">
        <v>86</v>
      </c>
      <c r="C49" s="26" t="s">
        <v>142</v>
      </c>
      <c r="D49" s="51" t="s">
        <v>143</v>
      </c>
      <c r="E49" s="28">
        <v>179.198</v>
      </c>
      <c r="F49" s="27" t="s">
        <v>115</v>
      </c>
      <c r="H49" s="29">
        <f>ROUND(E49*G49,2)</f>
        <v>0</v>
      </c>
      <c r="J49" s="29">
        <f>ROUND(E49*G49,2)</f>
        <v>0</v>
      </c>
      <c r="P49" s="27" t="s">
        <v>78</v>
      </c>
      <c r="V49" s="31" t="s">
        <v>16</v>
      </c>
      <c r="Z49" s="27" t="s">
        <v>116</v>
      </c>
    </row>
    <row r="50" spans="4:24" ht="12.75">
      <c r="D50" s="53" t="s">
        <v>144</v>
      </c>
      <c r="E50" s="54"/>
      <c r="F50" s="55"/>
      <c r="G50" s="56"/>
      <c r="H50" s="56"/>
      <c r="I50" s="56"/>
      <c r="J50" s="56"/>
      <c r="K50" s="57"/>
      <c r="L50" s="57"/>
      <c r="M50" s="54"/>
      <c r="N50" s="54"/>
      <c r="O50" s="55"/>
      <c r="P50" s="55"/>
      <c r="Q50" s="54"/>
      <c r="R50" s="54"/>
      <c r="S50" s="54"/>
      <c r="T50" s="58"/>
      <c r="U50" s="58"/>
      <c r="V50" s="58" t="s">
        <v>0</v>
      </c>
      <c r="W50" s="59"/>
      <c r="X50" s="55"/>
    </row>
    <row r="51" spans="4:24" ht="12.75">
      <c r="D51" s="53" t="s">
        <v>145</v>
      </c>
      <c r="E51" s="54"/>
      <c r="F51" s="55"/>
      <c r="G51" s="56"/>
      <c r="H51" s="56"/>
      <c r="I51" s="56"/>
      <c r="J51" s="56"/>
      <c r="K51" s="57"/>
      <c r="L51" s="57"/>
      <c r="M51" s="54"/>
      <c r="N51" s="54"/>
      <c r="O51" s="55"/>
      <c r="P51" s="55"/>
      <c r="Q51" s="54"/>
      <c r="R51" s="54"/>
      <c r="S51" s="54"/>
      <c r="T51" s="58"/>
      <c r="U51" s="58"/>
      <c r="V51" s="58" t="s">
        <v>0</v>
      </c>
      <c r="W51" s="59"/>
      <c r="X51" s="55"/>
    </row>
    <row r="52" spans="4:24" ht="12.75">
      <c r="D52" s="53" t="s">
        <v>146</v>
      </c>
      <c r="E52" s="54"/>
      <c r="F52" s="55"/>
      <c r="G52" s="56"/>
      <c r="H52" s="56"/>
      <c r="I52" s="56"/>
      <c r="J52" s="56"/>
      <c r="K52" s="57"/>
      <c r="L52" s="57"/>
      <c r="M52" s="54"/>
      <c r="N52" s="54"/>
      <c r="O52" s="55"/>
      <c r="P52" s="55"/>
      <c r="Q52" s="54"/>
      <c r="R52" s="54"/>
      <c r="S52" s="54"/>
      <c r="T52" s="58"/>
      <c r="U52" s="58"/>
      <c r="V52" s="58" t="s">
        <v>0</v>
      </c>
      <c r="W52" s="59"/>
      <c r="X52" s="55"/>
    </row>
    <row r="53" spans="1:26" ht="25.5">
      <c r="A53" s="24">
        <v>23</v>
      </c>
      <c r="B53" s="25" t="s">
        <v>86</v>
      </c>
      <c r="C53" s="26" t="s">
        <v>147</v>
      </c>
      <c r="D53" s="51" t="s">
        <v>148</v>
      </c>
      <c r="E53" s="28">
        <v>1254.386</v>
      </c>
      <c r="F53" s="27" t="s">
        <v>115</v>
      </c>
      <c r="H53" s="29">
        <f>ROUND(E53*G53,2)</f>
        <v>0</v>
      </c>
      <c r="J53" s="29">
        <f>ROUND(E53*G53,2)</f>
        <v>0</v>
      </c>
      <c r="P53" s="27" t="s">
        <v>78</v>
      </c>
      <c r="V53" s="31" t="s">
        <v>16</v>
      </c>
      <c r="Z53" s="27" t="s">
        <v>116</v>
      </c>
    </row>
    <row r="54" spans="4:24" ht="12.75">
      <c r="D54" s="53" t="s">
        <v>149</v>
      </c>
      <c r="E54" s="54"/>
      <c r="F54" s="55"/>
      <c r="G54" s="56"/>
      <c r="H54" s="56"/>
      <c r="I54" s="56"/>
      <c r="J54" s="56"/>
      <c r="K54" s="57"/>
      <c r="L54" s="57"/>
      <c r="M54" s="54"/>
      <c r="N54" s="54"/>
      <c r="O54" s="55"/>
      <c r="P54" s="55"/>
      <c r="Q54" s="54"/>
      <c r="R54" s="54"/>
      <c r="S54" s="54"/>
      <c r="T54" s="58"/>
      <c r="U54" s="58"/>
      <c r="V54" s="58" t="s">
        <v>0</v>
      </c>
      <c r="W54" s="59"/>
      <c r="X54" s="55"/>
    </row>
    <row r="55" spans="1:26" ht="12.75">
      <c r="A55" s="24">
        <v>24</v>
      </c>
      <c r="B55" s="25" t="s">
        <v>86</v>
      </c>
      <c r="C55" s="26" t="s">
        <v>150</v>
      </c>
      <c r="D55" s="51" t="s">
        <v>151</v>
      </c>
      <c r="E55" s="28">
        <v>179.198</v>
      </c>
      <c r="F55" s="27" t="s">
        <v>115</v>
      </c>
      <c r="H55" s="29">
        <f>ROUND(E55*G55,2)</f>
        <v>0</v>
      </c>
      <c r="J55" s="29">
        <f>ROUND(E55*G55,2)</f>
        <v>0</v>
      </c>
      <c r="P55" s="27" t="s">
        <v>78</v>
      </c>
      <c r="V55" s="31" t="s">
        <v>16</v>
      </c>
      <c r="Z55" s="27" t="s">
        <v>116</v>
      </c>
    </row>
    <row r="56" spans="1:26" ht="12.75">
      <c r="A56" s="24">
        <v>25</v>
      </c>
      <c r="B56" s="25" t="s">
        <v>118</v>
      </c>
      <c r="C56" s="26" t="s">
        <v>152</v>
      </c>
      <c r="D56" s="51" t="s">
        <v>153</v>
      </c>
      <c r="E56" s="28">
        <v>179.198</v>
      </c>
      <c r="F56" s="27" t="s">
        <v>115</v>
      </c>
      <c r="H56" s="29">
        <f>ROUND(E56*G56,2)</f>
        <v>0</v>
      </c>
      <c r="J56" s="29">
        <f>ROUND(E56*G56,2)</f>
        <v>0</v>
      </c>
      <c r="P56" s="27" t="s">
        <v>78</v>
      </c>
      <c r="V56" s="31" t="s">
        <v>16</v>
      </c>
      <c r="Z56" s="27" t="s">
        <v>116</v>
      </c>
    </row>
    <row r="57" spans="1:26" ht="12.75">
      <c r="A57" s="24">
        <v>26</v>
      </c>
      <c r="B57" s="25" t="s">
        <v>86</v>
      </c>
      <c r="C57" s="26" t="s">
        <v>154</v>
      </c>
      <c r="D57" s="51" t="s">
        <v>155</v>
      </c>
      <c r="E57" s="28">
        <v>179.198</v>
      </c>
      <c r="F57" s="27" t="s">
        <v>115</v>
      </c>
      <c r="H57" s="29">
        <f>ROUND(E57*G57,2)</f>
        <v>0</v>
      </c>
      <c r="J57" s="29">
        <f>ROUND(E57*G57,2)</f>
        <v>0</v>
      </c>
      <c r="P57" s="27" t="s">
        <v>78</v>
      </c>
      <c r="V57" s="31" t="s">
        <v>16</v>
      </c>
      <c r="Z57" s="27" t="s">
        <v>121</v>
      </c>
    </row>
    <row r="58" spans="1:26" ht="12.75">
      <c r="A58" s="24">
        <v>27</v>
      </c>
      <c r="B58" s="25" t="s">
        <v>86</v>
      </c>
      <c r="C58" s="26" t="s">
        <v>156</v>
      </c>
      <c r="D58" s="51" t="s">
        <v>157</v>
      </c>
      <c r="E58" s="28">
        <v>1.485</v>
      </c>
      <c r="F58" s="27" t="s">
        <v>115</v>
      </c>
      <c r="H58" s="29">
        <f>ROUND(E58*G58,2)</f>
        <v>0</v>
      </c>
      <c r="J58" s="29">
        <f>ROUND(E58*G58,2)</f>
        <v>0</v>
      </c>
      <c r="P58" s="27" t="s">
        <v>78</v>
      </c>
      <c r="V58" s="31" t="s">
        <v>16</v>
      </c>
      <c r="Z58" s="27" t="s">
        <v>116</v>
      </c>
    </row>
    <row r="59" spans="4:24" ht="12.75">
      <c r="D59" s="53" t="s">
        <v>158</v>
      </c>
      <c r="E59" s="54"/>
      <c r="F59" s="55"/>
      <c r="G59" s="56"/>
      <c r="H59" s="56"/>
      <c r="I59" s="56"/>
      <c r="J59" s="56"/>
      <c r="K59" s="57"/>
      <c r="L59" s="57"/>
      <c r="M59" s="54"/>
      <c r="N59" s="54"/>
      <c r="O59" s="55"/>
      <c r="P59" s="55"/>
      <c r="Q59" s="54"/>
      <c r="R59" s="54"/>
      <c r="S59" s="54"/>
      <c r="T59" s="58"/>
      <c r="U59" s="58"/>
      <c r="V59" s="58" t="s">
        <v>0</v>
      </c>
      <c r="W59" s="59"/>
      <c r="X59" s="55"/>
    </row>
    <row r="60" spans="1:26" ht="12.75">
      <c r="A60" s="24">
        <v>28</v>
      </c>
      <c r="B60" s="25" t="s">
        <v>118</v>
      </c>
      <c r="C60" s="26" t="s">
        <v>159</v>
      </c>
      <c r="D60" s="51" t="s">
        <v>160</v>
      </c>
      <c r="E60" s="28">
        <v>1.5</v>
      </c>
      <c r="F60" s="27" t="s">
        <v>115</v>
      </c>
      <c r="H60" s="29">
        <f>ROUND(E60*G60,2)</f>
        <v>0</v>
      </c>
      <c r="J60" s="29">
        <f>ROUND(E60*G60,2)</f>
        <v>0</v>
      </c>
      <c r="P60" s="27" t="s">
        <v>78</v>
      </c>
      <c r="V60" s="31" t="s">
        <v>16</v>
      </c>
      <c r="Z60" s="27" t="s">
        <v>116</v>
      </c>
    </row>
    <row r="61" spans="4:24" ht="12.75">
      <c r="D61" s="53" t="s">
        <v>161</v>
      </c>
      <c r="E61" s="54"/>
      <c r="F61" s="55"/>
      <c r="G61" s="56"/>
      <c r="H61" s="56"/>
      <c r="I61" s="56"/>
      <c r="J61" s="56"/>
      <c r="K61" s="57"/>
      <c r="L61" s="57"/>
      <c r="M61" s="54"/>
      <c r="N61" s="54"/>
      <c r="O61" s="55"/>
      <c r="P61" s="55"/>
      <c r="Q61" s="54"/>
      <c r="R61" s="54"/>
      <c r="S61" s="54"/>
      <c r="T61" s="58"/>
      <c r="U61" s="58"/>
      <c r="V61" s="58" t="s">
        <v>0</v>
      </c>
      <c r="W61" s="59"/>
      <c r="X61" s="55"/>
    </row>
    <row r="62" spans="1:27" ht="12.75">
      <c r="A62" s="24">
        <v>29</v>
      </c>
      <c r="B62" s="25" t="s">
        <v>162</v>
      </c>
      <c r="C62" s="26" t="s">
        <v>163</v>
      </c>
      <c r="D62" s="51" t="s">
        <v>164</v>
      </c>
      <c r="E62" s="28">
        <v>2.505</v>
      </c>
      <c r="F62" s="27" t="s">
        <v>165</v>
      </c>
      <c r="I62" s="29">
        <f>ROUND(E62*G62,2)</f>
        <v>0</v>
      </c>
      <c r="J62" s="29">
        <f>ROUND(E62*G62,2)</f>
        <v>0</v>
      </c>
      <c r="K62" s="30">
        <v>1</v>
      </c>
      <c r="L62" s="30">
        <f>E62*K62</f>
        <v>2.505</v>
      </c>
      <c r="P62" s="27" t="s">
        <v>78</v>
      </c>
      <c r="V62" s="31" t="s">
        <v>15</v>
      </c>
      <c r="Z62" s="27" t="s">
        <v>166</v>
      </c>
      <c r="AA62" s="27" t="s">
        <v>167</v>
      </c>
    </row>
    <row r="63" spans="4:24" ht="12.75">
      <c r="D63" s="53" t="s">
        <v>168</v>
      </c>
      <c r="E63" s="54"/>
      <c r="F63" s="55"/>
      <c r="G63" s="56"/>
      <c r="H63" s="56"/>
      <c r="I63" s="56"/>
      <c r="J63" s="56"/>
      <c r="K63" s="57"/>
      <c r="L63" s="57"/>
      <c r="M63" s="54"/>
      <c r="N63" s="54"/>
      <c r="O63" s="55"/>
      <c r="P63" s="55"/>
      <c r="Q63" s="54"/>
      <c r="R63" s="54"/>
      <c r="S63" s="54"/>
      <c r="T63" s="58"/>
      <c r="U63" s="58"/>
      <c r="V63" s="58" t="s">
        <v>0</v>
      </c>
      <c r="W63" s="59"/>
      <c r="X63" s="55"/>
    </row>
    <row r="64" spans="1:26" ht="12.75">
      <c r="A64" s="24">
        <v>30</v>
      </c>
      <c r="B64" s="25" t="s">
        <v>86</v>
      </c>
      <c r="C64" s="26" t="s">
        <v>169</v>
      </c>
      <c r="D64" s="51" t="s">
        <v>170</v>
      </c>
      <c r="E64" s="28">
        <v>450</v>
      </c>
      <c r="F64" s="27" t="s">
        <v>77</v>
      </c>
      <c r="H64" s="29">
        <f>ROUND(E64*G64,2)</f>
        <v>0</v>
      </c>
      <c r="J64" s="29">
        <f>ROUND(E64*G64,2)</f>
        <v>0</v>
      </c>
      <c r="P64" s="27" t="s">
        <v>78</v>
      </c>
      <c r="V64" s="31" t="s">
        <v>16</v>
      </c>
      <c r="Z64" s="27" t="s">
        <v>116</v>
      </c>
    </row>
    <row r="65" spans="1:27" ht="12.75">
      <c r="A65" s="24">
        <v>31</v>
      </c>
      <c r="B65" s="25" t="s">
        <v>162</v>
      </c>
      <c r="C65" s="26" t="s">
        <v>171</v>
      </c>
      <c r="D65" s="51" t="s">
        <v>172</v>
      </c>
      <c r="E65" s="28">
        <v>18</v>
      </c>
      <c r="F65" s="27" t="s">
        <v>173</v>
      </c>
      <c r="I65" s="29">
        <f>ROUND(E65*G65,2)</f>
        <v>0</v>
      </c>
      <c r="J65" s="29">
        <f>ROUND(E65*G65,2)</f>
        <v>0</v>
      </c>
      <c r="K65" s="30">
        <v>0.001</v>
      </c>
      <c r="L65" s="30">
        <f>E65*K65</f>
        <v>0.018000000000000002</v>
      </c>
      <c r="P65" s="27" t="s">
        <v>78</v>
      </c>
      <c r="V65" s="31" t="s">
        <v>15</v>
      </c>
      <c r="Z65" s="27" t="s">
        <v>174</v>
      </c>
      <c r="AA65" s="27" t="s">
        <v>167</v>
      </c>
    </row>
    <row r="66" spans="4:24" ht="12.75">
      <c r="D66" s="53" t="s">
        <v>175</v>
      </c>
      <c r="E66" s="54"/>
      <c r="F66" s="55"/>
      <c r="G66" s="56"/>
      <c r="H66" s="56"/>
      <c r="I66" s="56"/>
      <c r="J66" s="56"/>
      <c r="K66" s="57"/>
      <c r="L66" s="57"/>
      <c r="M66" s="54"/>
      <c r="N66" s="54"/>
      <c r="O66" s="55"/>
      <c r="P66" s="55"/>
      <c r="Q66" s="54"/>
      <c r="R66" s="54"/>
      <c r="S66" s="54"/>
      <c r="T66" s="58"/>
      <c r="U66" s="58"/>
      <c r="V66" s="58" t="s">
        <v>0</v>
      </c>
      <c r="W66" s="59"/>
      <c r="X66" s="55"/>
    </row>
    <row r="67" spans="1:26" ht="12.75">
      <c r="A67" s="24">
        <v>32</v>
      </c>
      <c r="B67" s="25" t="s">
        <v>74</v>
      </c>
      <c r="C67" s="26" t="s">
        <v>176</v>
      </c>
      <c r="D67" s="51" t="s">
        <v>177</v>
      </c>
      <c r="E67" s="28">
        <v>450</v>
      </c>
      <c r="F67" s="27" t="s">
        <v>77</v>
      </c>
      <c r="H67" s="29">
        <f aca="true" t="shared" si="0" ref="H67:H74">ROUND(E67*G67,2)</f>
        <v>0</v>
      </c>
      <c r="J67" s="29">
        <f aca="true" t="shared" si="1" ref="J67:J74">ROUND(E67*G67,2)</f>
        <v>0</v>
      </c>
      <c r="P67" s="27" t="s">
        <v>78</v>
      </c>
      <c r="V67" s="31" t="s">
        <v>16</v>
      </c>
      <c r="Z67" s="27" t="s">
        <v>116</v>
      </c>
    </row>
    <row r="68" spans="1:26" ht="12.75">
      <c r="A68" s="24">
        <v>33</v>
      </c>
      <c r="B68" s="25" t="s">
        <v>74</v>
      </c>
      <c r="C68" s="26" t="s">
        <v>178</v>
      </c>
      <c r="D68" s="51" t="s">
        <v>179</v>
      </c>
      <c r="E68" s="28">
        <v>450</v>
      </c>
      <c r="F68" s="27" t="s">
        <v>77</v>
      </c>
      <c r="H68" s="29">
        <f t="shared" si="0"/>
        <v>0</v>
      </c>
      <c r="J68" s="29">
        <f t="shared" si="1"/>
        <v>0</v>
      </c>
      <c r="P68" s="27" t="s">
        <v>78</v>
      </c>
      <c r="V68" s="31" t="s">
        <v>16</v>
      </c>
      <c r="Z68" s="27" t="s">
        <v>116</v>
      </c>
    </row>
    <row r="69" spans="1:26" ht="12.75">
      <c r="A69" s="24">
        <v>34</v>
      </c>
      <c r="B69" s="25" t="s">
        <v>74</v>
      </c>
      <c r="C69" s="26" t="s">
        <v>180</v>
      </c>
      <c r="D69" s="51" t="s">
        <v>181</v>
      </c>
      <c r="E69" s="28">
        <v>450</v>
      </c>
      <c r="F69" s="27" t="s">
        <v>77</v>
      </c>
      <c r="H69" s="29">
        <f t="shared" si="0"/>
        <v>0</v>
      </c>
      <c r="J69" s="29">
        <f t="shared" si="1"/>
        <v>0</v>
      </c>
      <c r="P69" s="27" t="s">
        <v>78</v>
      </c>
      <c r="V69" s="31" t="s">
        <v>16</v>
      </c>
      <c r="Z69" s="27" t="s">
        <v>116</v>
      </c>
    </row>
    <row r="70" spans="1:26" ht="12.75">
      <c r="A70" s="24">
        <v>35</v>
      </c>
      <c r="B70" s="25" t="s">
        <v>74</v>
      </c>
      <c r="C70" s="26" t="s">
        <v>182</v>
      </c>
      <c r="D70" s="51" t="s">
        <v>183</v>
      </c>
      <c r="E70" s="28">
        <v>450</v>
      </c>
      <c r="F70" s="27" t="s">
        <v>77</v>
      </c>
      <c r="H70" s="29">
        <f t="shared" si="0"/>
        <v>0</v>
      </c>
      <c r="J70" s="29">
        <f t="shared" si="1"/>
        <v>0</v>
      </c>
      <c r="P70" s="27" t="s">
        <v>78</v>
      </c>
      <c r="V70" s="31" t="s">
        <v>16</v>
      </c>
      <c r="Z70" s="27" t="s">
        <v>116</v>
      </c>
    </row>
    <row r="71" spans="1:26" ht="12.75">
      <c r="A71" s="24">
        <v>36</v>
      </c>
      <c r="B71" s="25" t="s">
        <v>74</v>
      </c>
      <c r="C71" s="26" t="s">
        <v>184</v>
      </c>
      <c r="D71" s="51" t="s">
        <v>185</v>
      </c>
      <c r="E71" s="28">
        <v>450</v>
      </c>
      <c r="F71" s="27" t="s">
        <v>77</v>
      </c>
      <c r="H71" s="29">
        <f t="shared" si="0"/>
        <v>0</v>
      </c>
      <c r="J71" s="29">
        <f t="shared" si="1"/>
        <v>0</v>
      </c>
      <c r="P71" s="27" t="s">
        <v>78</v>
      </c>
      <c r="V71" s="31" t="s">
        <v>16</v>
      </c>
      <c r="Z71" s="27" t="s">
        <v>116</v>
      </c>
    </row>
    <row r="72" spans="1:26" ht="12.75">
      <c r="A72" s="24">
        <v>37</v>
      </c>
      <c r="B72" s="25" t="s">
        <v>74</v>
      </c>
      <c r="C72" s="26" t="s">
        <v>186</v>
      </c>
      <c r="D72" s="51" t="s">
        <v>187</v>
      </c>
      <c r="E72" s="28">
        <v>450</v>
      </c>
      <c r="F72" s="27" t="s">
        <v>77</v>
      </c>
      <c r="H72" s="29">
        <f t="shared" si="0"/>
        <v>0</v>
      </c>
      <c r="J72" s="29">
        <f t="shared" si="1"/>
        <v>0</v>
      </c>
      <c r="P72" s="27" t="s">
        <v>78</v>
      </c>
      <c r="V72" s="31" t="s">
        <v>16</v>
      </c>
      <c r="Z72" s="27" t="s">
        <v>116</v>
      </c>
    </row>
    <row r="73" spans="1:26" ht="12.75">
      <c r="A73" s="24">
        <v>38</v>
      </c>
      <c r="B73" s="25" t="s">
        <v>74</v>
      </c>
      <c r="C73" s="26" t="s">
        <v>188</v>
      </c>
      <c r="D73" s="51" t="s">
        <v>189</v>
      </c>
      <c r="E73" s="28">
        <v>450</v>
      </c>
      <c r="F73" s="27" t="s">
        <v>77</v>
      </c>
      <c r="H73" s="29">
        <f t="shared" si="0"/>
        <v>0</v>
      </c>
      <c r="J73" s="29">
        <f t="shared" si="1"/>
        <v>0</v>
      </c>
      <c r="P73" s="27" t="s">
        <v>78</v>
      </c>
      <c r="V73" s="31" t="s">
        <v>16</v>
      </c>
      <c r="Z73" s="27" t="s">
        <v>116</v>
      </c>
    </row>
    <row r="74" spans="1:26" ht="12.75">
      <c r="A74" s="24">
        <v>39</v>
      </c>
      <c r="B74" s="25" t="s">
        <v>74</v>
      </c>
      <c r="C74" s="26" t="s">
        <v>190</v>
      </c>
      <c r="D74" s="51" t="s">
        <v>191</v>
      </c>
      <c r="E74" s="28">
        <v>4.5</v>
      </c>
      <c r="F74" s="27" t="s">
        <v>115</v>
      </c>
      <c r="H74" s="29">
        <f t="shared" si="0"/>
        <v>0</v>
      </c>
      <c r="J74" s="29">
        <f t="shared" si="1"/>
        <v>0</v>
      </c>
      <c r="P74" s="27" t="s">
        <v>78</v>
      </c>
      <c r="V74" s="31" t="s">
        <v>16</v>
      </c>
      <c r="Z74" s="27" t="s">
        <v>116</v>
      </c>
    </row>
    <row r="75" spans="4:24" ht="12.75">
      <c r="D75" s="53" t="s">
        <v>192</v>
      </c>
      <c r="E75" s="54"/>
      <c r="F75" s="55"/>
      <c r="G75" s="56"/>
      <c r="H75" s="56"/>
      <c r="I75" s="56"/>
      <c r="J75" s="56"/>
      <c r="K75" s="57"/>
      <c r="L75" s="57"/>
      <c r="M75" s="54"/>
      <c r="N75" s="54"/>
      <c r="O75" s="55"/>
      <c r="P75" s="55"/>
      <c r="Q75" s="54"/>
      <c r="R75" s="54"/>
      <c r="S75" s="54"/>
      <c r="T75" s="58"/>
      <c r="U75" s="58"/>
      <c r="V75" s="58" t="s">
        <v>0</v>
      </c>
      <c r="W75" s="59"/>
      <c r="X75" s="55"/>
    </row>
    <row r="76" spans="4:23" ht="12.75">
      <c r="D76" s="61" t="s">
        <v>193</v>
      </c>
      <c r="E76" s="62">
        <f>J76</f>
        <v>0</v>
      </c>
      <c r="H76" s="62">
        <f>SUM(H12:H75)</f>
        <v>0</v>
      </c>
      <c r="I76" s="62">
        <f>SUM(I12:I75)</f>
        <v>0</v>
      </c>
      <c r="J76" s="62">
        <f>SUM(J12:J75)</f>
        <v>0</v>
      </c>
      <c r="L76" s="63">
        <f>SUM(L12:L75)</f>
        <v>2.5229999999999997</v>
      </c>
      <c r="N76" s="64">
        <f>SUM(N12:N75)</f>
        <v>1451.1574999999998</v>
      </c>
      <c r="W76" s="32">
        <f>SUM(W12:W75)</f>
        <v>0</v>
      </c>
    </row>
    <row r="78" ht="12.75">
      <c r="B78" s="26" t="s">
        <v>194</v>
      </c>
    </row>
    <row r="79" spans="1:26" ht="25.5">
      <c r="A79" s="24">
        <v>40</v>
      </c>
      <c r="B79" s="25" t="s">
        <v>195</v>
      </c>
      <c r="C79" s="26" t="s">
        <v>196</v>
      </c>
      <c r="D79" s="51" t="s">
        <v>197</v>
      </c>
      <c r="E79" s="28">
        <v>161</v>
      </c>
      <c r="F79" s="27" t="s">
        <v>111</v>
      </c>
      <c r="H79" s="29">
        <f>ROUND(E79*G79,2)</f>
        <v>0</v>
      </c>
      <c r="J79" s="29">
        <f>ROUND(E79*G79,2)</f>
        <v>0</v>
      </c>
      <c r="K79" s="30">
        <v>0.30867</v>
      </c>
      <c r="L79" s="30">
        <f>E79*K79</f>
        <v>49.69587</v>
      </c>
      <c r="P79" s="27" t="s">
        <v>78</v>
      </c>
      <c r="V79" s="31" t="s">
        <v>16</v>
      </c>
      <c r="Z79" s="27" t="s">
        <v>116</v>
      </c>
    </row>
    <row r="80" spans="1:26" ht="25.5">
      <c r="A80" s="24">
        <v>41</v>
      </c>
      <c r="B80" s="25" t="s">
        <v>118</v>
      </c>
      <c r="C80" s="26" t="s">
        <v>198</v>
      </c>
      <c r="D80" s="51" t="s">
        <v>199</v>
      </c>
      <c r="E80" s="28">
        <v>2054</v>
      </c>
      <c r="F80" s="27" t="s">
        <v>77</v>
      </c>
      <c r="H80" s="29">
        <f>ROUND(E80*G80,2)</f>
        <v>0</v>
      </c>
      <c r="J80" s="29">
        <f>ROUND(E80*G80,2)</f>
        <v>0</v>
      </c>
      <c r="P80" s="27" t="s">
        <v>78</v>
      </c>
      <c r="V80" s="31" t="s">
        <v>16</v>
      </c>
      <c r="Z80" s="27" t="s">
        <v>116</v>
      </c>
    </row>
    <row r="81" spans="4:24" ht="12.75">
      <c r="D81" s="53" t="s">
        <v>200</v>
      </c>
      <c r="E81" s="54"/>
      <c r="F81" s="55"/>
      <c r="G81" s="56"/>
      <c r="H81" s="56"/>
      <c r="I81" s="56"/>
      <c r="J81" s="56"/>
      <c r="K81" s="57"/>
      <c r="L81" s="57"/>
      <c r="M81" s="54"/>
      <c r="N81" s="54"/>
      <c r="O81" s="55"/>
      <c r="P81" s="55"/>
      <c r="Q81" s="54"/>
      <c r="R81" s="54"/>
      <c r="S81" s="54"/>
      <c r="T81" s="58"/>
      <c r="U81" s="58"/>
      <c r="V81" s="58" t="s">
        <v>0</v>
      </c>
      <c r="W81" s="59"/>
      <c r="X81" s="55"/>
    </row>
    <row r="82" spans="1:26" ht="12.75">
      <c r="A82" s="24">
        <v>42</v>
      </c>
      <c r="B82" s="25" t="s">
        <v>201</v>
      </c>
      <c r="C82" s="26" t="s">
        <v>202</v>
      </c>
      <c r="D82" s="51" t="s">
        <v>203</v>
      </c>
      <c r="E82" s="28">
        <v>4.748</v>
      </c>
      <c r="F82" s="27" t="s">
        <v>115</v>
      </c>
      <c r="H82" s="29">
        <f>ROUND(E82*G82,2)</f>
        <v>0</v>
      </c>
      <c r="J82" s="29">
        <f>ROUND(E82*G82,2)</f>
        <v>0</v>
      </c>
      <c r="K82" s="30">
        <v>2.41931</v>
      </c>
      <c r="L82" s="30">
        <f>E82*K82</f>
        <v>11.48688388</v>
      </c>
      <c r="P82" s="27" t="s">
        <v>78</v>
      </c>
      <c r="V82" s="31" t="s">
        <v>16</v>
      </c>
      <c r="Z82" s="27" t="s">
        <v>204</v>
      </c>
    </row>
    <row r="83" spans="4:24" ht="12.75">
      <c r="D83" s="53" t="s">
        <v>132</v>
      </c>
      <c r="E83" s="54"/>
      <c r="F83" s="55"/>
      <c r="G83" s="56"/>
      <c r="H83" s="56"/>
      <c r="I83" s="56"/>
      <c r="J83" s="56"/>
      <c r="K83" s="57"/>
      <c r="L83" s="57"/>
      <c r="M83" s="54"/>
      <c r="N83" s="54"/>
      <c r="O83" s="55"/>
      <c r="P83" s="55"/>
      <c r="Q83" s="54"/>
      <c r="R83" s="54"/>
      <c r="S83" s="54"/>
      <c r="T83" s="58"/>
      <c r="U83" s="58"/>
      <c r="V83" s="58" t="s">
        <v>0</v>
      </c>
      <c r="W83" s="59"/>
      <c r="X83" s="55"/>
    </row>
    <row r="84" spans="4:23" ht="12.75">
      <c r="D84" s="61" t="s">
        <v>205</v>
      </c>
      <c r="E84" s="62">
        <f>J84</f>
        <v>0</v>
      </c>
      <c r="H84" s="62">
        <f>SUM(H78:H83)</f>
        <v>0</v>
      </c>
      <c r="I84" s="62">
        <f>SUM(I78:I83)</f>
        <v>0</v>
      </c>
      <c r="J84" s="62">
        <f>SUM(J78:J83)</f>
        <v>0</v>
      </c>
      <c r="L84" s="63">
        <f>SUM(L78:L83)</f>
        <v>61.18275388</v>
      </c>
      <c r="N84" s="64">
        <f>SUM(N78:N83)</f>
        <v>0</v>
      </c>
      <c r="W84" s="32">
        <f>SUM(W78:W83)</f>
        <v>0</v>
      </c>
    </row>
    <row r="86" ht="12.75">
      <c r="B86" s="26" t="s">
        <v>206</v>
      </c>
    </row>
    <row r="87" spans="1:26" ht="12.75">
      <c r="A87" s="24">
        <v>43</v>
      </c>
      <c r="B87" s="25" t="s">
        <v>207</v>
      </c>
      <c r="C87" s="26" t="s">
        <v>208</v>
      </c>
      <c r="D87" s="51" t="s">
        <v>209</v>
      </c>
      <c r="E87" s="28">
        <v>31</v>
      </c>
      <c r="F87" s="27" t="s">
        <v>141</v>
      </c>
      <c r="H87" s="29">
        <f>ROUND(E87*G87,2)</f>
        <v>0</v>
      </c>
      <c r="J87" s="29">
        <f>ROUND(E87*G87,2)</f>
        <v>0</v>
      </c>
      <c r="K87" s="30">
        <v>0.12152</v>
      </c>
      <c r="L87" s="30">
        <f>E87*K87</f>
        <v>3.7671200000000002</v>
      </c>
      <c r="P87" s="27" t="s">
        <v>78</v>
      </c>
      <c r="V87" s="31" t="s">
        <v>16</v>
      </c>
      <c r="Z87" s="27" t="s">
        <v>210</v>
      </c>
    </row>
    <row r="88" spans="4:24" ht="12.75">
      <c r="D88" s="53" t="s">
        <v>211</v>
      </c>
      <c r="E88" s="54"/>
      <c r="F88" s="55"/>
      <c r="G88" s="56"/>
      <c r="H88" s="56"/>
      <c r="I88" s="56"/>
      <c r="J88" s="56"/>
      <c r="K88" s="57"/>
      <c r="L88" s="57"/>
      <c r="M88" s="54"/>
      <c r="N88" s="54"/>
      <c r="O88" s="55"/>
      <c r="P88" s="55"/>
      <c r="Q88" s="54"/>
      <c r="R88" s="54"/>
      <c r="S88" s="54"/>
      <c r="T88" s="58"/>
      <c r="U88" s="58"/>
      <c r="V88" s="58" t="s">
        <v>0</v>
      </c>
      <c r="W88" s="59"/>
      <c r="X88" s="55"/>
    </row>
    <row r="89" spans="1:27" ht="12.75">
      <c r="A89" s="24">
        <v>44</v>
      </c>
      <c r="B89" s="25" t="s">
        <v>162</v>
      </c>
      <c r="C89" s="26" t="s">
        <v>212</v>
      </c>
      <c r="D89" s="51" t="s">
        <v>213</v>
      </c>
      <c r="E89" s="28">
        <v>93</v>
      </c>
      <c r="F89" s="27" t="s">
        <v>111</v>
      </c>
      <c r="I89" s="29">
        <f>ROUND(E89*G89,2)</f>
        <v>0</v>
      </c>
      <c r="J89" s="29">
        <f>ROUND(E89*G89,2)</f>
        <v>0</v>
      </c>
      <c r="K89" s="30">
        <v>0.0013</v>
      </c>
      <c r="L89" s="30">
        <f>E89*K89</f>
        <v>0.1209</v>
      </c>
      <c r="P89" s="27" t="s">
        <v>78</v>
      </c>
      <c r="V89" s="31" t="s">
        <v>15</v>
      </c>
      <c r="Z89" s="27" t="s">
        <v>214</v>
      </c>
      <c r="AA89" s="27" t="s">
        <v>167</v>
      </c>
    </row>
    <row r="90" spans="4:24" ht="12.75">
      <c r="D90" s="53" t="s">
        <v>215</v>
      </c>
      <c r="E90" s="54"/>
      <c r="F90" s="55"/>
      <c r="G90" s="56"/>
      <c r="H90" s="56"/>
      <c r="I90" s="56"/>
      <c r="J90" s="56"/>
      <c r="K90" s="57"/>
      <c r="L90" s="57"/>
      <c r="M90" s="54"/>
      <c r="N90" s="54"/>
      <c r="O90" s="55"/>
      <c r="P90" s="55"/>
      <c r="Q90" s="54"/>
      <c r="R90" s="54"/>
      <c r="S90" s="54"/>
      <c r="T90" s="58"/>
      <c r="U90" s="58"/>
      <c r="V90" s="58" t="s">
        <v>0</v>
      </c>
      <c r="W90" s="59"/>
      <c r="X90" s="55"/>
    </row>
    <row r="91" spans="4:23" ht="12.75">
      <c r="D91" s="61" t="s">
        <v>216</v>
      </c>
      <c r="E91" s="62">
        <f>J91</f>
        <v>0</v>
      </c>
      <c r="H91" s="62">
        <f>SUM(H86:H90)</f>
        <v>0</v>
      </c>
      <c r="I91" s="62">
        <f>SUM(I86:I90)</f>
        <v>0</v>
      </c>
      <c r="J91" s="62">
        <f>SUM(J86:J90)</f>
        <v>0</v>
      </c>
      <c r="L91" s="63">
        <f>SUM(L86:L90)</f>
        <v>3.88802</v>
      </c>
      <c r="N91" s="64">
        <f>SUM(N86:N90)</f>
        <v>0</v>
      </c>
      <c r="W91" s="32">
        <f>SUM(W86:W90)</f>
        <v>0</v>
      </c>
    </row>
    <row r="93" ht="12.75">
      <c r="B93" s="26" t="s">
        <v>217</v>
      </c>
    </row>
    <row r="94" spans="1:26" ht="25.5">
      <c r="A94" s="24">
        <v>45</v>
      </c>
      <c r="B94" s="25" t="s">
        <v>195</v>
      </c>
      <c r="C94" s="26" t="s">
        <v>218</v>
      </c>
      <c r="D94" s="51" t="s">
        <v>219</v>
      </c>
      <c r="E94" s="28">
        <v>0.45</v>
      </c>
      <c r="F94" s="27" t="s">
        <v>115</v>
      </c>
      <c r="H94" s="29">
        <f>ROUND(E94*G94,2)</f>
        <v>0</v>
      </c>
      <c r="J94" s="29">
        <f>ROUND(E94*G94,2)</f>
        <v>0</v>
      </c>
      <c r="K94" s="30">
        <v>1.89077</v>
      </c>
      <c r="L94" s="30">
        <f>E94*K94</f>
        <v>0.8508465000000001</v>
      </c>
      <c r="P94" s="27" t="s">
        <v>78</v>
      </c>
      <c r="V94" s="31" t="s">
        <v>16</v>
      </c>
      <c r="Z94" s="27" t="s">
        <v>220</v>
      </c>
    </row>
    <row r="95" spans="4:24" ht="12.75">
      <c r="D95" s="53" t="s">
        <v>221</v>
      </c>
      <c r="E95" s="54"/>
      <c r="F95" s="55"/>
      <c r="G95" s="56"/>
      <c r="H95" s="56"/>
      <c r="I95" s="56"/>
      <c r="J95" s="56"/>
      <c r="K95" s="57"/>
      <c r="L95" s="57"/>
      <c r="M95" s="54"/>
      <c r="N95" s="54"/>
      <c r="O95" s="55"/>
      <c r="P95" s="55"/>
      <c r="Q95" s="54"/>
      <c r="R95" s="54"/>
      <c r="S95" s="54"/>
      <c r="T95" s="58"/>
      <c r="U95" s="58"/>
      <c r="V95" s="58" t="s">
        <v>0</v>
      </c>
      <c r="W95" s="59"/>
      <c r="X95" s="55"/>
    </row>
    <row r="96" spans="1:26" ht="12.75">
      <c r="A96" s="24">
        <v>46</v>
      </c>
      <c r="B96" s="25" t="s">
        <v>92</v>
      </c>
      <c r="C96" s="26" t="s">
        <v>222</v>
      </c>
      <c r="D96" s="51" t="s">
        <v>223</v>
      </c>
      <c r="E96" s="28">
        <v>815</v>
      </c>
      <c r="F96" s="27" t="s">
        <v>77</v>
      </c>
      <c r="H96" s="29">
        <f>ROUND(E96*G96,2)</f>
        <v>0</v>
      </c>
      <c r="J96" s="29">
        <f>ROUND(E96*G96,2)</f>
        <v>0</v>
      </c>
      <c r="K96" s="30">
        <v>0.16192</v>
      </c>
      <c r="L96" s="30">
        <f>E96*K96</f>
        <v>131.9648</v>
      </c>
      <c r="P96" s="27" t="s">
        <v>78</v>
      </c>
      <c r="V96" s="31" t="s">
        <v>16</v>
      </c>
      <c r="Z96" s="27" t="s">
        <v>224</v>
      </c>
    </row>
    <row r="97" spans="4:24" ht="12.75">
      <c r="D97" s="53" t="s">
        <v>225</v>
      </c>
      <c r="E97" s="54"/>
      <c r="F97" s="55"/>
      <c r="G97" s="56"/>
      <c r="H97" s="56"/>
      <c r="I97" s="56"/>
      <c r="J97" s="56"/>
      <c r="K97" s="57"/>
      <c r="L97" s="57"/>
      <c r="M97" s="54"/>
      <c r="N97" s="54"/>
      <c r="O97" s="55"/>
      <c r="P97" s="55"/>
      <c r="Q97" s="54"/>
      <c r="R97" s="54"/>
      <c r="S97" s="54"/>
      <c r="T97" s="58"/>
      <c r="U97" s="58"/>
      <c r="V97" s="58" t="s">
        <v>0</v>
      </c>
      <c r="W97" s="59"/>
      <c r="X97" s="55"/>
    </row>
    <row r="98" spans="4:23" ht="12.75">
      <c r="D98" s="61" t="s">
        <v>226</v>
      </c>
      <c r="E98" s="62">
        <f>J98</f>
        <v>0</v>
      </c>
      <c r="H98" s="62">
        <f>SUM(H93:H97)</f>
        <v>0</v>
      </c>
      <c r="I98" s="62">
        <f>SUM(I93:I97)</f>
        <v>0</v>
      </c>
      <c r="J98" s="62">
        <f>SUM(J93:J97)</f>
        <v>0</v>
      </c>
      <c r="L98" s="63">
        <f>SUM(L93:L97)</f>
        <v>132.81564649999999</v>
      </c>
      <c r="N98" s="64">
        <f>SUM(N93:N97)</f>
        <v>0</v>
      </c>
      <c r="W98" s="32">
        <f>SUM(W93:W97)</f>
        <v>0</v>
      </c>
    </row>
    <row r="100" ht="12.75">
      <c r="B100" s="26" t="s">
        <v>227</v>
      </c>
    </row>
    <row r="101" spans="1:26" ht="12.75">
      <c r="A101" s="24">
        <v>47</v>
      </c>
      <c r="B101" s="25" t="s">
        <v>92</v>
      </c>
      <c r="C101" s="26" t="s">
        <v>228</v>
      </c>
      <c r="D101" s="51" t="s">
        <v>229</v>
      </c>
      <c r="E101" s="28">
        <v>171</v>
      </c>
      <c r="F101" s="27" t="s">
        <v>77</v>
      </c>
      <c r="H101" s="29">
        <f>ROUND(E101*G101,2)</f>
        <v>0</v>
      </c>
      <c r="J101" s="29">
        <f>ROUND(E101*G101,2)</f>
        <v>0</v>
      </c>
      <c r="K101" s="30">
        <v>0.26319</v>
      </c>
      <c r="L101" s="30">
        <f>E101*K101</f>
        <v>45.005489999999995</v>
      </c>
      <c r="P101" s="27" t="s">
        <v>78</v>
      </c>
      <c r="V101" s="31" t="s">
        <v>16</v>
      </c>
      <c r="Z101" s="27" t="s">
        <v>224</v>
      </c>
    </row>
    <row r="102" spans="4:24" ht="12.75">
      <c r="D102" s="53" t="s">
        <v>230</v>
      </c>
      <c r="E102" s="54"/>
      <c r="F102" s="55"/>
      <c r="G102" s="56"/>
      <c r="H102" s="56"/>
      <c r="I102" s="56"/>
      <c r="J102" s="56"/>
      <c r="K102" s="57"/>
      <c r="L102" s="57"/>
      <c r="M102" s="54"/>
      <c r="N102" s="54"/>
      <c r="O102" s="55"/>
      <c r="P102" s="55"/>
      <c r="Q102" s="54"/>
      <c r="R102" s="54"/>
      <c r="S102" s="54"/>
      <c r="T102" s="58"/>
      <c r="U102" s="58"/>
      <c r="V102" s="58" t="s">
        <v>0</v>
      </c>
      <c r="W102" s="59"/>
      <c r="X102" s="55"/>
    </row>
    <row r="103" spans="1:26" ht="12.75">
      <c r="A103" s="24">
        <v>48</v>
      </c>
      <c r="B103" s="25" t="s">
        <v>92</v>
      </c>
      <c r="C103" s="26" t="s">
        <v>231</v>
      </c>
      <c r="D103" s="51" t="s">
        <v>232</v>
      </c>
      <c r="E103" s="28">
        <v>101</v>
      </c>
      <c r="F103" s="27" t="s">
        <v>77</v>
      </c>
      <c r="H103" s="29">
        <f>ROUND(E103*G103,2)</f>
        <v>0</v>
      </c>
      <c r="J103" s="29">
        <f>ROUND(E103*G103,2)</f>
        <v>0</v>
      </c>
      <c r="K103" s="30">
        <v>0.27994</v>
      </c>
      <c r="L103" s="30">
        <f>E103*K103</f>
        <v>28.273940000000003</v>
      </c>
      <c r="P103" s="27" t="s">
        <v>78</v>
      </c>
      <c r="V103" s="31" t="s">
        <v>16</v>
      </c>
      <c r="Z103" s="27" t="s">
        <v>224</v>
      </c>
    </row>
    <row r="104" spans="1:26" ht="12.75">
      <c r="A104" s="24">
        <v>49</v>
      </c>
      <c r="B104" s="25" t="s">
        <v>92</v>
      </c>
      <c r="C104" s="26" t="s">
        <v>233</v>
      </c>
      <c r="D104" s="51" t="s">
        <v>234</v>
      </c>
      <c r="E104" s="28">
        <v>984</v>
      </c>
      <c r="F104" s="27" t="s">
        <v>77</v>
      </c>
      <c r="H104" s="29">
        <f>ROUND(E104*G104,2)</f>
        <v>0</v>
      </c>
      <c r="J104" s="29">
        <f>ROUND(E104*G104,2)</f>
        <v>0</v>
      </c>
      <c r="K104" s="30">
        <v>0.3708</v>
      </c>
      <c r="L104" s="30">
        <f>E104*K104</f>
        <v>364.8672</v>
      </c>
      <c r="P104" s="27" t="s">
        <v>78</v>
      </c>
      <c r="V104" s="31" t="s">
        <v>16</v>
      </c>
      <c r="Z104" s="27" t="s">
        <v>224</v>
      </c>
    </row>
    <row r="105" spans="1:26" ht="12.75">
      <c r="A105" s="24">
        <v>50</v>
      </c>
      <c r="B105" s="25" t="s">
        <v>92</v>
      </c>
      <c r="C105" s="26" t="s">
        <v>235</v>
      </c>
      <c r="D105" s="51" t="s">
        <v>236</v>
      </c>
      <c r="E105" s="28">
        <v>749</v>
      </c>
      <c r="F105" s="27" t="s">
        <v>77</v>
      </c>
      <c r="H105" s="29">
        <f>ROUND(E105*G105,2)</f>
        <v>0</v>
      </c>
      <c r="J105" s="29">
        <f>ROUND(E105*G105,2)</f>
        <v>0</v>
      </c>
      <c r="K105" s="30">
        <v>0.3708</v>
      </c>
      <c r="L105" s="30">
        <f>E105*K105</f>
        <v>277.7292</v>
      </c>
      <c r="P105" s="27" t="s">
        <v>78</v>
      </c>
      <c r="V105" s="31" t="s">
        <v>16</v>
      </c>
      <c r="Z105" s="27" t="s">
        <v>224</v>
      </c>
    </row>
    <row r="106" spans="4:24" ht="12.75">
      <c r="D106" s="53" t="s">
        <v>237</v>
      </c>
      <c r="E106" s="54"/>
      <c r="F106" s="55"/>
      <c r="G106" s="56"/>
      <c r="H106" s="56"/>
      <c r="I106" s="56"/>
      <c r="J106" s="56"/>
      <c r="K106" s="57"/>
      <c r="L106" s="57"/>
      <c r="M106" s="54"/>
      <c r="N106" s="54"/>
      <c r="O106" s="55"/>
      <c r="P106" s="55"/>
      <c r="Q106" s="54"/>
      <c r="R106" s="54"/>
      <c r="S106" s="54"/>
      <c r="T106" s="58"/>
      <c r="U106" s="58"/>
      <c r="V106" s="58" t="s">
        <v>0</v>
      </c>
      <c r="W106" s="59"/>
      <c r="X106" s="55"/>
    </row>
    <row r="107" spans="1:26" ht="12.75">
      <c r="A107" s="24">
        <v>51</v>
      </c>
      <c r="B107" s="25" t="s">
        <v>92</v>
      </c>
      <c r="C107" s="26" t="s">
        <v>238</v>
      </c>
      <c r="D107" s="51" t="s">
        <v>239</v>
      </c>
      <c r="E107" s="28">
        <v>223</v>
      </c>
      <c r="F107" s="27" t="s">
        <v>77</v>
      </c>
      <c r="H107" s="29">
        <f>ROUND(E107*G107,2)</f>
        <v>0</v>
      </c>
      <c r="J107" s="29">
        <f>ROUND(E107*G107,2)</f>
        <v>0</v>
      </c>
      <c r="K107" s="30">
        <v>0.40714</v>
      </c>
      <c r="L107" s="30">
        <f>E107*K107</f>
        <v>90.79222</v>
      </c>
      <c r="P107" s="27" t="s">
        <v>78</v>
      </c>
      <c r="V107" s="31" t="s">
        <v>16</v>
      </c>
      <c r="Z107" s="27" t="s">
        <v>224</v>
      </c>
    </row>
    <row r="108" spans="4:24" ht="12.75">
      <c r="D108" s="53" t="s">
        <v>240</v>
      </c>
      <c r="E108" s="54"/>
      <c r="F108" s="55"/>
      <c r="G108" s="56"/>
      <c r="H108" s="56"/>
      <c r="I108" s="56"/>
      <c r="J108" s="56"/>
      <c r="K108" s="57"/>
      <c r="L108" s="57"/>
      <c r="M108" s="54"/>
      <c r="N108" s="54"/>
      <c r="O108" s="55"/>
      <c r="P108" s="55"/>
      <c r="Q108" s="54"/>
      <c r="R108" s="54"/>
      <c r="S108" s="54"/>
      <c r="T108" s="58"/>
      <c r="U108" s="58"/>
      <c r="V108" s="58" t="s">
        <v>0</v>
      </c>
      <c r="W108" s="59"/>
      <c r="X108" s="55"/>
    </row>
    <row r="109" spans="1:26" ht="25.5">
      <c r="A109" s="24">
        <v>52</v>
      </c>
      <c r="B109" s="25" t="s">
        <v>92</v>
      </c>
      <c r="C109" s="26" t="s">
        <v>241</v>
      </c>
      <c r="D109" s="51" t="s">
        <v>242</v>
      </c>
      <c r="E109" s="28">
        <v>1411</v>
      </c>
      <c r="F109" s="27" t="s">
        <v>77</v>
      </c>
      <c r="H109" s="29">
        <f>ROUND(E109*G109,2)</f>
        <v>0</v>
      </c>
      <c r="J109" s="29">
        <f>ROUND(E109*G109,2)</f>
        <v>0</v>
      </c>
      <c r="K109" s="30">
        <v>0.14512</v>
      </c>
      <c r="L109" s="30">
        <f>E109*K109</f>
        <v>204.76432</v>
      </c>
      <c r="P109" s="27" t="s">
        <v>78</v>
      </c>
      <c r="V109" s="31" t="s">
        <v>16</v>
      </c>
      <c r="Z109" s="27" t="s">
        <v>224</v>
      </c>
    </row>
    <row r="110" spans="4:24" ht="12.75">
      <c r="D110" s="53" t="s">
        <v>243</v>
      </c>
      <c r="E110" s="54"/>
      <c r="F110" s="55"/>
      <c r="G110" s="56"/>
      <c r="H110" s="56"/>
      <c r="I110" s="56"/>
      <c r="J110" s="56"/>
      <c r="K110" s="57"/>
      <c r="L110" s="57"/>
      <c r="M110" s="54"/>
      <c r="N110" s="54"/>
      <c r="O110" s="55"/>
      <c r="P110" s="55"/>
      <c r="Q110" s="54"/>
      <c r="R110" s="54"/>
      <c r="S110" s="54"/>
      <c r="T110" s="58"/>
      <c r="U110" s="58"/>
      <c r="V110" s="58" t="s">
        <v>0</v>
      </c>
      <c r="W110" s="59"/>
      <c r="X110" s="55"/>
    </row>
    <row r="111" spans="1:26" ht="12.75">
      <c r="A111" s="24">
        <v>53</v>
      </c>
      <c r="B111" s="25" t="s">
        <v>92</v>
      </c>
      <c r="C111" s="26" t="s">
        <v>244</v>
      </c>
      <c r="D111" s="51" t="s">
        <v>245</v>
      </c>
      <c r="E111" s="28">
        <v>171</v>
      </c>
      <c r="F111" s="27" t="s">
        <v>77</v>
      </c>
      <c r="H111" s="29">
        <f>ROUND(E111*G111,2)</f>
        <v>0</v>
      </c>
      <c r="J111" s="29">
        <f>ROUND(E111*G111,2)</f>
        <v>0</v>
      </c>
      <c r="K111" s="30">
        <v>0.24296</v>
      </c>
      <c r="L111" s="30">
        <f>E111*K111</f>
        <v>41.54616</v>
      </c>
      <c r="P111" s="27" t="s">
        <v>78</v>
      </c>
      <c r="V111" s="31" t="s">
        <v>16</v>
      </c>
      <c r="Z111" s="27" t="s">
        <v>224</v>
      </c>
    </row>
    <row r="112" spans="4:24" ht="12.75">
      <c r="D112" s="53" t="s">
        <v>230</v>
      </c>
      <c r="E112" s="54"/>
      <c r="F112" s="55"/>
      <c r="G112" s="56"/>
      <c r="H112" s="56"/>
      <c r="I112" s="56"/>
      <c r="J112" s="56"/>
      <c r="K112" s="57"/>
      <c r="L112" s="57"/>
      <c r="M112" s="54"/>
      <c r="N112" s="54"/>
      <c r="O112" s="55"/>
      <c r="P112" s="55"/>
      <c r="Q112" s="54"/>
      <c r="R112" s="54"/>
      <c r="S112" s="54"/>
      <c r="T112" s="58"/>
      <c r="U112" s="58"/>
      <c r="V112" s="58" t="s">
        <v>0</v>
      </c>
      <c r="W112" s="59"/>
      <c r="X112" s="55"/>
    </row>
    <row r="113" spans="1:26" ht="12.75">
      <c r="A113" s="24">
        <v>54</v>
      </c>
      <c r="B113" s="25" t="s">
        <v>92</v>
      </c>
      <c r="C113" s="26" t="s">
        <v>246</v>
      </c>
      <c r="D113" s="51" t="s">
        <v>247</v>
      </c>
      <c r="E113" s="28">
        <v>847</v>
      </c>
      <c r="F113" s="27" t="s">
        <v>77</v>
      </c>
      <c r="H113" s="29">
        <f>ROUND(E113*G113,2)</f>
        <v>0</v>
      </c>
      <c r="J113" s="29">
        <f>ROUND(E113*G113,2)</f>
        <v>0</v>
      </c>
      <c r="K113" s="30">
        <v>0.38302</v>
      </c>
      <c r="L113" s="30">
        <f>E113*K113</f>
        <v>324.41794000000004</v>
      </c>
      <c r="P113" s="27" t="s">
        <v>78</v>
      </c>
      <c r="V113" s="31" t="s">
        <v>16</v>
      </c>
      <c r="Z113" s="27" t="s">
        <v>248</v>
      </c>
    </row>
    <row r="114" spans="4:24" ht="12.75">
      <c r="D114" s="53" t="s">
        <v>249</v>
      </c>
      <c r="E114" s="54"/>
      <c r="F114" s="55"/>
      <c r="G114" s="56"/>
      <c r="H114" s="56"/>
      <c r="I114" s="56"/>
      <c r="J114" s="56"/>
      <c r="K114" s="57"/>
      <c r="L114" s="57"/>
      <c r="M114" s="54"/>
      <c r="N114" s="54"/>
      <c r="O114" s="55"/>
      <c r="P114" s="55"/>
      <c r="Q114" s="54"/>
      <c r="R114" s="54"/>
      <c r="S114" s="54"/>
      <c r="T114" s="58"/>
      <c r="U114" s="58"/>
      <c r="V114" s="58" t="s">
        <v>0</v>
      </c>
      <c r="W114" s="59"/>
      <c r="X114" s="55"/>
    </row>
    <row r="115" spans="1:26" ht="25.5">
      <c r="A115" s="24">
        <v>55</v>
      </c>
      <c r="B115" s="25" t="s">
        <v>86</v>
      </c>
      <c r="C115" s="26" t="s">
        <v>250</v>
      </c>
      <c r="D115" s="51" t="s">
        <v>251</v>
      </c>
      <c r="E115" s="28">
        <v>223</v>
      </c>
      <c r="F115" s="27" t="s">
        <v>77</v>
      </c>
      <c r="H115" s="29">
        <f>ROUND(E115*G115,2)</f>
        <v>0</v>
      </c>
      <c r="J115" s="29">
        <f>ROUND(E115*G115,2)</f>
        <v>0</v>
      </c>
      <c r="K115" s="30">
        <v>0.00601</v>
      </c>
      <c r="L115" s="30">
        <f>E115*K115</f>
        <v>1.34023</v>
      </c>
      <c r="P115" s="27" t="s">
        <v>78</v>
      </c>
      <c r="V115" s="31" t="s">
        <v>16</v>
      </c>
      <c r="Z115" s="27" t="s">
        <v>252</v>
      </c>
    </row>
    <row r="116" spans="4:24" ht="12.75">
      <c r="D116" s="53" t="s">
        <v>240</v>
      </c>
      <c r="E116" s="54"/>
      <c r="F116" s="55"/>
      <c r="G116" s="56"/>
      <c r="H116" s="56"/>
      <c r="I116" s="56"/>
      <c r="J116" s="56"/>
      <c r="K116" s="57"/>
      <c r="L116" s="57"/>
      <c r="M116" s="54"/>
      <c r="N116" s="54"/>
      <c r="O116" s="55"/>
      <c r="P116" s="55"/>
      <c r="Q116" s="54"/>
      <c r="R116" s="54"/>
      <c r="S116" s="54"/>
      <c r="T116" s="58"/>
      <c r="U116" s="58"/>
      <c r="V116" s="58" t="s">
        <v>0</v>
      </c>
      <c r="W116" s="59"/>
      <c r="X116" s="55"/>
    </row>
    <row r="117" spans="1:26" ht="25.5">
      <c r="A117" s="24">
        <v>56</v>
      </c>
      <c r="B117" s="25" t="s">
        <v>92</v>
      </c>
      <c r="C117" s="26" t="s">
        <v>253</v>
      </c>
      <c r="D117" s="51" t="s">
        <v>254</v>
      </c>
      <c r="E117" s="28">
        <v>2157</v>
      </c>
      <c r="F117" s="27" t="s">
        <v>77</v>
      </c>
      <c r="H117" s="29">
        <f>ROUND(E117*G117,2)</f>
        <v>0</v>
      </c>
      <c r="J117" s="29">
        <f>ROUND(E117*G117,2)</f>
        <v>0</v>
      </c>
      <c r="K117" s="30">
        <v>0.00061</v>
      </c>
      <c r="L117" s="30">
        <f>E117*K117</f>
        <v>1.3157699999999999</v>
      </c>
      <c r="P117" s="27" t="s">
        <v>78</v>
      </c>
      <c r="V117" s="31" t="s">
        <v>16</v>
      </c>
      <c r="Z117" s="27" t="s">
        <v>252</v>
      </c>
    </row>
    <row r="118" spans="4:24" ht="25.5">
      <c r="D118" s="53" t="s">
        <v>255</v>
      </c>
      <c r="E118" s="54"/>
      <c r="F118" s="55"/>
      <c r="G118" s="56"/>
      <c r="H118" s="56"/>
      <c r="I118" s="56"/>
      <c r="J118" s="56"/>
      <c r="K118" s="57"/>
      <c r="L118" s="57"/>
      <c r="M118" s="54"/>
      <c r="N118" s="54"/>
      <c r="O118" s="55"/>
      <c r="P118" s="55"/>
      <c r="Q118" s="54"/>
      <c r="R118" s="54"/>
      <c r="S118" s="54"/>
      <c r="T118" s="58"/>
      <c r="U118" s="58"/>
      <c r="V118" s="58" t="s">
        <v>0</v>
      </c>
      <c r="W118" s="59"/>
      <c r="X118" s="55"/>
    </row>
    <row r="119" spans="1:26" ht="25.5">
      <c r="A119" s="24">
        <v>57</v>
      </c>
      <c r="B119" s="25" t="s">
        <v>92</v>
      </c>
      <c r="C119" s="26" t="s">
        <v>256</v>
      </c>
      <c r="D119" s="51" t="s">
        <v>257</v>
      </c>
      <c r="E119" s="28">
        <v>746</v>
      </c>
      <c r="F119" s="27" t="s">
        <v>77</v>
      </c>
      <c r="H119" s="29">
        <f>ROUND(E119*G119,2)</f>
        <v>0</v>
      </c>
      <c r="J119" s="29">
        <f>ROUND(E119*G119,2)</f>
        <v>0</v>
      </c>
      <c r="K119" s="30">
        <v>0.10066</v>
      </c>
      <c r="L119" s="30">
        <f>E119*K119</f>
        <v>75.09236</v>
      </c>
      <c r="P119" s="27" t="s">
        <v>78</v>
      </c>
      <c r="V119" s="31" t="s">
        <v>16</v>
      </c>
      <c r="Z119" s="27" t="s">
        <v>252</v>
      </c>
    </row>
    <row r="120" spans="4:24" ht="12.75">
      <c r="D120" s="53" t="s">
        <v>258</v>
      </c>
      <c r="E120" s="54"/>
      <c r="F120" s="55"/>
      <c r="G120" s="56"/>
      <c r="H120" s="56"/>
      <c r="I120" s="56"/>
      <c r="J120" s="56"/>
      <c r="K120" s="57"/>
      <c r="L120" s="57"/>
      <c r="M120" s="54"/>
      <c r="N120" s="54"/>
      <c r="O120" s="55"/>
      <c r="P120" s="55"/>
      <c r="Q120" s="54"/>
      <c r="R120" s="54"/>
      <c r="S120" s="54"/>
      <c r="T120" s="58"/>
      <c r="U120" s="58"/>
      <c r="V120" s="58" t="s">
        <v>0</v>
      </c>
      <c r="W120" s="59"/>
      <c r="X120" s="55"/>
    </row>
    <row r="121" spans="1:26" ht="25.5">
      <c r="A121" s="24">
        <v>58</v>
      </c>
      <c r="B121" s="25" t="s">
        <v>92</v>
      </c>
      <c r="C121" s="26" t="s">
        <v>259</v>
      </c>
      <c r="D121" s="51" t="s">
        <v>260</v>
      </c>
      <c r="E121" s="28">
        <v>1325</v>
      </c>
      <c r="F121" s="27" t="s">
        <v>77</v>
      </c>
      <c r="H121" s="29">
        <f>ROUND(E121*G121,2)</f>
        <v>0</v>
      </c>
      <c r="J121" s="29">
        <f>ROUND(E121*G121,2)</f>
        <v>0</v>
      </c>
      <c r="K121" s="30">
        <v>0.12341</v>
      </c>
      <c r="L121" s="30">
        <f>E121*K121</f>
        <v>163.51825</v>
      </c>
      <c r="P121" s="27" t="s">
        <v>78</v>
      </c>
      <c r="V121" s="31" t="s">
        <v>16</v>
      </c>
      <c r="Z121" s="27" t="s">
        <v>252</v>
      </c>
    </row>
    <row r="122" spans="4:24" ht="25.5">
      <c r="D122" s="53" t="s">
        <v>261</v>
      </c>
      <c r="E122" s="54"/>
      <c r="F122" s="55"/>
      <c r="G122" s="56"/>
      <c r="H122" s="56"/>
      <c r="I122" s="56"/>
      <c r="J122" s="56"/>
      <c r="K122" s="57"/>
      <c r="L122" s="57"/>
      <c r="M122" s="54"/>
      <c r="N122" s="54"/>
      <c r="O122" s="55"/>
      <c r="P122" s="55"/>
      <c r="Q122" s="54"/>
      <c r="R122" s="54"/>
      <c r="S122" s="54"/>
      <c r="T122" s="58"/>
      <c r="U122" s="58"/>
      <c r="V122" s="58" t="s">
        <v>0</v>
      </c>
      <c r="W122" s="59"/>
      <c r="X122" s="55"/>
    </row>
    <row r="123" spans="1:26" ht="25.5">
      <c r="A123" s="24">
        <v>59</v>
      </c>
      <c r="B123" s="25" t="s">
        <v>92</v>
      </c>
      <c r="C123" s="26" t="s">
        <v>262</v>
      </c>
      <c r="D123" s="51" t="s">
        <v>263</v>
      </c>
      <c r="E123" s="28">
        <v>223</v>
      </c>
      <c r="F123" s="27" t="s">
        <v>77</v>
      </c>
      <c r="H123" s="29">
        <f>ROUND(E123*G123,2)</f>
        <v>0</v>
      </c>
      <c r="J123" s="29">
        <f>ROUND(E123*G123,2)</f>
        <v>0</v>
      </c>
      <c r="P123" s="27" t="s">
        <v>78</v>
      </c>
      <c r="V123" s="31" t="s">
        <v>16</v>
      </c>
      <c r="Z123" s="27" t="s">
        <v>252</v>
      </c>
    </row>
    <row r="124" spans="1:26" ht="12.75">
      <c r="A124" s="24">
        <v>60</v>
      </c>
      <c r="B124" s="25" t="s">
        <v>92</v>
      </c>
      <c r="C124" s="26" t="s">
        <v>264</v>
      </c>
      <c r="D124" s="51" t="s">
        <v>265</v>
      </c>
      <c r="E124" s="28">
        <v>171</v>
      </c>
      <c r="F124" s="27" t="s">
        <v>77</v>
      </c>
      <c r="H124" s="29">
        <f>ROUND(E124*G124,2)</f>
        <v>0</v>
      </c>
      <c r="J124" s="29">
        <f>ROUND(E124*G124,2)</f>
        <v>0</v>
      </c>
      <c r="K124" s="30">
        <v>0.03729</v>
      </c>
      <c r="L124" s="30">
        <f>E124*K124</f>
        <v>6.376589999999999</v>
      </c>
      <c r="P124" s="27" t="s">
        <v>78</v>
      </c>
      <c r="V124" s="31" t="s">
        <v>16</v>
      </c>
      <c r="Z124" s="27" t="s">
        <v>252</v>
      </c>
    </row>
    <row r="125" spans="4:24" ht="12.75">
      <c r="D125" s="53" t="s">
        <v>230</v>
      </c>
      <c r="E125" s="54"/>
      <c r="F125" s="55"/>
      <c r="G125" s="56"/>
      <c r="H125" s="56"/>
      <c r="I125" s="56"/>
      <c r="J125" s="56"/>
      <c r="K125" s="57"/>
      <c r="L125" s="57"/>
      <c r="M125" s="54"/>
      <c r="N125" s="54"/>
      <c r="O125" s="55"/>
      <c r="P125" s="55"/>
      <c r="Q125" s="54"/>
      <c r="R125" s="54"/>
      <c r="S125" s="54"/>
      <c r="T125" s="58"/>
      <c r="U125" s="58"/>
      <c r="V125" s="58" t="s">
        <v>0</v>
      </c>
      <c r="W125" s="59"/>
      <c r="X125" s="55"/>
    </row>
    <row r="126" spans="1:26" ht="25.5">
      <c r="A126" s="24">
        <v>61</v>
      </c>
      <c r="B126" s="25" t="s">
        <v>92</v>
      </c>
      <c r="C126" s="26" t="s">
        <v>266</v>
      </c>
      <c r="D126" s="51" t="s">
        <v>267</v>
      </c>
      <c r="E126" s="28">
        <v>101</v>
      </c>
      <c r="F126" s="27" t="s">
        <v>77</v>
      </c>
      <c r="H126" s="29">
        <f>ROUND(E126*G126,2)</f>
        <v>0</v>
      </c>
      <c r="J126" s="29">
        <f>ROUND(E126*G126,2)</f>
        <v>0</v>
      </c>
      <c r="K126" s="30">
        <v>0.63306</v>
      </c>
      <c r="L126" s="30">
        <f>E126*K126</f>
        <v>63.93906</v>
      </c>
      <c r="P126" s="27" t="s">
        <v>78</v>
      </c>
      <c r="V126" s="31" t="s">
        <v>16</v>
      </c>
      <c r="Z126" s="27" t="s">
        <v>252</v>
      </c>
    </row>
    <row r="127" spans="1:26" ht="25.5">
      <c r="A127" s="24">
        <v>62</v>
      </c>
      <c r="B127" s="25" t="s">
        <v>86</v>
      </c>
      <c r="C127" s="26" t="s">
        <v>268</v>
      </c>
      <c r="D127" s="51" t="s">
        <v>269</v>
      </c>
      <c r="E127" s="28">
        <v>984</v>
      </c>
      <c r="F127" s="27" t="s">
        <v>77</v>
      </c>
      <c r="H127" s="29">
        <f>ROUND(E127*G127,2)</f>
        <v>0</v>
      </c>
      <c r="J127" s="29">
        <f>ROUND(E127*G127,2)</f>
        <v>0</v>
      </c>
      <c r="K127" s="30">
        <v>0.13193</v>
      </c>
      <c r="L127" s="30">
        <f>E127*K127</f>
        <v>129.81912</v>
      </c>
      <c r="P127" s="27" t="s">
        <v>78</v>
      </c>
      <c r="V127" s="31" t="s">
        <v>16</v>
      </c>
      <c r="Z127" s="27" t="s">
        <v>252</v>
      </c>
    </row>
    <row r="128" spans="1:27" ht="12.75">
      <c r="A128" s="24">
        <v>63</v>
      </c>
      <c r="B128" s="25" t="s">
        <v>162</v>
      </c>
      <c r="C128" s="26" t="s">
        <v>270</v>
      </c>
      <c r="D128" s="51" t="s">
        <v>271</v>
      </c>
      <c r="E128" s="28">
        <v>993.84</v>
      </c>
      <c r="F128" s="27" t="s">
        <v>77</v>
      </c>
      <c r="I128" s="29">
        <f>ROUND(E128*G128,2)</f>
        <v>0</v>
      </c>
      <c r="J128" s="29">
        <f>ROUND(E128*G128,2)</f>
        <v>0</v>
      </c>
      <c r="K128" s="30">
        <v>0.1296</v>
      </c>
      <c r="L128" s="30">
        <f>E128*K128</f>
        <v>128.801664</v>
      </c>
      <c r="P128" s="27" t="s">
        <v>78</v>
      </c>
      <c r="V128" s="31" t="s">
        <v>15</v>
      </c>
      <c r="Z128" s="27" t="s">
        <v>272</v>
      </c>
      <c r="AA128" s="27" t="s">
        <v>167</v>
      </c>
    </row>
    <row r="129" spans="4:24" ht="12.75">
      <c r="D129" s="53" t="s">
        <v>273</v>
      </c>
      <c r="E129" s="54"/>
      <c r="F129" s="55"/>
      <c r="G129" s="56"/>
      <c r="H129" s="56"/>
      <c r="I129" s="56"/>
      <c r="J129" s="56"/>
      <c r="K129" s="57"/>
      <c r="L129" s="57"/>
      <c r="M129" s="54"/>
      <c r="N129" s="54"/>
      <c r="O129" s="55"/>
      <c r="P129" s="55"/>
      <c r="Q129" s="54"/>
      <c r="R129" s="54"/>
      <c r="S129" s="54"/>
      <c r="T129" s="58"/>
      <c r="U129" s="58"/>
      <c r="V129" s="58" t="s">
        <v>0</v>
      </c>
      <c r="W129" s="59"/>
      <c r="X129" s="55"/>
    </row>
    <row r="130" spans="1:26" ht="12.75">
      <c r="A130" s="24">
        <v>64</v>
      </c>
      <c r="B130" s="25" t="s">
        <v>86</v>
      </c>
      <c r="C130" s="26" t="s">
        <v>274</v>
      </c>
      <c r="D130" s="51" t="s">
        <v>275</v>
      </c>
      <c r="E130" s="28">
        <v>47.6</v>
      </c>
      <c r="F130" s="27" t="s">
        <v>77</v>
      </c>
      <c r="H130" s="29">
        <f>ROUND(E130*G130,2)</f>
        <v>0</v>
      </c>
      <c r="J130" s="29">
        <f>ROUND(E130*G130,2)</f>
        <v>0</v>
      </c>
      <c r="K130" s="30">
        <v>0.16849</v>
      </c>
      <c r="L130" s="30">
        <f>E130*K130</f>
        <v>8.020124000000001</v>
      </c>
      <c r="P130" s="27" t="s">
        <v>78</v>
      </c>
      <c r="V130" s="31" t="s">
        <v>16</v>
      </c>
      <c r="Z130" s="27" t="s">
        <v>252</v>
      </c>
    </row>
    <row r="131" spans="4:24" ht="12.75">
      <c r="D131" s="53" t="s">
        <v>276</v>
      </c>
      <c r="E131" s="54"/>
      <c r="F131" s="55"/>
      <c r="G131" s="56"/>
      <c r="H131" s="56"/>
      <c r="I131" s="56"/>
      <c r="J131" s="56"/>
      <c r="K131" s="57"/>
      <c r="L131" s="57"/>
      <c r="M131" s="54"/>
      <c r="N131" s="54"/>
      <c r="O131" s="55"/>
      <c r="P131" s="55"/>
      <c r="Q131" s="54"/>
      <c r="R131" s="54"/>
      <c r="S131" s="54"/>
      <c r="T131" s="58"/>
      <c r="U131" s="58"/>
      <c r="V131" s="58" t="s">
        <v>0</v>
      </c>
      <c r="W131" s="59"/>
      <c r="X131" s="55"/>
    </row>
    <row r="132" spans="4:24" ht="12.75">
      <c r="D132" s="53" t="s">
        <v>277</v>
      </c>
      <c r="E132" s="54"/>
      <c r="F132" s="55"/>
      <c r="G132" s="56"/>
      <c r="H132" s="56"/>
      <c r="I132" s="56"/>
      <c r="J132" s="56"/>
      <c r="K132" s="57"/>
      <c r="L132" s="57"/>
      <c r="M132" s="54"/>
      <c r="N132" s="54"/>
      <c r="O132" s="55"/>
      <c r="P132" s="55"/>
      <c r="Q132" s="54"/>
      <c r="R132" s="54"/>
      <c r="S132" s="54"/>
      <c r="T132" s="58"/>
      <c r="U132" s="58"/>
      <c r="V132" s="58" t="s">
        <v>0</v>
      </c>
      <c r="W132" s="59"/>
      <c r="X132" s="55"/>
    </row>
    <row r="133" spans="4:24" ht="12.75">
      <c r="D133" s="53" t="s">
        <v>278</v>
      </c>
      <c r="E133" s="54"/>
      <c r="F133" s="55"/>
      <c r="G133" s="56"/>
      <c r="H133" s="56"/>
      <c r="I133" s="56"/>
      <c r="J133" s="56"/>
      <c r="K133" s="57"/>
      <c r="L133" s="57"/>
      <c r="M133" s="54"/>
      <c r="N133" s="54"/>
      <c r="O133" s="55"/>
      <c r="P133" s="55"/>
      <c r="Q133" s="54"/>
      <c r="R133" s="54"/>
      <c r="S133" s="54"/>
      <c r="T133" s="58"/>
      <c r="U133" s="58"/>
      <c r="V133" s="58" t="s">
        <v>0</v>
      </c>
      <c r="W133" s="59"/>
      <c r="X133" s="55"/>
    </row>
    <row r="134" spans="4:24" ht="12.75">
      <c r="D134" s="53" t="s">
        <v>279</v>
      </c>
      <c r="E134" s="54"/>
      <c r="F134" s="55"/>
      <c r="G134" s="56"/>
      <c r="H134" s="56"/>
      <c r="I134" s="56"/>
      <c r="J134" s="56"/>
      <c r="K134" s="57"/>
      <c r="L134" s="57"/>
      <c r="M134" s="54"/>
      <c r="N134" s="54"/>
      <c r="O134" s="55"/>
      <c r="P134" s="55"/>
      <c r="Q134" s="54"/>
      <c r="R134" s="54"/>
      <c r="S134" s="54"/>
      <c r="T134" s="58"/>
      <c r="U134" s="58"/>
      <c r="V134" s="58" t="s">
        <v>0</v>
      </c>
      <c r="W134" s="59"/>
      <c r="X134" s="55"/>
    </row>
    <row r="135" spans="1:27" ht="12.75">
      <c r="A135" s="24">
        <v>65</v>
      </c>
      <c r="B135" s="25" t="s">
        <v>162</v>
      </c>
      <c r="C135" s="26" t="s">
        <v>280</v>
      </c>
      <c r="D135" s="51" t="s">
        <v>281</v>
      </c>
      <c r="E135" s="28">
        <v>9.696</v>
      </c>
      <c r="F135" s="27" t="s">
        <v>77</v>
      </c>
      <c r="I135" s="29">
        <f>ROUND(E135*G135,2)</f>
        <v>0</v>
      </c>
      <c r="J135" s="29">
        <f>ROUND(E135*G135,2)</f>
        <v>0</v>
      </c>
      <c r="K135" s="30">
        <v>0.14</v>
      </c>
      <c r="L135" s="30">
        <f>E135*K135</f>
        <v>1.3574400000000002</v>
      </c>
      <c r="P135" s="27" t="s">
        <v>78</v>
      </c>
      <c r="V135" s="31" t="s">
        <v>15</v>
      </c>
      <c r="Z135" s="27" t="s">
        <v>272</v>
      </c>
      <c r="AA135" s="27" t="s">
        <v>167</v>
      </c>
    </row>
    <row r="136" spans="4:24" ht="12.75">
      <c r="D136" s="53" t="s">
        <v>282</v>
      </c>
      <c r="E136" s="54"/>
      <c r="F136" s="55"/>
      <c r="G136" s="56"/>
      <c r="H136" s="56"/>
      <c r="I136" s="56"/>
      <c r="J136" s="56"/>
      <c r="K136" s="57"/>
      <c r="L136" s="57"/>
      <c r="M136" s="54"/>
      <c r="N136" s="54"/>
      <c r="O136" s="55"/>
      <c r="P136" s="55"/>
      <c r="Q136" s="54"/>
      <c r="R136" s="54"/>
      <c r="S136" s="54"/>
      <c r="T136" s="58"/>
      <c r="U136" s="58"/>
      <c r="V136" s="58" t="s">
        <v>0</v>
      </c>
      <c r="W136" s="59"/>
      <c r="X136" s="55"/>
    </row>
    <row r="137" spans="1:27" ht="12.75">
      <c r="A137" s="24">
        <v>66</v>
      </c>
      <c r="B137" s="25" t="s">
        <v>162</v>
      </c>
      <c r="C137" s="26" t="s">
        <v>283</v>
      </c>
      <c r="D137" s="51" t="s">
        <v>284</v>
      </c>
      <c r="E137" s="28">
        <v>38.38</v>
      </c>
      <c r="F137" s="27" t="s">
        <v>77</v>
      </c>
      <c r="I137" s="29">
        <f>ROUND(E137*G137,2)</f>
        <v>0</v>
      </c>
      <c r="J137" s="29">
        <f>ROUND(E137*G137,2)</f>
        <v>0</v>
      </c>
      <c r="K137" s="30">
        <v>0.14</v>
      </c>
      <c r="L137" s="30">
        <f>E137*K137</f>
        <v>5.373200000000001</v>
      </c>
      <c r="P137" s="27" t="s">
        <v>78</v>
      </c>
      <c r="V137" s="31" t="s">
        <v>15</v>
      </c>
      <c r="Z137" s="27" t="s">
        <v>272</v>
      </c>
      <c r="AA137" s="27" t="s">
        <v>167</v>
      </c>
    </row>
    <row r="138" spans="4:24" ht="12.75">
      <c r="D138" s="53" t="s">
        <v>285</v>
      </c>
      <c r="E138" s="54"/>
      <c r="F138" s="55"/>
      <c r="G138" s="56"/>
      <c r="H138" s="56"/>
      <c r="I138" s="56"/>
      <c r="J138" s="56"/>
      <c r="K138" s="57"/>
      <c r="L138" s="57"/>
      <c r="M138" s="54"/>
      <c r="N138" s="54"/>
      <c r="O138" s="55"/>
      <c r="P138" s="55"/>
      <c r="Q138" s="54"/>
      <c r="R138" s="54"/>
      <c r="S138" s="54"/>
      <c r="T138" s="58"/>
      <c r="U138" s="58"/>
      <c r="V138" s="58" t="s">
        <v>0</v>
      </c>
      <c r="W138" s="59"/>
      <c r="X138" s="55"/>
    </row>
    <row r="139" spans="4:23" ht="12.75">
      <c r="D139" s="61" t="s">
        <v>286</v>
      </c>
      <c r="E139" s="62">
        <f>J139</f>
        <v>0</v>
      </c>
      <c r="H139" s="62">
        <f>SUM(H100:H138)</f>
        <v>0</v>
      </c>
      <c r="I139" s="62">
        <f>SUM(I100:I138)</f>
        <v>0</v>
      </c>
      <c r="J139" s="62">
        <f>SUM(J100:J138)</f>
        <v>0</v>
      </c>
      <c r="L139" s="63">
        <f>SUM(L100:L138)</f>
        <v>1962.3502780000003</v>
      </c>
      <c r="N139" s="64">
        <f>SUM(N100:N138)</f>
        <v>0</v>
      </c>
      <c r="W139" s="32">
        <f>SUM(W100:W138)</f>
        <v>0</v>
      </c>
    </row>
    <row r="141" ht="12.75">
      <c r="B141" s="26" t="s">
        <v>287</v>
      </c>
    </row>
    <row r="142" spans="1:26" ht="12.75">
      <c r="A142" s="24">
        <v>67</v>
      </c>
      <c r="B142" s="25" t="s">
        <v>195</v>
      </c>
      <c r="C142" s="26" t="s">
        <v>288</v>
      </c>
      <c r="D142" s="51" t="s">
        <v>289</v>
      </c>
      <c r="E142" s="28">
        <v>3</v>
      </c>
      <c r="F142" s="27" t="s">
        <v>111</v>
      </c>
      <c r="H142" s="29">
        <f>ROUND(E142*G142,2)</f>
        <v>0</v>
      </c>
      <c r="J142" s="29">
        <f aca="true" t="shared" si="2" ref="J142:J153">ROUND(E142*G142,2)</f>
        <v>0</v>
      </c>
      <c r="P142" s="27" t="s">
        <v>78</v>
      </c>
      <c r="V142" s="31" t="s">
        <v>16</v>
      </c>
      <c r="Z142" s="27" t="s">
        <v>220</v>
      </c>
    </row>
    <row r="143" spans="1:27" ht="12.75">
      <c r="A143" s="24">
        <v>68</v>
      </c>
      <c r="B143" s="25" t="s">
        <v>162</v>
      </c>
      <c r="C143" s="26" t="s">
        <v>290</v>
      </c>
      <c r="D143" s="51" t="s">
        <v>291</v>
      </c>
      <c r="E143" s="28">
        <v>3</v>
      </c>
      <c r="F143" s="27" t="s">
        <v>141</v>
      </c>
      <c r="I143" s="29">
        <f>ROUND(E143*G143,2)</f>
        <v>0</v>
      </c>
      <c r="J143" s="29">
        <f t="shared" si="2"/>
        <v>0</v>
      </c>
      <c r="P143" s="27" t="s">
        <v>78</v>
      </c>
      <c r="V143" s="31" t="s">
        <v>15</v>
      </c>
      <c r="Z143" s="27" t="s">
        <v>292</v>
      </c>
      <c r="AA143" s="27" t="s">
        <v>167</v>
      </c>
    </row>
    <row r="144" spans="1:26" ht="12.75">
      <c r="A144" s="24">
        <v>69</v>
      </c>
      <c r="B144" s="25" t="s">
        <v>195</v>
      </c>
      <c r="C144" s="26" t="s">
        <v>293</v>
      </c>
      <c r="D144" s="51" t="s">
        <v>294</v>
      </c>
      <c r="E144" s="28">
        <v>8</v>
      </c>
      <c r="F144" s="27" t="s">
        <v>141</v>
      </c>
      <c r="H144" s="29">
        <f>ROUND(E144*G144,2)</f>
        <v>0</v>
      </c>
      <c r="J144" s="29">
        <f t="shared" si="2"/>
        <v>0</v>
      </c>
      <c r="K144" s="30">
        <v>0.3409</v>
      </c>
      <c r="L144" s="30">
        <f aca="true" t="shared" si="3" ref="L144:L150">E144*K144</f>
        <v>2.7272</v>
      </c>
      <c r="P144" s="27" t="s">
        <v>78</v>
      </c>
      <c r="V144" s="31" t="s">
        <v>16</v>
      </c>
      <c r="Z144" s="27" t="s">
        <v>220</v>
      </c>
    </row>
    <row r="145" spans="1:27" ht="12.75">
      <c r="A145" s="24">
        <v>70</v>
      </c>
      <c r="B145" s="25" t="s">
        <v>162</v>
      </c>
      <c r="C145" s="26" t="s">
        <v>295</v>
      </c>
      <c r="D145" s="51" t="s">
        <v>296</v>
      </c>
      <c r="E145" s="28">
        <v>8</v>
      </c>
      <c r="F145" s="27" t="s">
        <v>141</v>
      </c>
      <c r="I145" s="29">
        <f>ROUND(E145*G145,2)</f>
        <v>0</v>
      </c>
      <c r="J145" s="29">
        <f t="shared" si="2"/>
        <v>0</v>
      </c>
      <c r="K145" s="30">
        <v>0.103</v>
      </c>
      <c r="L145" s="30">
        <f t="shared" si="3"/>
        <v>0.824</v>
      </c>
      <c r="P145" s="27" t="s">
        <v>78</v>
      </c>
      <c r="V145" s="31" t="s">
        <v>15</v>
      </c>
      <c r="Z145" s="27" t="s">
        <v>272</v>
      </c>
      <c r="AA145" s="27" t="s">
        <v>167</v>
      </c>
    </row>
    <row r="146" spans="1:27" ht="12.75">
      <c r="A146" s="24">
        <v>71</v>
      </c>
      <c r="B146" s="25" t="s">
        <v>162</v>
      </c>
      <c r="C146" s="26" t="s">
        <v>297</v>
      </c>
      <c r="D146" s="51" t="s">
        <v>298</v>
      </c>
      <c r="E146" s="28">
        <v>8</v>
      </c>
      <c r="F146" s="27" t="s">
        <v>141</v>
      </c>
      <c r="I146" s="29">
        <f>ROUND(E146*G146,2)</f>
        <v>0</v>
      </c>
      <c r="J146" s="29">
        <f t="shared" si="2"/>
        <v>0</v>
      </c>
      <c r="K146" s="30">
        <v>0.175</v>
      </c>
      <c r="L146" s="30">
        <f t="shared" si="3"/>
        <v>1.4</v>
      </c>
      <c r="P146" s="27" t="s">
        <v>78</v>
      </c>
      <c r="V146" s="31" t="s">
        <v>15</v>
      </c>
      <c r="Z146" s="27" t="s">
        <v>272</v>
      </c>
      <c r="AA146" s="27" t="s">
        <v>167</v>
      </c>
    </row>
    <row r="147" spans="1:27" ht="12.75">
      <c r="A147" s="24">
        <v>72</v>
      </c>
      <c r="B147" s="25" t="s">
        <v>162</v>
      </c>
      <c r="C147" s="26" t="s">
        <v>299</v>
      </c>
      <c r="D147" s="51" t="s">
        <v>300</v>
      </c>
      <c r="E147" s="28">
        <v>8</v>
      </c>
      <c r="F147" s="27" t="s">
        <v>141</v>
      </c>
      <c r="I147" s="29">
        <f>ROUND(E147*G147,2)</f>
        <v>0</v>
      </c>
      <c r="J147" s="29">
        <f t="shared" si="2"/>
        <v>0</v>
      </c>
      <c r="K147" s="30">
        <v>0.17</v>
      </c>
      <c r="L147" s="30">
        <f t="shared" si="3"/>
        <v>1.36</v>
      </c>
      <c r="P147" s="27" t="s">
        <v>78</v>
      </c>
      <c r="V147" s="31" t="s">
        <v>15</v>
      </c>
      <c r="Z147" s="27" t="s">
        <v>272</v>
      </c>
      <c r="AA147" s="27" t="s">
        <v>167</v>
      </c>
    </row>
    <row r="148" spans="1:27" ht="12.75">
      <c r="A148" s="24">
        <v>73</v>
      </c>
      <c r="B148" s="25" t="s">
        <v>162</v>
      </c>
      <c r="C148" s="26" t="s">
        <v>301</v>
      </c>
      <c r="D148" s="51" t="s">
        <v>302</v>
      </c>
      <c r="E148" s="28">
        <v>8</v>
      </c>
      <c r="F148" s="27" t="s">
        <v>141</v>
      </c>
      <c r="I148" s="29">
        <f>ROUND(E148*G148,2)</f>
        <v>0</v>
      </c>
      <c r="J148" s="29">
        <f t="shared" si="2"/>
        <v>0</v>
      </c>
      <c r="K148" s="30">
        <v>0.06</v>
      </c>
      <c r="L148" s="30">
        <f t="shared" si="3"/>
        <v>0.48</v>
      </c>
      <c r="P148" s="27" t="s">
        <v>78</v>
      </c>
      <c r="V148" s="31" t="s">
        <v>15</v>
      </c>
      <c r="Z148" s="27" t="s">
        <v>272</v>
      </c>
      <c r="AA148" s="27" t="s">
        <v>167</v>
      </c>
    </row>
    <row r="149" spans="1:26" ht="25.5">
      <c r="A149" s="24">
        <v>74</v>
      </c>
      <c r="B149" s="25" t="s">
        <v>195</v>
      </c>
      <c r="C149" s="26" t="s">
        <v>303</v>
      </c>
      <c r="D149" s="51" t="s">
        <v>304</v>
      </c>
      <c r="E149" s="28">
        <v>8</v>
      </c>
      <c r="F149" s="27" t="s">
        <v>141</v>
      </c>
      <c r="H149" s="29">
        <f>ROUND(E149*G149,2)</f>
        <v>0</v>
      </c>
      <c r="J149" s="29">
        <f t="shared" si="2"/>
        <v>0</v>
      </c>
      <c r="K149" s="30">
        <v>0.3409</v>
      </c>
      <c r="L149" s="30">
        <f t="shared" si="3"/>
        <v>2.7272</v>
      </c>
      <c r="P149" s="27" t="s">
        <v>78</v>
      </c>
      <c r="V149" s="31" t="s">
        <v>16</v>
      </c>
      <c r="Z149" s="27" t="s">
        <v>220</v>
      </c>
    </row>
    <row r="150" spans="1:26" ht="12.75">
      <c r="A150" s="24">
        <v>75</v>
      </c>
      <c r="B150" s="25" t="s">
        <v>195</v>
      </c>
      <c r="C150" s="26" t="s">
        <v>305</v>
      </c>
      <c r="D150" s="51" t="s">
        <v>306</v>
      </c>
      <c r="E150" s="28">
        <v>28</v>
      </c>
      <c r="F150" s="27" t="s">
        <v>141</v>
      </c>
      <c r="H150" s="29">
        <f>ROUND(E150*G150,2)</f>
        <v>0</v>
      </c>
      <c r="J150" s="29">
        <f t="shared" si="2"/>
        <v>0</v>
      </c>
      <c r="K150" s="30">
        <v>0.3409</v>
      </c>
      <c r="L150" s="30">
        <f t="shared" si="3"/>
        <v>9.5452</v>
      </c>
      <c r="P150" s="27" t="s">
        <v>78</v>
      </c>
      <c r="V150" s="31" t="s">
        <v>16</v>
      </c>
      <c r="Z150" s="27" t="s">
        <v>220</v>
      </c>
    </row>
    <row r="151" spans="1:27" ht="12.75">
      <c r="A151" s="24">
        <v>76</v>
      </c>
      <c r="B151" s="25" t="s">
        <v>162</v>
      </c>
      <c r="C151" s="26" t="s">
        <v>307</v>
      </c>
      <c r="D151" s="51" t="s">
        <v>308</v>
      </c>
      <c r="E151" s="28">
        <v>28</v>
      </c>
      <c r="F151" s="27" t="s">
        <v>141</v>
      </c>
      <c r="I151" s="29">
        <f>ROUND(E151*G151,2)</f>
        <v>0</v>
      </c>
      <c r="J151" s="29">
        <f t="shared" si="2"/>
        <v>0</v>
      </c>
      <c r="P151" s="27" t="s">
        <v>78</v>
      </c>
      <c r="V151" s="31" t="s">
        <v>15</v>
      </c>
      <c r="Z151" s="27" t="s">
        <v>309</v>
      </c>
      <c r="AA151" s="27" t="s">
        <v>167</v>
      </c>
    </row>
    <row r="152" spans="1:26" ht="12.75">
      <c r="A152" s="24">
        <v>77</v>
      </c>
      <c r="B152" s="25" t="s">
        <v>195</v>
      </c>
      <c r="C152" s="26" t="s">
        <v>310</v>
      </c>
      <c r="D152" s="51" t="s">
        <v>311</v>
      </c>
      <c r="E152" s="28">
        <v>8</v>
      </c>
      <c r="F152" s="27" t="s">
        <v>141</v>
      </c>
      <c r="H152" s="29">
        <f>ROUND(E152*G152,2)</f>
        <v>0</v>
      </c>
      <c r="J152" s="29">
        <f t="shared" si="2"/>
        <v>0</v>
      </c>
      <c r="K152" s="30">
        <v>0.0117</v>
      </c>
      <c r="L152" s="30">
        <f>E152*K152</f>
        <v>0.0936</v>
      </c>
      <c r="P152" s="27" t="s">
        <v>78</v>
      </c>
      <c r="V152" s="31" t="s">
        <v>16</v>
      </c>
      <c r="Z152" s="27" t="s">
        <v>220</v>
      </c>
    </row>
    <row r="153" spans="1:27" ht="12.75">
      <c r="A153" s="24">
        <v>78</v>
      </c>
      <c r="B153" s="25" t="s">
        <v>162</v>
      </c>
      <c r="C153" s="26" t="s">
        <v>312</v>
      </c>
      <c r="D153" s="51" t="s">
        <v>313</v>
      </c>
      <c r="E153" s="28">
        <v>8</v>
      </c>
      <c r="F153" s="27" t="s">
        <v>141</v>
      </c>
      <c r="I153" s="29">
        <f>ROUND(E153*G153,2)</f>
        <v>0</v>
      </c>
      <c r="J153" s="29">
        <f t="shared" si="2"/>
        <v>0</v>
      </c>
      <c r="K153" s="30">
        <v>0.192</v>
      </c>
      <c r="L153" s="30">
        <f>E153*K153</f>
        <v>1.536</v>
      </c>
      <c r="P153" s="27" t="s">
        <v>78</v>
      </c>
      <c r="V153" s="31" t="s">
        <v>15</v>
      </c>
      <c r="Z153" s="27" t="s">
        <v>314</v>
      </c>
      <c r="AA153" s="27" t="s">
        <v>167</v>
      </c>
    </row>
    <row r="154" spans="4:23" ht="12.75">
      <c r="D154" s="61" t="s">
        <v>315</v>
      </c>
      <c r="E154" s="62">
        <f>J154</f>
        <v>0</v>
      </c>
      <c r="H154" s="62">
        <f>SUM(H141:H153)</f>
        <v>0</v>
      </c>
      <c r="I154" s="62">
        <f>SUM(I141:I153)</f>
        <v>0</v>
      </c>
      <c r="J154" s="62">
        <f>SUM(J141:J153)</f>
        <v>0</v>
      </c>
      <c r="L154" s="63">
        <f>SUM(L141:L153)</f>
        <v>20.6932</v>
      </c>
      <c r="N154" s="64">
        <f>SUM(N141:N153)</f>
        <v>0</v>
      </c>
      <c r="W154" s="32">
        <f>SUM(W141:W153)</f>
        <v>0</v>
      </c>
    </row>
    <row r="156" ht="12.75">
      <c r="B156" s="26" t="s">
        <v>316</v>
      </c>
    </row>
    <row r="157" spans="1:26" ht="25.5">
      <c r="A157" s="24">
        <v>79</v>
      </c>
      <c r="B157" s="25" t="s">
        <v>92</v>
      </c>
      <c r="C157" s="26" t="s">
        <v>317</v>
      </c>
      <c r="D157" s="51" t="s">
        <v>318</v>
      </c>
      <c r="E157" s="28">
        <v>52</v>
      </c>
      <c r="F157" s="27" t="s">
        <v>141</v>
      </c>
      <c r="H157" s="29">
        <f>ROUND(E157*G157,2)</f>
        <v>0</v>
      </c>
      <c r="J157" s="29">
        <f>ROUND(E157*G157,2)</f>
        <v>0</v>
      </c>
      <c r="K157" s="30">
        <v>0.2457</v>
      </c>
      <c r="L157" s="30">
        <f>E157*K157</f>
        <v>12.7764</v>
      </c>
      <c r="P157" s="27" t="s">
        <v>78</v>
      </c>
      <c r="V157" s="31" t="s">
        <v>16</v>
      </c>
      <c r="Z157" s="27" t="s">
        <v>252</v>
      </c>
    </row>
    <row r="158" spans="4:24" ht="12.75">
      <c r="D158" s="53" t="s">
        <v>319</v>
      </c>
      <c r="E158" s="54"/>
      <c r="F158" s="55"/>
      <c r="G158" s="56"/>
      <c r="H158" s="56"/>
      <c r="I158" s="56"/>
      <c r="J158" s="56"/>
      <c r="K158" s="57"/>
      <c r="L158" s="57"/>
      <c r="M158" s="54"/>
      <c r="N158" s="54"/>
      <c r="O158" s="55"/>
      <c r="P158" s="55"/>
      <c r="Q158" s="54"/>
      <c r="R158" s="54"/>
      <c r="S158" s="54"/>
      <c r="T158" s="58"/>
      <c r="U158" s="58"/>
      <c r="V158" s="58" t="s">
        <v>0</v>
      </c>
      <c r="W158" s="59"/>
      <c r="X158" s="55"/>
    </row>
    <row r="159" spans="4:24" ht="12.75">
      <c r="D159" s="53" t="s">
        <v>320</v>
      </c>
      <c r="E159" s="54"/>
      <c r="F159" s="55"/>
      <c r="G159" s="56"/>
      <c r="H159" s="56"/>
      <c r="I159" s="56"/>
      <c r="J159" s="56"/>
      <c r="K159" s="57"/>
      <c r="L159" s="57"/>
      <c r="M159" s="54"/>
      <c r="N159" s="54"/>
      <c r="O159" s="55"/>
      <c r="P159" s="55"/>
      <c r="Q159" s="54"/>
      <c r="R159" s="54"/>
      <c r="S159" s="54"/>
      <c r="T159" s="58"/>
      <c r="U159" s="58"/>
      <c r="V159" s="58" t="s">
        <v>0</v>
      </c>
      <c r="W159" s="59"/>
      <c r="X159" s="55"/>
    </row>
    <row r="160" spans="4:24" ht="12.75">
      <c r="D160" s="53" t="s">
        <v>321</v>
      </c>
      <c r="E160" s="54"/>
      <c r="F160" s="55"/>
      <c r="G160" s="56"/>
      <c r="H160" s="56"/>
      <c r="I160" s="56"/>
      <c r="J160" s="56"/>
      <c r="K160" s="57"/>
      <c r="L160" s="57"/>
      <c r="M160" s="54"/>
      <c r="N160" s="54"/>
      <c r="O160" s="55"/>
      <c r="P160" s="55"/>
      <c r="Q160" s="54"/>
      <c r="R160" s="54"/>
      <c r="S160" s="54"/>
      <c r="T160" s="58"/>
      <c r="U160" s="58"/>
      <c r="V160" s="58" t="s">
        <v>0</v>
      </c>
      <c r="W160" s="59"/>
      <c r="X160" s="55"/>
    </row>
    <row r="161" spans="4:24" ht="12.75">
      <c r="D161" s="53" t="s">
        <v>322</v>
      </c>
      <c r="E161" s="54"/>
      <c r="F161" s="55"/>
      <c r="G161" s="56"/>
      <c r="H161" s="56"/>
      <c r="I161" s="56"/>
      <c r="J161" s="56"/>
      <c r="K161" s="57"/>
      <c r="L161" s="57"/>
      <c r="M161" s="54"/>
      <c r="N161" s="54"/>
      <c r="O161" s="55"/>
      <c r="P161" s="55"/>
      <c r="Q161" s="54"/>
      <c r="R161" s="54"/>
      <c r="S161" s="54"/>
      <c r="T161" s="58"/>
      <c r="U161" s="58"/>
      <c r="V161" s="58" t="s">
        <v>0</v>
      </c>
      <c r="W161" s="59"/>
      <c r="X161" s="55"/>
    </row>
    <row r="162" spans="1:27" ht="12.75">
      <c r="A162" s="24">
        <v>80</v>
      </c>
      <c r="B162" s="25" t="s">
        <v>162</v>
      </c>
      <c r="C162" s="26" t="s">
        <v>323</v>
      </c>
      <c r="D162" s="51" t="s">
        <v>324</v>
      </c>
      <c r="E162" s="28">
        <v>1</v>
      </c>
      <c r="F162" s="27" t="s">
        <v>141</v>
      </c>
      <c r="I162" s="29">
        <f aca="true" t="shared" si="4" ref="I162:I178">ROUND(E162*G162,2)</f>
        <v>0</v>
      </c>
      <c r="J162" s="29">
        <f aca="true" t="shared" si="5" ref="J162:J179">ROUND(E162*G162,2)</f>
        <v>0</v>
      </c>
      <c r="K162" s="30">
        <v>0.0055</v>
      </c>
      <c r="L162" s="30">
        <f>E162*K162</f>
        <v>0.0055</v>
      </c>
      <c r="P162" s="27" t="s">
        <v>78</v>
      </c>
      <c r="V162" s="31" t="s">
        <v>15</v>
      </c>
      <c r="Z162" s="27" t="s">
        <v>214</v>
      </c>
      <c r="AA162" s="27" t="s">
        <v>167</v>
      </c>
    </row>
    <row r="163" spans="1:27" ht="12.75">
      <c r="A163" s="24">
        <v>81</v>
      </c>
      <c r="B163" s="25" t="s">
        <v>162</v>
      </c>
      <c r="C163" s="26" t="s">
        <v>325</v>
      </c>
      <c r="D163" s="51" t="s">
        <v>326</v>
      </c>
      <c r="E163" s="28">
        <v>1</v>
      </c>
      <c r="F163" s="27" t="s">
        <v>327</v>
      </c>
      <c r="I163" s="29">
        <f t="shared" si="4"/>
        <v>0</v>
      </c>
      <c r="J163" s="29">
        <f t="shared" si="5"/>
        <v>0</v>
      </c>
      <c r="P163" s="27" t="s">
        <v>78</v>
      </c>
      <c r="V163" s="31" t="s">
        <v>15</v>
      </c>
      <c r="Z163" s="27" t="s">
        <v>214</v>
      </c>
      <c r="AA163" s="27" t="s">
        <v>167</v>
      </c>
    </row>
    <row r="164" spans="1:27" ht="12.75">
      <c r="A164" s="24">
        <v>82</v>
      </c>
      <c r="B164" s="25" t="s">
        <v>162</v>
      </c>
      <c r="C164" s="26" t="s">
        <v>328</v>
      </c>
      <c r="D164" s="51" t="s">
        <v>329</v>
      </c>
      <c r="E164" s="28">
        <v>2</v>
      </c>
      <c r="F164" s="27" t="s">
        <v>327</v>
      </c>
      <c r="I164" s="29">
        <f t="shared" si="4"/>
        <v>0</v>
      </c>
      <c r="J164" s="29">
        <f t="shared" si="5"/>
        <v>0</v>
      </c>
      <c r="P164" s="27" t="s">
        <v>78</v>
      </c>
      <c r="V164" s="31" t="s">
        <v>15</v>
      </c>
      <c r="Z164" s="27" t="s">
        <v>214</v>
      </c>
      <c r="AA164" s="27" t="s">
        <v>167</v>
      </c>
    </row>
    <row r="165" spans="1:27" ht="12.75">
      <c r="A165" s="24">
        <v>83</v>
      </c>
      <c r="B165" s="25" t="s">
        <v>162</v>
      </c>
      <c r="C165" s="26" t="s">
        <v>330</v>
      </c>
      <c r="D165" s="51" t="s">
        <v>331</v>
      </c>
      <c r="E165" s="28">
        <v>1</v>
      </c>
      <c r="F165" s="27" t="s">
        <v>327</v>
      </c>
      <c r="I165" s="29">
        <f t="shared" si="4"/>
        <v>0</v>
      </c>
      <c r="J165" s="29">
        <f t="shared" si="5"/>
        <v>0</v>
      </c>
      <c r="P165" s="27" t="s">
        <v>78</v>
      </c>
      <c r="V165" s="31" t="s">
        <v>15</v>
      </c>
      <c r="Z165" s="27" t="s">
        <v>214</v>
      </c>
      <c r="AA165" s="27" t="s">
        <v>167</v>
      </c>
    </row>
    <row r="166" spans="1:27" ht="12.75">
      <c r="A166" s="24">
        <v>84</v>
      </c>
      <c r="B166" s="25" t="s">
        <v>162</v>
      </c>
      <c r="C166" s="26" t="s">
        <v>332</v>
      </c>
      <c r="D166" s="51" t="s">
        <v>333</v>
      </c>
      <c r="E166" s="28">
        <v>1</v>
      </c>
      <c r="F166" s="27" t="s">
        <v>327</v>
      </c>
      <c r="I166" s="29">
        <f t="shared" si="4"/>
        <v>0</v>
      </c>
      <c r="J166" s="29">
        <f t="shared" si="5"/>
        <v>0</v>
      </c>
      <c r="P166" s="27" t="s">
        <v>78</v>
      </c>
      <c r="V166" s="31" t="s">
        <v>15</v>
      </c>
      <c r="Z166" s="27" t="s">
        <v>214</v>
      </c>
      <c r="AA166" s="27" t="s">
        <v>167</v>
      </c>
    </row>
    <row r="167" spans="1:27" ht="12.75">
      <c r="A167" s="24">
        <v>85</v>
      </c>
      <c r="B167" s="25" t="s">
        <v>162</v>
      </c>
      <c r="C167" s="26" t="s">
        <v>334</v>
      </c>
      <c r="D167" s="51" t="s">
        <v>335</v>
      </c>
      <c r="E167" s="28">
        <v>1</v>
      </c>
      <c r="F167" s="27" t="s">
        <v>141</v>
      </c>
      <c r="I167" s="29">
        <f t="shared" si="4"/>
        <v>0</v>
      </c>
      <c r="J167" s="29">
        <f t="shared" si="5"/>
        <v>0</v>
      </c>
      <c r="K167" s="30">
        <v>0.0055</v>
      </c>
      <c r="L167" s="30">
        <f aca="true" t="shared" si="6" ref="L167:L179">E167*K167</f>
        <v>0.0055</v>
      </c>
      <c r="P167" s="27" t="s">
        <v>78</v>
      </c>
      <c r="V167" s="31" t="s">
        <v>15</v>
      </c>
      <c r="Z167" s="27" t="s">
        <v>214</v>
      </c>
      <c r="AA167" s="27" t="s">
        <v>167</v>
      </c>
    </row>
    <row r="168" spans="1:27" ht="12.75">
      <c r="A168" s="24">
        <v>86</v>
      </c>
      <c r="B168" s="25" t="s">
        <v>162</v>
      </c>
      <c r="C168" s="26" t="s">
        <v>336</v>
      </c>
      <c r="D168" s="51" t="s">
        <v>337</v>
      </c>
      <c r="E168" s="28">
        <v>3</v>
      </c>
      <c r="F168" s="27" t="s">
        <v>141</v>
      </c>
      <c r="I168" s="29">
        <f t="shared" si="4"/>
        <v>0</v>
      </c>
      <c r="J168" s="29">
        <f t="shared" si="5"/>
        <v>0</v>
      </c>
      <c r="K168" s="30">
        <v>0.0055</v>
      </c>
      <c r="L168" s="30">
        <f t="shared" si="6"/>
        <v>0.0165</v>
      </c>
      <c r="P168" s="27" t="s">
        <v>78</v>
      </c>
      <c r="V168" s="31" t="s">
        <v>15</v>
      </c>
      <c r="Z168" s="27" t="s">
        <v>214</v>
      </c>
      <c r="AA168" s="27" t="s">
        <v>167</v>
      </c>
    </row>
    <row r="169" spans="1:27" ht="12.75">
      <c r="A169" s="24">
        <v>87</v>
      </c>
      <c r="B169" s="25" t="s">
        <v>162</v>
      </c>
      <c r="C169" s="26" t="s">
        <v>338</v>
      </c>
      <c r="D169" s="51" t="s">
        <v>339</v>
      </c>
      <c r="E169" s="28">
        <v>7</v>
      </c>
      <c r="F169" s="27" t="s">
        <v>141</v>
      </c>
      <c r="I169" s="29">
        <f t="shared" si="4"/>
        <v>0</v>
      </c>
      <c r="J169" s="29">
        <f t="shared" si="5"/>
        <v>0</v>
      </c>
      <c r="K169" s="30">
        <v>0.0091</v>
      </c>
      <c r="L169" s="30">
        <f t="shared" si="6"/>
        <v>0.0637</v>
      </c>
      <c r="P169" s="27" t="s">
        <v>78</v>
      </c>
      <c r="V169" s="31" t="s">
        <v>15</v>
      </c>
      <c r="Z169" s="27" t="s">
        <v>214</v>
      </c>
      <c r="AA169" s="27" t="s">
        <v>167</v>
      </c>
    </row>
    <row r="170" spans="1:27" ht="12.75">
      <c r="A170" s="24">
        <v>88</v>
      </c>
      <c r="B170" s="25" t="s">
        <v>162</v>
      </c>
      <c r="C170" s="26" t="s">
        <v>340</v>
      </c>
      <c r="D170" s="51" t="s">
        <v>341</v>
      </c>
      <c r="E170" s="28">
        <v>3</v>
      </c>
      <c r="F170" s="27" t="s">
        <v>141</v>
      </c>
      <c r="I170" s="29">
        <f t="shared" si="4"/>
        <v>0</v>
      </c>
      <c r="J170" s="29">
        <f t="shared" si="5"/>
        <v>0</v>
      </c>
      <c r="K170" s="30">
        <v>0.0091</v>
      </c>
      <c r="L170" s="30">
        <f t="shared" si="6"/>
        <v>0.0273</v>
      </c>
      <c r="P170" s="27" t="s">
        <v>78</v>
      </c>
      <c r="V170" s="31" t="s">
        <v>15</v>
      </c>
      <c r="Z170" s="27" t="s">
        <v>214</v>
      </c>
      <c r="AA170" s="27" t="s">
        <v>167</v>
      </c>
    </row>
    <row r="171" spans="1:27" ht="12.75">
      <c r="A171" s="24">
        <v>89</v>
      </c>
      <c r="B171" s="25" t="s">
        <v>162</v>
      </c>
      <c r="C171" s="26" t="s">
        <v>342</v>
      </c>
      <c r="D171" s="51" t="s">
        <v>343</v>
      </c>
      <c r="E171" s="28">
        <v>8</v>
      </c>
      <c r="F171" s="27" t="s">
        <v>141</v>
      </c>
      <c r="I171" s="29">
        <f t="shared" si="4"/>
        <v>0</v>
      </c>
      <c r="J171" s="29">
        <f t="shared" si="5"/>
        <v>0</v>
      </c>
      <c r="K171" s="30">
        <v>0.0047</v>
      </c>
      <c r="L171" s="30">
        <f t="shared" si="6"/>
        <v>0.0376</v>
      </c>
      <c r="P171" s="27" t="s">
        <v>78</v>
      </c>
      <c r="V171" s="31" t="s">
        <v>15</v>
      </c>
      <c r="Z171" s="27" t="s">
        <v>214</v>
      </c>
      <c r="AA171" s="27" t="s">
        <v>167</v>
      </c>
    </row>
    <row r="172" spans="1:27" ht="12.75">
      <c r="A172" s="24">
        <v>90</v>
      </c>
      <c r="B172" s="25" t="s">
        <v>162</v>
      </c>
      <c r="C172" s="26" t="s">
        <v>344</v>
      </c>
      <c r="D172" s="51" t="s">
        <v>345</v>
      </c>
      <c r="E172" s="28">
        <v>4</v>
      </c>
      <c r="F172" s="27" t="s">
        <v>141</v>
      </c>
      <c r="I172" s="29">
        <f t="shared" si="4"/>
        <v>0</v>
      </c>
      <c r="J172" s="29">
        <f t="shared" si="5"/>
        <v>0</v>
      </c>
      <c r="K172" s="30">
        <v>0.0047</v>
      </c>
      <c r="L172" s="30">
        <f t="shared" si="6"/>
        <v>0.0188</v>
      </c>
      <c r="P172" s="27" t="s">
        <v>78</v>
      </c>
      <c r="V172" s="31" t="s">
        <v>15</v>
      </c>
      <c r="Z172" s="27" t="s">
        <v>214</v>
      </c>
      <c r="AA172" s="27" t="s">
        <v>167</v>
      </c>
    </row>
    <row r="173" spans="1:27" ht="12.75">
      <c r="A173" s="24">
        <v>91</v>
      </c>
      <c r="B173" s="25" t="s">
        <v>162</v>
      </c>
      <c r="C173" s="26" t="s">
        <v>346</v>
      </c>
      <c r="D173" s="51" t="s">
        <v>347</v>
      </c>
      <c r="E173" s="28">
        <v>2</v>
      </c>
      <c r="F173" s="27" t="s">
        <v>141</v>
      </c>
      <c r="I173" s="29">
        <f t="shared" si="4"/>
        <v>0</v>
      </c>
      <c r="J173" s="29">
        <f t="shared" si="5"/>
        <v>0</v>
      </c>
      <c r="K173" s="30">
        <v>0.0047</v>
      </c>
      <c r="L173" s="30">
        <f t="shared" si="6"/>
        <v>0.0094</v>
      </c>
      <c r="P173" s="27" t="s">
        <v>78</v>
      </c>
      <c r="V173" s="31" t="s">
        <v>15</v>
      </c>
      <c r="Z173" s="27" t="s">
        <v>214</v>
      </c>
      <c r="AA173" s="27" t="s">
        <v>167</v>
      </c>
    </row>
    <row r="174" spans="1:27" ht="12.75">
      <c r="A174" s="24">
        <v>92</v>
      </c>
      <c r="B174" s="25" t="s">
        <v>162</v>
      </c>
      <c r="C174" s="26" t="s">
        <v>348</v>
      </c>
      <c r="D174" s="51" t="s">
        <v>349</v>
      </c>
      <c r="E174" s="28">
        <v>3</v>
      </c>
      <c r="F174" s="27" t="s">
        <v>141</v>
      </c>
      <c r="I174" s="29">
        <f t="shared" si="4"/>
        <v>0</v>
      </c>
      <c r="J174" s="29">
        <f t="shared" si="5"/>
        <v>0</v>
      </c>
      <c r="K174" s="30">
        <v>0.0047</v>
      </c>
      <c r="L174" s="30">
        <f t="shared" si="6"/>
        <v>0.014100000000000001</v>
      </c>
      <c r="P174" s="27" t="s">
        <v>78</v>
      </c>
      <c r="V174" s="31" t="s">
        <v>15</v>
      </c>
      <c r="Z174" s="27" t="s">
        <v>214</v>
      </c>
      <c r="AA174" s="27" t="s">
        <v>167</v>
      </c>
    </row>
    <row r="175" spans="1:27" ht="12.75">
      <c r="A175" s="24">
        <v>93</v>
      </c>
      <c r="B175" s="25" t="s">
        <v>162</v>
      </c>
      <c r="C175" s="26" t="s">
        <v>350</v>
      </c>
      <c r="D175" s="51" t="s">
        <v>351</v>
      </c>
      <c r="E175" s="28">
        <v>1</v>
      </c>
      <c r="F175" s="27" t="s">
        <v>141</v>
      </c>
      <c r="I175" s="29">
        <f t="shared" si="4"/>
        <v>0</v>
      </c>
      <c r="J175" s="29">
        <f t="shared" si="5"/>
        <v>0</v>
      </c>
      <c r="K175" s="30">
        <v>0.0047</v>
      </c>
      <c r="L175" s="30">
        <f t="shared" si="6"/>
        <v>0.0047</v>
      </c>
      <c r="P175" s="27" t="s">
        <v>78</v>
      </c>
      <c r="V175" s="31" t="s">
        <v>15</v>
      </c>
      <c r="Z175" s="27" t="s">
        <v>214</v>
      </c>
      <c r="AA175" s="27" t="s">
        <v>167</v>
      </c>
    </row>
    <row r="176" spans="1:27" ht="12.75">
      <c r="A176" s="24">
        <v>94</v>
      </c>
      <c r="B176" s="25" t="s">
        <v>162</v>
      </c>
      <c r="C176" s="26" t="s">
        <v>352</v>
      </c>
      <c r="D176" s="51" t="s">
        <v>353</v>
      </c>
      <c r="E176" s="28">
        <v>4</v>
      </c>
      <c r="F176" s="27" t="s">
        <v>141</v>
      </c>
      <c r="I176" s="29">
        <f t="shared" si="4"/>
        <v>0</v>
      </c>
      <c r="J176" s="29">
        <f t="shared" si="5"/>
        <v>0</v>
      </c>
      <c r="K176" s="30">
        <v>0.0047</v>
      </c>
      <c r="L176" s="30">
        <f t="shared" si="6"/>
        <v>0.0188</v>
      </c>
      <c r="P176" s="27" t="s">
        <v>78</v>
      </c>
      <c r="V176" s="31" t="s">
        <v>15</v>
      </c>
      <c r="Z176" s="27" t="s">
        <v>214</v>
      </c>
      <c r="AA176" s="27" t="s">
        <v>167</v>
      </c>
    </row>
    <row r="177" spans="1:27" ht="12.75">
      <c r="A177" s="24">
        <v>95</v>
      </c>
      <c r="B177" s="25" t="s">
        <v>162</v>
      </c>
      <c r="C177" s="26" t="s">
        <v>354</v>
      </c>
      <c r="D177" s="51" t="s">
        <v>355</v>
      </c>
      <c r="E177" s="28">
        <v>5</v>
      </c>
      <c r="F177" s="27" t="s">
        <v>141</v>
      </c>
      <c r="I177" s="29">
        <f t="shared" si="4"/>
        <v>0</v>
      </c>
      <c r="J177" s="29">
        <f t="shared" si="5"/>
        <v>0</v>
      </c>
      <c r="K177" s="30">
        <v>0.0047</v>
      </c>
      <c r="L177" s="30">
        <f t="shared" si="6"/>
        <v>0.0235</v>
      </c>
      <c r="P177" s="27" t="s">
        <v>78</v>
      </c>
      <c r="V177" s="31" t="s">
        <v>15</v>
      </c>
      <c r="Z177" s="27" t="s">
        <v>214</v>
      </c>
      <c r="AA177" s="27" t="s">
        <v>167</v>
      </c>
    </row>
    <row r="178" spans="1:27" ht="12.75">
      <c r="A178" s="24">
        <v>96</v>
      </c>
      <c r="B178" s="25" t="s">
        <v>162</v>
      </c>
      <c r="C178" s="26" t="s">
        <v>356</v>
      </c>
      <c r="D178" s="51" t="s">
        <v>357</v>
      </c>
      <c r="E178" s="28">
        <v>3</v>
      </c>
      <c r="F178" s="27" t="s">
        <v>141</v>
      </c>
      <c r="I178" s="29">
        <f t="shared" si="4"/>
        <v>0</v>
      </c>
      <c r="J178" s="29">
        <f t="shared" si="5"/>
        <v>0</v>
      </c>
      <c r="K178" s="30">
        <v>0.0047</v>
      </c>
      <c r="L178" s="30">
        <f t="shared" si="6"/>
        <v>0.014100000000000001</v>
      </c>
      <c r="P178" s="27" t="s">
        <v>78</v>
      </c>
      <c r="V178" s="31" t="s">
        <v>15</v>
      </c>
      <c r="Z178" s="27" t="s">
        <v>214</v>
      </c>
      <c r="AA178" s="27" t="s">
        <v>167</v>
      </c>
    </row>
    <row r="179" spans="1:26" ht="12.75">
      <c r="A179" s="24">
        <v>97</v>
      </c>
      <c r="B179" s="25" t="s">
        <v>92</v>
      </c>
      <c r="C179" s="26" t="s">
        <v>358</v>
      </c>
      <c r="D179" s="51" t="s">
        <v>359</v>
      </c>
      <c r="E179" s="28">
        <v>1147.5</v>
      </c>
      <c r="F179" s="27" t="s">
        <v>77</v>
      </c>
      <c r="H179" s="29">
        <f>ROUND(E179*G179,2)</f>
        <v>0</v>
      </c>
      <c r="J179" s="29">
        <f t="shared" si="5"/>
        <v>0</v>
      </c>
      <c r="K179" s="30">
        <v>0.00014</v>
      </c>
      <c r="L179" s="30">
        <f t="shared" si="6"/>
        <v>0.16065</v>
      </c>
      <c r="P179" s="27" t="s">
        <v>78</v>
      </c>
      <c r="V179" s="31" t="s">
        <v>16</v>
      </c>
      <c r="Z179" s="27" t="s">
        <v>360</v>
      </c>
    </row>
    <row r="180" spans="4:24" ht="12.75">
      <c r="D180" s="53" t="s">
        <v>361</v>
      </c>
      <c r="E180" s="54"/>
      <c r="F180" s="55"/>
      <c r="G180" s="56"/>
      <c r="H180" s="56"/>
      <c r="I180" s="56"/>
      <c r="J180" s="56"/>
      <c r="K180" s="57"/>
      <c r="L180" s="57"/>
      <c r="M180" s="54"/>
      <c r="N180" s="54"/>
      <c r="O180" s="55"/>
      <c r="P180" s="55"/>
      <c r="Q180" s="54"/>
      <c r="R180" s="54"/>
      <c r="S180" s="54"/>
      <c r="T180" s="58"/>
      <c r="U180" s="58"/>
      <c r="V180" s="58" t="s">
        <v>0</v>
      </c>
      <c r="W180" s="59"/>
      <c r="X180" s="55"/>
    </row>
    <row r="181" spans="4:24" ht="12.75">
      <c r="D181" s="53" t="s">
        <v>362</v>
      </c>
      <c r="E181" s="54"/>
      <c r="F181" s="55"/>
      <c r="G181" s="56"/>
      <c r="H181" s="56"/>
      <c r="I181" s="56"/>
      <c r="J181" s="56"/>
      <c r="K181" s="57"/>
      <c r="L181" s="57"/>
      <c r="M181" s="54"/>
      <c r="N181" s="54"/>
      <c r="O181" s="55"/>
      <c r="P181" s="55"/>
      <c r="Q181" s="54"/>
      <c r="R181" s="54"/>
      <c r="S181" s="54"/>
      <c r="T181" s="58"/>
      <c r="U181" s="58"/>
      <c r="V181" s="58" t="s">
        <v>0</v>
      </c>
      <c r="W181" s="59"/>
      <c r="X181" s="55"/>
    </row>
    <row r="182" spans="1:26" ht="25.5">
      <c r="A182" s="24">
        <v>98</v>
      </c>
      <c r="B182" s="25" t="s">
        <v>92</v>
      </c>
      <c r="C182" s="26" t="s">
        <v>363</v>
      </c>
      <c r="D182" s="51" t="s">
        <v>364</v>
      </c>
      <c r="E182" s="28">
        <v>1025</v>
      </c>
      <c r="F182" s="27" t="s">
        <v>111</v>
      </c>
      <c r="H182" s="29">
        <f>ROUND(E182*G182,2)</f>
        <v>0</v>
      </c>
      <c r="J182" s="29">
        <f>ROUND(E182*G182,2)</f>
        <v>0</v>
      </c>
      <c r="K182" s="30">
        <v>9E-05</v>
      </c>
      <c r="L182" s="30">
        <f>E182*K182</f>
        <v>0.09225000000000001</v>
      </c>
      <c r="P182" s="27" t="s">
        <v>78</v>
      </c>
      <c r="V182" s="31" t="s">
        <v>16</v>
      </c>
      <c r="Z182" s="27" t="s">
        <v>360</v>
      </c>
    </row>
    <row r="183" spans="4:24" ht="12.75">
      <c r="D183" s="53" t="s">
        <v>365</v>
      </c>
      <c r="E183" s="54"/>
      <c r="F183" s="55"/>
      <c r="G183" s="56"/>
      <c r="H183" s="56"/>
      <c r="I183" s="56"/>
      <c r="J183" s="56"/>
      <c r="K183" s="57"/>
      <c r="L183" s="57"/>
      <c r="M183" s="54"/>
      <c r="N183" s="54"/>
      <c r="O183" s="55"/>
      <c r="P183" s="55"/>
      <c r="Q183" s="54"/>
      <c r="R183" s="54"/>
      <c r="S183" s="54"/>
      <c r="T183" s="58"/>
      <c r="U183" s="58"/>
      <c r="V183" s="58" t="s">
        <v>0</v>
      </c>
      <c r="W183" s="59"/>
      <c r="X183" s="55"/>
    </row>
    <row r="184" spans="1:26" ht="25.5">
      <c r="A184" s="24">
        <v>99</v>
      </c>
      <c r="B184" s="25" t="s">
        <v>92</v>
      </c>
      <c r="C184" s="26" t="s">
        <v>366</v>
      </c>
      <c r="D184" s="51" t="s">
        <v>367</v>
      </c>
      <c r="E184" s="28">
        <v>3036</v>
      </c>
      <c r="F184" s="27" t="s">
        <v>111</v>
      </c>
      <c r="H184" s="29">
        <f>ROUND(E184*G184,2)</f>
        <v>0</v>
      </c>
      <c r="J184" s="29">
        <f>ROUND(E184*G184,2)</f>
        <v>0</v>
      </c>
      <c r="K184" s="30">
        <v>9E-05</v>
      </c>
      <c r="L184" s="30">
        <f>E184*K184</f>
        <v>0.27324000000000004</v>
      </c>
      <c r="P184" s="27" t="s">
        <v>78</v>
      </c>
      <c r="V184" s="31" t="s">
        <v>16</v>
      </c>
      <c r="Z184" s="27" t="s">
        <v>360</v>
      </c>
    </row>
    <row r="185" spans="4:24" ht="12.75">
      <c r="D185" s="53" t="s">
        <v>368</v>
      </c>
      <c r="E185" s="54"/>
      <c r="F185" s="55"/>
      <c r="G185" s="56"/>
      <c r="H185" s="56"/>
      <c r="I185" s="56"/>
      <c r="J185" s="56"/>
      <c r="K185" s="57"/>
      <c r="L185" s="57"/>
      <c r="M185" s="54"/>
      <c r="N185" s="54"/>
      <c r="O185" s="55"/>
      <c r="P185" s="55"/>
      <c r="Q185" s="54"/>
      <c r="R185" s="54"/>
      <c r="S185" s="54"/>
      <c r="T185" s="58"/>
      <c r="U185" s="58"/>
      <c r="V185" s="58" t="s">
        <v>0</v>
      </c>
      <c r="W185" s="59"/>
      <c r="X185" s="55"/>
    </row>
    <row r="186" spans="1:26" ht="25.5">
      <c r="A186" s="24">
        <v>100</v>
      </c>
      <c r="B186" s="25" t="s">
        <v>92</v>
      </c>
      <c r="C186" s="26" t="s">
        <v>369</v>
      </c>
      <c r="D186" s="51" t="s">
        <v>370</v>
      </c>
      <c r="E186" s="28">
        <v>2928.5</v>
      </c>
      <c r="F186" s="27" t="s">
        <v>111</v>
      </c>
      <c r="H186" s="29">
        <f>ROUND(E186*G186,2)</f>
        <v>0</v>
      </c>
      <c r="J186" s="29">
        <f>ROUND(E186*G186,2)</f>
        <v>0</v>
      </c>
      <c r="K186" s="30">
        <v>0.00018</v>
      </c>
      <c r="L186" s="30">
        <f>E186*K186</f>
        <v>0.52713</v>
      </c>
      <c r="P186" s="27" t="s">
        <v>78</v>
      </c>
      <c r="V186" s="31" t="s">
        <v>16</v>
      </c>
      <c r="Z186" s="27" t="s">
        <v>360</v>
      </c>
    </row>
    <row r="187" spans="4:24" ht="12.75">
      <c r="D187" s="53" t="s">
        <v>371</v>
      </c>
      <c r="E187" s="54"/>
      <c r="F187" s="55"/>
      <c r="G187" s="56"/>
      <c r="H187" s="56"/>
      <c r="I187" s="56"/>
      <c r="J187" s="56"/>
      <c r="K187" s="57"/>
      <c r="L187" s="57"/>
      <c r="M187" s="54"/>
      <c r="N187" s="54"/>
      <c r="O187" s="55"/>
      <c r="P187" s="55"/>
      <c r="Q187" s="54"/>
      <c r="R187" s="54"/>
      <c r="S187" s="54"/>
      <c r="T187" s="58"/>
      <c r="U187" s="58"/>
      <c r="V187" s="58" t="s">
        <v>0</v>
      </c>
      <c r="W187" s="59"/>
      <c r="X187" s="55"/>
    </row>
    <row r="188" spans="4:24" ht="12.75">
      <c r="D188" s="53" t="s">
        <v>372</v>
      </c>
      <c r="E188" s="54"/>
      <c r="F188" s="55"/>
      <c r="G188" s="56"/>
      <c r="H188" s="56"/>
      <c r="I188" s="56"/>
      <c r="J188" s="56"/>
      <c r="K188" s="57"/>
      <c r="L188" s="57"/>
      <c r="M188" s="54"/>
      <c r="N188" s="54"/>
      <c r="O188" s="55"/>
      <c r="P188" s="55"/>
      <c r="Q188" s="54"/>
      <c r="R188" s="54"/>
      <c r="S188" s="54"/>
      <c r="T188" s="58"/>
      <c r="U188" s="58"/>
      <c r="V188" s="58" t="s">
        <v>0</v>
      </c>
      <c r="W188" s="59"/>
      <c r="X188" s="55"/>
    </row>
    <row r="189" spans="4:24" ht="12.75">
      <c r="D189" s="53" t="s">
        <v>373</v>
      </c>
      <c r="E189" s="54"/>
      <c r="F189" s="55"/>
      <c r="G189" s="56"/>
      <c r="H189" s="56"/>
      <c r="I189" s="56"/>
      <c r="J189" s="56"/>
      <c r="K189" s="57"/>
      <c r="L189" s="57"/>
      <c r="M189" s="54"/>
      <c r="N189" s="54"/>
      <c r="O189" s="55"/>
      <c r="P189" s="55"/>
      <c r="Q189" s="54"/>
      <c r="R189" s="54"/>
      <c r="S189" s="54"/>
      <c r="T189" s="58"/>
      <c r="U189" s="58"/>
      <c r="V189" s="58" t="s">
        <v>0</v>
      </c>
      <c r="W189" s="59"/>
      <c r="X189" s="55"/>
    </row>
    <row r="190" spans="1:26" ht="25.5">
      <c r="A190" s="24">
        <v>101</v>
      </c>
      <c r="B190" s="25" t="s">
        <v>92</v>
      </c>
      <c r="C190" s="26" t="s">
        <v>374</v>
      </c>
      <c r="D190" s="51" t="s">
        <v>375</v>
      </c>
      <c r="E190" s="28">
        <v>1025</v>
      </c>
      <c r="F190" s="27" t="s">
        <v>111</v>
      </c>
      <c r="H190" s="29">
        <f>ROUND(E190*G190,2)</f>
        <v>0</v>
      </c>
      <c r="J190" s="29">
        <f>ROUND(E190*G190,2)</f>
        <v>0</v>
      </c>
      <c r="K190" s="30">
        <v>4E-05</v>
      </c>
      <c r="L190" s="30">
        <f>E190*K190</f>
        <v>0.041</v>
      </c>
      <c r="P190" s="27" t="s">
        <v>78</v>
      </c>
      <c r="V190" s="31" t="s">
        <v>16</v>
      </c>
      <c r="Z190" s="27" t="s">
        <v>360</v>
      </c>
    </row>
    <row r="191" spans="1:26" ht="25.5">
      <c r="A191" s="24">
        <v>102</v>
      </c>
      <c r="B191" s="25" t="s">
        <v>92</v>
      </c>
      <c r="C191" s="26" t="s">
        <v>376</v>
      </c>
      <c r="D191" s="51" t="s">
        <v>377</v>
      </c>
      <c r="E191" s="28">
        <v>2928</v>
      </c>
      <c r="F191" s="27" t="s">
        <v>111</v>
      </c>
      <c r="H191" s="29">
        <f>ROUND(E191*G191,2)</f>
        <v>0</v>
      </c>
      <c r="J191" s="29">
        <f>ROUND(E191*G191,2)</f>
        <v>0</v>
      </c>
      <c r="K191" s="30">
        <v>8E-05</v>
      </c>
      <c r="L191" s="30">
        <f>E191*K191</f>
        <v>0.23424000000000003</v>
      </c>
      <c r="P191" s="27" t="s">
        <v>78</v>
      </c>
      <c r="V191" s="31" t="s">
        <v>16</v>
      </c>
      <c r="Z191" s="27" t="s">
        <v>360</v>
      </c>
    </row>
    <row r="192" spans="1:26" ht="25.5">
      <c r="A192" s="24">
        <v>103</v>
      </c>
      <c r="B192" s="25" t="s">
        <v>92</v>
      </c>
      <c r="C192" s="26" t="s">
        <v>378</v>
      </c>
      <c r="D192" s="51" t="s">
        <v>379</v>
      </c>
      <c r="E192" s="28">
        <v>99</v>
      </c>
      <c r="F192" s="27" t="s">
        <v>77</v>
      </c>
      <c r="H192" s="29">
        <f>ROUND(E192*G192,2)</f>
        <v>0</v>
      </c>
      <c r="J192" s="29">
        <f>ROUND(E192*G192,2)</f>
        <v>0</v>
      </c>
      <c r="K192" s="30">
        <v>0.00066</v>
      </c>
      <c r="L192" s="30">
        <f>E192*K192</f>
        <v>0.06534</v>
      </c>
      <c r="P192" s="27" t="s">
        <v>78</v>
      </c>
      <c r="V192" s="31" t="s">
        <v>16</v>
      </c>
      <c r="Z192" s="27" t="s">
        <v>360</v>
      </c>
    </row>
    <row r="193" spans="4:24" ht="12.75">
      <c r="D193" s="53" t="s">
        <v>380</v>
      </c>
      <c r="E193" s="54"/>
      <c r="F193" s="55"/>
      <c r="G193" s="56"/>
      <c r="H193" s="56"/>
      <c r="I193" s="56"/>
      <c r="J193" s="56"/>
      <c r="K193" s="57"/>
      <c r="L193" s="57"/>
      <c r="M193" s="54"/>
      <c r="N193" s="54"/>
      <c r="O193" s="55"/>
      <c r="P193" s="55"/>
      <c r="Q193" s="54"/>
      <c r="R193" s="54"/>
      <c r="S193" s="54"/>
      <c r="T193" s="58"/>
      <c r="U193" s="58"/>
      <c r="V193" s="58" t="s">
        <v>0</v>
      </c>
      <c r="W193" s="59"/>
      <c r="X193" s="55"/>
    </row>
    <row r="194" spans="1:26" ht="25.5">
      <c r="A194" s="24">
        <v>104</v>
      </c>
      <c r="B194" s="25" t="s">
        <v>92</v>
      </c>
      <c r="C194" s="26" t="s">
        <v>381</v>
      </c>
      <c r="D194" s="51" t="s">
        <v>382</v>
      </c>
      <c r="E194" s="28">
        <v>160</v>
      </c>
      <c r="F194" s="27" t="s">
        <v>77</v>
      </c>
      <c r="H194" s="29">
        <f>ROUND(E194*G194,2)</f>
        <v>0</v>
      </c>
      <c r="J194" s="29">
        <f>ROUND(E194*G194,2)</f>
        <v>0</v>
      </c>
      <c r="K194" s="30">
        <v>0.00066</v>
      </c>
      <c r="L194" s="30">
        <f>E194*K194</f>
        <v>0.1056</v>
      </c>
      <c r="P194" s="27" t="s">
        <v>78</v>
      </c>
      <c r="V194" s="31" t="s">
        <v>16</v>
      </c>
      <c r="Z194" s="27" t="s">
        <v>360</v>
      </c>
    </row>
    <row r="195" spans="1:26" ht="25.5">
      <c r="A195" s="24">
        <v>105</v>
      </c>
      <c r="B195" s="25" t="s">
        <v>92</v>
      </c>
      <c r="C195" s="26" t="s">
        <v>383</v>
      </c>
      <c r="D195" s="51" t="s">
        <v>384</v>
      </c>
      <c r="E195" s="28">
        <v>99</v>
      </c>
      <c r="F195" s="27" t="s">
        <v>77</v>
      </c>
      <c r="H195" s="29">
        <f>ROUND(E195*G195,2)</f>
        <v>0</v>
      </c>
      <c r="J195" s="29">
        <f>ROUND(E195*G195,2)</f>
        <v>0</v>
      </c>
      <c r="K195" s="30">
        <v>0.00032</v>
      </c>
      <c r="L195" s="30">
        <f>E195*K195</f>
        <v>0.03168</v>
      </c>
      <c r="P195" s="27" t="s">
        <v>78</v>
      </c>
      <c r="V195" s="31" t="s">
        <v>16</v>
      </c>
      <c r="Z195" s="27" t="s">
        <v>360</v>
      </c>
    </row>
    <row r="196" spans="1:26" ht="25.5">
      <c r="A196" s="24">
        <v>106</v>
      </c>
      <c r="B196" s="25" t="s">
        <v>92</v>
      </c>
      <c r="C196" s="26" t="s">
        <v>385</v>
      </c>
      <c r="D196" s="51" t="s">
        <v>386</v>
      </c>
      <c r="E196" s="28">
        <v>3964</v>
      </c>
      <c r="F196" s="27" t="s">
        <v>111</v>
      </c>
      <c r="H196" s="29">
        <f>ROUND(E196*G196,2)</f>
        <v>0</v>
      </c>
      <c r="J196" s="29">
        <f>ROUND(E196*G196,2)</f>
        <v>0</v>
      </c>
      <c r="P196" s="27" t="s">
        <v>78</v>
      </c>
      <c r="V196" s="31" t="s">
        <v>16</v>
      </c>
      <c r="Z196" s="27" t="s">
        <v>360</v>
      </c>
    </row>
    <row r="197" spans="4:24" ht="12.75">
      <c r="D197" s="53" t="s">
        <v>387</v>
      </c>
      <c r="E197" s="54"/>
      <c r="F197" s="55"/>
      <c r="G197" s="56"/>
      <c r="H197" s="56"/>
      <c r="I197" s="56"/>
      <c r="J197" s="56"/>
      <c r="K197" s="57"/>
      <c r="L197" s="57"/>
      <c r="M197" s="54"/>
      <c r="N197" s="54"/>
      <c r="O197" s="55"/>
      <c r="P197" s="55"/>
      <c r="Q197" s="54"/>
      <c r="R197" s="54"/>
      <c r="S197" s="54"/>
      <c r="T197" s="58"/>
      <c r="U197" s="58"/>
      <c r="V197" s="58" t="s">
        <v>0</v>
      </c>
      <c r="W197" s="59"/>
      <c r="X197" s="55"/>
    </row>
    <row r="198" spans="4:24" ht="12.75">
      <c r="D198" s="53" t="s">
        <v>388</v>
      </c>
      <c r="E198" s="54"/>
      <c r="F198" s="55"/>
      <c r="G198" s="56"/>
      <c r="H198" s="56"/>
      <c r="I198" s="56"/>
      <c r="J198" s="56"/>
      <c r="K198" s="57"/>
      <c r="L198" s="57"/>
      <c r="M198" s="54"/>
      <c r="N198" s="54"/>
      <c r="O198" s="55"/>
      <c r="P198" s="55"/>
      <c r="Q198" s="54"/>
      <c r="R198" s="54"/>
      <c r="S198" s="54"/>
      <c r="T198" s="58"/>
      <c r="U198" s="58"/>
      <c r="V198" s="58" t="s">
        <v>0</v>
      </c>
      <c r="W198" s="59"/>
      <c r="X198" s="55"/>
    </row>
    <row r="199" spans="4:24" ht="12.75">
      <c r="D199" s="53" t="s">
        <v>389</v>
      </c>
      <c r="E199" s="54"/>
      <c r="F199" s="55"/>
      <c r="G199" s="56"/>
      <c r="H199" s="56"/>
      <c r="I199" s="56"/>
      <c r="J199" s="56"/>
      <c r="K199" s="57"/>
      <c r="L199" s="57"/>
      <c r="M199" s="54"/>
      <c r="N199" s="54"/>
      <c r="O199" s="55"/>
      <c r="P199" s="55"/>
      <c r="Q199" s="54"/>
      <c r="R199" s="54"/>
      <c r="S199" s="54"/>
      <c r="T199" s="58"/>
      <c r="U199" s="58"/>
      <c r="V199" s="58" t="s">
        <v>0</v>
      </c>
      <c r="W199" s="59"/>
      <c r="X199" s="55"/>
    </row>
    <row r="200" spans="1:26" ht="25.5">
      <c r="A200" s="24">
        <v>107</v>
      </c>
      <c r="B200" s="25" t="s">
        <v>92</v>
      </c>
      <c r="C200" s="26" t="s">
        <v>390</v>
      </c>
      <c r="D200" s="51" t="s">
        <v>391</v>
      </c>
      <c r="E200" s="28">
        <v>99</v>
      </c>
      <c r="F200" s="27" t="s">
        <v>77</v>
      </c>
      <c r="H200" s="29">
        <f>ROUND(E200*G200,2)</f>
        <v>0</v>
      </c>
      <c r="J200" s="29">
        <f>ROUND(E200*G200,2)</f>
        <v>0</v>
      </c>
      <c r="P200" s="27" t="s">
        <v>78</v>
      </c>
      <c r="V200" s="31" t="s">
        <v>16</v>
      </c>
      <c r="Z200" s="27" t="s">
        <v>360</v>
      </c>
    </row>
    <row r="201" spans="1:26" ht="25.5">
      <c r="A201" s="24">
        <v>108</v>
      </c>
      <c r="B201" s="25" t="s">
        <v>92</v>
      </c>
      <c r="C201" s="26" t="s">
        <v>392</v>
      </c>
      <c r="D201" s="51" t="s">
        <v>393</v>
      </c>
      <c r="E201" s="28">
        <v>515</v>
      </c>
      <c r="F201" s="27" t="s">
        <v>111</v>
      </c>
      <c r="H201" s="29">
        <f>ROUND(E201*G201,2)</f>
        <v>0</v>
      </c>
      <c r="J201" s="29">
        <f>ROUND(E201*G201,2)</f>
        <v>0</v>
      </c>
      <c r="K201" s="30">
        <v>0.10562</v>
      </c>
      <c r="L201" s="30">
        <f>E201*K201</f>
        <v>54.3943</v>
      </c>
      <c r="P201" s="27" t="s">
        <v>78</v>
      </c>
      <c r="V201" s="31" t="s">
        <v>16</v>
      </c>
      <c r="Z201" s="27" t="s">
        <v>252</v>
      </c>
    </row>
    <row r="202" spans="4:24" ht="12.75">
      <c r="D202" s="53" t="s">
        <v>394</v>
      </c>
      <c r="E202" s="54"/>
      <c r="F202" s="55"/>
      <c r="G202" s="56"/>
      <c r="H202" s="56"/>
      <c r="I202" s="56"/>
      <c r="J202" s="56"/>
      <c r="K202" s="57"/>
      <c r="L202" s="57"/>
      <c r="M202" s="54"/>
      <c r="N202" s="54"/>
      <c r="O202" s="55"/>
      <c r="P202" s="55"/>
      <c r="Q202" s="54"/>
      <c r="R202" s="54"/>
      <c r="S202" s="54"/>
      <c r="T202" s="58"/>
      <c r="U202" s="58"/>
      <c r="V202" s="58" t="s">
        <v>0</v>
      </c>
      <c r="W202" s="59"/>
      <c r="X202" s="55"/>
    </row>
    <row r="203" spans="1:27" ht="12.75">
      <c r="A203" s="24">
        <v>109</v>
      </c>
      <c r="B203" s="25" t="s">
        <v>162</v>
      </c>
      <c r="C203" s="26" t="s">
        <v>395</v>
      </c>
      <c r="D203" s="51" t="s">
        <v>396</v>
      </c>
      <c r="E203" s="28">
        <v>520.15</v>
      </c>
      <c r="F203" s="27" t="s">
        <v>141</v>
      </c>
      <c r="I203" s="29">
        <f>ROUND(E203*G203,2)</f>
        <v>0</v>
      </c>
      <c r="J203" s="29">
        <f>ROUND(E203*G203,2)</f>
        <v>0</v>
      </c>
      <c r="K203" s="30">
        <v>0.029</v>
      </c>
      <c r="L203" s="30">
        <f>E203*K203</f>
        <v>15.08435</v>
      </c>
      <c r="P203" s="27" t="s">
        <v>78</v>
      </c>
      <c r="V203" s="31" t="s">
        <v>15</v>
      </c>
      <c r="Z203" s="27" t="s">
        <v>272</v>
      </c>
      <c r="AA203" s="27" t="s">
        <v>167</v>
      </c>
    </row>
    <row r="204" spans="4:24" ht="12.75">
      <c r="D204" s="53" t="s">
        <v>397</v>
      </c>
      <c r="E204" s="54"/>
      <c r="F204" s="55"/>
      <c r="G204" s="56"/>
      <c r="H204" s="56"/>
      <c r="I204" s="56"/>
      <c r="J204" s="56"/>
      <c r="K204" s="57"/>
      <c r="L204" s="57"/>
      <c r="M204" s="54"/>
      <c r="N204" s="54"/>
      <c r="O204" s="55"/>
      <c r="P204" s="55"/>
      <c r="Q204" s="54"/>
      <c r="R204" s="54"/>
      <c r="S204" s="54"/>
      <c r="T204" s="58"/>
      <c r="U204" s="58"/>
      <c r="V204" s="58" t="s">
        <v>0</v>
      </c>
      <c r="W204" s="59"/>
      <c r="X204" s="55"/>
    </row>
    <row r="205" spans="1:26" ht="25.5">
      <c r="A205" s="24">
        <v>110</v>
      </c>
      <c r="B205" s="25" t="s">
        <v>92</v>
      </c>
      <c r="C205" s="26" t="s">
        <v>398</v>
      </c>
      <c r="D205" s="51" t="s">
        <v>399</v>
      </c>
      <c r="E205" s="28">
        <v>35</v>
      </c>
      <c r="F205" s="27" t="s">
        <v>111</v>
      </c>
      <c r="H205" s="29">
        <f>ROUND(E205*G205,2)</f>
        <v>0</v>
      </c>
      <c r="J205" s="29">
        <f>ROUND(E205*G205,2)</f>
        <v>0</v>
      </c>
      <c r="K205" s="30">
        <v>0.17638</v>
      </c>
      <c r="L205" s="30">
        <f>E205*K205</f>
        <v>6.1733</v>
      </c>
      <c r="P205" s="27" t="s">
        <v>78</v>
      </c>
      <c r="V205" s="31" t="s">
        <v>16</v>
      </c>
      <c r="Z205" s="27" t="s">
        <v>252</v>
      </c>
    </row>
    <row r="206" spans="1:27" ht="12.75">
      <c r="A206" s="24">
        <v>111</v>
      </c>
      <c r="B206" s="25" t="s">
        <v>162</v>
      </c>
      <c r="C206" s="26" t="s">
        <v>400</v>
      </c>
      <c r="D206" s="51" t="s">
        <v>401</v>
      </c>
      <c r="E206" s="28">
        <v>35.35</v>
      </c>
      <c r="F206" s="27" t="s">
        <v>141</v>
      </c>
      <c r="I206" s="29">
        <f>ROUND(E206*G206,2)</f>
        <v>0</v>
      </c>
      <c r="J206" s="29">
        <f>ROUND(E206*G206,2)</f>
        <v>0</v>
      </c>
      <c r="K206" s="30">
        <v>0.099</v>
      </c>
      <c r="L206" s="30">
        <f>E206*K206</f>
        <v>3.4996500000000004</v>
      </c>
      <c r="P206" s="27" t="s">
        <v>78</v>
      </c>
      <c r="V206" s="31" t="s">
        <v>15</v>
      </c>
      <c r="Z206" s="27" t="s">
        <v>272</v>
      </c>
      <c r="AA206" s="27" t="s">
        <v>167</v>
      </c>
    </row>
    <row r="207" spans="1:26" ht="25.5">
      <c r="A207" s="24">
        <v>112</v>
      </c>
      <c r="B207" s="25" t="s">
        <v>92</v>
      </c>
      <c r="C207" s="26" t="s">
        <v>402</v>
      </c>
      <c r="D207" s="51" t="s">
        <v>403</v>
      </c>
      <c r="E207" s="28">
        <v>561</v>
      </c>
      <c r="F207" s="27" t="s">
        <v>111</v>
      </c>
      <c r="H207" s="29">
        <f>ROUND(E207*G207,2)</f>
        <v>0</v>
      </c>
      <c r="J207" s="29">
        <f>ROUND(E207*G207,2)</f>
        <v>0</v>
      </c>
      <c r="K207" s="30">
        <v>0.13553</v>
      </c>
      <c r="L207" s="30">
        <f>E207*K207</f>
        <v>76.03233</v>
      </c>
      <c r="P207" s="27" t="s">
        <v>78</v>
      </c>
      <c r="V207" s="31" t="s">
        <v>16</v>
      </c>
      <c r="Z207" s="27" t="s">
        <v>252</v>
      </c>
    </row>
    <row r="208" spans="4:24" ht="12.75">
      <c r="D208" s="53" t="s">
        <v>404</v>
      </c>
      <c r="E208" s="54"/>
      <c r="F208" s="55"/>
      <c r="G208" s="56"/>
      <c r="H208" s="56"/>
      <c r="I208" s="56"/>
      <c r="J208" s="56"/>
      <c r="K208" s="57"/>
      <c r="L208" s="57"/>
      <c r="M208" s="54"/>
      <c r="N208" s="54"/>
      <c r="O208" s="55"/>
      <c r="P208" s="55"/>
      <c r="Q208" s="54"/>
      <c r="R208" s="54"/>
      <c r="S208" s="54"/>
      <c r="T208" s="58"/>
      <c r="U208" s="58"/>
      <c r="V208" s="58" t="s">
        <v>0</v>
      </c>
      <c r="W208" s="59"/>
      <c r="X208" s="55"/>
    </row>
    <row r="209" spans="4:24" ht="12.75">
      <c r="D209" s="53" t="s">
        <v>405</v>
      </c>
      <c r="E209" s="54"/>
      <c r="F209" s="55"/>
      <c r="G209" s="56"/>
      <c r="H209" s="56"/>
      <c r="I209" s="56"/>
      <c r="J209" s="56"/>
      <c r="K209" s="57"/>
      <c r="L209" s="57"/>
      <c r="M209" s="54"/>
      <c r="N209" s="54"/>
      <c r="O209" s="55"/>
      <c r="P209" s="55"/>
      <c r="Q209" s="54"/>
      <c r="R209" s="54"/>
      <c r="S209" s="54"/>
      <c r="T209" s="58"/>
      <c r="U209" s="58"/>
      <c r="V209" s="58" t="s">
        <v>0</v>
      </c>
      <c r="W209" s="59"/>
      <c r="X209" s="55"/>
    </row>
    <row r="210" spans="1:27" ht="12.75">
      <c r="A210" s="24">
        <v>113</v>
      </c>
      <c r="B210" s="25" t="s">
        <v>162</v>
      </c>
      <c r="C210" s="26" t="s">
        <v>406</v>
      </c>
      <c r="D210" s="51" t="s">
        <v>407</v>
      </c>
      <c r="E210" s="28">
        <v>525.2</v>
      </c>
      <c r="F210" s="27" t="s">
        <v>141</v>
      </c>
      <c r="I210" s="29">
        <f>ROUND(E210*G210,2)</f>
        <v>0</v>
      </c>
      <c r="J210" s="29">
        <f>ROUND(E210*G210,2)</f>
        <v>0</v>
      </c>
      <c r="K210" s="30">
        <v>0.081</v>
      </c>
      <c r="L210" s="30">
        <f>E210*K210</f>
        <v>42.5412</v>
      </c>
      <c r="P210" s="27" t="s">
        <v>78</v>
      </c>
      <c r="V210" s="31" t="s">
        <v>15</v>
      </c>
      <c r="Z210" s="27" t="s">
        <v>272</v>
      </c>
      <c r="AA210" s="27" t="s">
        <v>167</v>
      </c>
    </row>
    <row r="211" spans="4:24" ht="12.75">
      <c r="D211" s="53" t="s">
        <v>408</v>
      </c>
      <c r="E211" s="54"/>
      <c r="F211" s="55"/>
      <c r="G211" s="56"/>
      <c r="H211" s="56"/>
      <c r="I211" s="56"/>
      <c r="J211" s="56"/>
      <c r="K211" s="57"/>
      <c r="L211" s="57"/>
      <c r="M211" s="54"/>
      <c r="N211" s="54"/>
      <c r="O211" s="55"/>
      <c r="P211" s="55"/>
      <c r="Q211" s="54"/>
      <c r="R211" s="54"/>
      <c r="S211" s="54"/>
      <c r="T211" s="58"/>
      <c r="U211" s="58"/>
      <c r="V211" s="58" t="s">
        <v>0</v>
      </c>
      <c r="W211" s="59"/>
      <c r="X211" s="55"/>
    </row>
    <row r="212" spans="1:27" ht="12.75">
      <c r="A212" s="24">
        <v>114</v>
      </c>
      <c r="B212" s="25" t="s">
        <v>162</v>
      </c>
      <c r="C212" s="26" t="s">
        <v>409</v>
      </c>
      <c r="D212" s="51" t="s">
        <v>410</v>
      </c>
      <c r="E212" s="28">
        <v>41.41</v>
      </c>
      <c r="F212" s="27" t="s">
        <v>141</v>
      </c>
      <c r="I212" s="29">
        <f>ROUND(E212*G212,2)</f>
        <v>0</v>
      </c>
      <c r="J212" s="29">
        <f>ROUND(E212*G212,2)</f>
        <v>0</v>
      </c>
      <c r="K212" s="30">
        <v>0.13</v>
      </c>
      <c r="L212" s="30">
        <f>E212*K212</f>
        <v>5.383299999999999</v>
      </c>
      <c r="P212" s="27" t="s">
        <v>78</v>
      </c>
      <c r="V212" s="31" t="s">
        <v>15</v>
      </c>
      <c r="Z212" s="27" t="s">
        <v>272</v>
      </c>
      <c r="AA212" s="27" t="s">
        <v>167</v>
      </c>
    </row>
    <row r="213" spans="4:24" ht="12.75">
      <c r="D213" s="53" t="s">
        <v>411</v>
      </c>
      <c r="E213" s="54"/>
      <c r="F213" s="55"/>
      <c r="G213" s="56"/>
      <c r="H213" s="56"/>
      <c r="I213" s="56"/>
      <c r="J213" s="56"/>
      <c r="K213" s="57"/>
      <c r="L213" s="57"/>
      <c r="M213" s="54"/>
      <c r="N213" s="54"/>
      <c r="O213" s="55"/>
      <c r="P213" s="55"/>
      <c r="Q213" s="54"/>
      <c r="R213" s="54"/>
      <c r="S213" s="54"/>
      <c r="T213" s="58"/>
      <c r="U213" s="58"/>
      <c r="V213" s="58" t="s">
        <v>0</v>
      </c>
      <c r="W213" s="59"/>
      <c r="X213" s="55"/>
    </row>
    <row r="214" spans="1:26" ht="25.5">
      <c r="A214" s="24">
        <v>115</v>
      </c>
      <c r="B214" s="25" t="s">
        <v>92</v>
      </c>
      <c r="C214" s="26" t="s">
        <v>412</v>
      </c>
      <c r="D214" s="51" t="s">
        <v>413</v>
      </c>
      <c r="E214" s="28">
        <v>104.445</v>
      </c>
      <c r="F214" s="27" t="s">
        <v>115</v>
      </c>
      <c r="H214" s="29">
        <f>ROUND(E214*G214,2)</f>
        <v>0</v>
      </c>
      <c r="J214" s="29">
        <f>ROUND(E214*G214,2)</f>
        <v>0</v>
      </c>
      <c r="K214" s="30">
        <v>2.36285</v>
      </c>
      <c r="L214" s="30">
        <f>E214*K214</f>
        <v>246.78786824999997</v>
      </c>
      <c r="P214" s="27" t="s">
        <v>78</v>
      </c>
      <c r="V214" s="31" t="s">
        <v>16</v>
      </c>
      <c r="Z214" s="27" t="s">
        <v>252</v>
      </c>
    </row>
    <row r="215" spans="4:24" ht="12.75">
      <c r="D215" s="53" t="s">
        <v>414</v>
      </c>
      <c r="E215" s="54"/>
      <c r="F215" s="55"/>
      <c r="G215" s="56"/>
      <c r="H215" s="56"/>
      <c r="I215" s="56"/>
      <c r="J215" s="56"/>
      <c r="K215" s="57"/>
      <c r="L215" s="57"/>
      <c r="M215" s="54"/>
      <c r="N215" s="54"/>
      <c r="O215" s="55"/>
      <c r="P215" s="55"/>
      <c r="Q215" s="54"/>
      <c r="R215" s="54"/>
      <c r="S215" s="54"/>
      <c r="T215" s="58"/>
      <c r="U215" s="58"/>
      <c r="V215" s="58" t="s">
        <v>0</v>
      </c>
      <c r="W215" s="59"/>
      <c r="X215" s="55"/>
    </row>
    <row r="216" spans="4:24" ht="12.75">
      <c r="D216" s="53" t="s">
        <v>415</v>
      </c>
      <c r="E216" s="54"/>
      <c r="F216" s="55"/>
      <c r="G216" s="56"/>
      <c r="H216" s="56"/>
      <c r="I216" s="56"/>
      <c r="J216" s="56"/>
      <c r="K216" s="57"/>
      <c r="L216" s="57"/>
      <c r="M216" s="54"/>
      <c r="N216" s="54"/>
      <c r="O216" s="55"/>
      <c r="P216" s="55"/>
      <c r="Q216" s="54"/>
      <c r="R216" s="54"/>
      <c r="S216" s="54"/>
      <c r="T216" s="58"/>
      <c r="U216" s="58"/>
      <c r="V216" s="58" t="s">
        <v>0</v>
      </c>
      <c r="W216" s="59"/>
      <c r="X216" s="55"/>
    </row>
    <row r="217" spans="4:24" ht="12.75">
      <c r="D217" s="53" t="s">
        <v>416</v>
      </c>
      <c r="E217" s="54"/>
      <c r="F217" s="55"/>
      <c r="G217" s="56"/>
      <c r="H217" s="56"/>
      <c r="I217" s="56"/>
      <c r="J217" s="56"/>
      <c r="K217" s="57"/>
      <c r="L217" s="57"/>
      <c r="M217" s="54"/>
      <c r="N217" s="54"/>
      <c r="O217" s="55"/>
      <c r="P217" s="55"/>
      <c r="Q217" s="54"/>
      <c r="R217" s="54"/>
      <c r="S217" s="54"/>
      <c r="T217" s="58"/>
      <c r="U217" s="58"/>
      <c r="V217" s="58" t="s">
        <v>0</v>
      </c>
      <c r="W217" s="59"/>
      <c r="X217" s="55"/>
    </row>
    <row r="218" spans="4:24" ht="12.75">
      <c r="D218" s="53" t="s">
        <v>417</v>
      </c>
      <c r="E218" s="54"/>
      <c r="F218" s="55"/>
      <c r="G218" s="56"/>
      <c r="H218" s="56"/>
      <c r="I218" s="56"/>
      <c r="J218" s="56"/>
      <c r="K218" s="57"/>
      <c r="L218" s="57"/>
      <c r="M218" s="54"/>
      <c r="N218" s="54"/>
      <c r="O218" s="55"/>
      <c r="P218" s="55"/>
      <c r="Q218" s="54"/>
      <c r="R218" s="54"/>
      <c r="S218" s="54"/>
      <c r="T218" s="58"/>
      <c r="U218" s="58"/>
      <c r="V218" s="58" t="s">
        <v>0</v>
      </c>
      <c r="W218" s="59"/>
      <c r="X218" s="55"/>
    </row>
    <row r="219" spans="1:26" ht="25.5">
      <c r="A219" s="24">
        <v>116</v>
      </c>
      <c r="B219" s="25" t="s">
        <v>86</v>
      </c>
      <c r="C219" s="26" t="s">
        <v>418</v>
      </c>
      <c r="D219" s="51" t="s">
        <v>419</v>
      </c>
      <c r="E219" s="28">
        <v>62</v>
      </c>
      <c r="F219" s="27" t="s">
        <v>111</v>
      </c>
      <c r="H219" s="29">
        <f>ROUND(E219*G219,2)</f>
        <v>0</v>
      </c>
      <c r="J219" s="29">
        <f>ROUND(E219*G219,2)</f>
        <v>0</v>
      </c>
      <c r="K219" s="30">
        <v>2E-05</v>
      </c>
      <c r="L219" s="30">
        <f>E219*K219</f>
        <v>0.00124</v>
      </c>
      <c r="P219" s="27" t="s">
        <v>78</v>
      </c>
      <c r="V219" s="31" t="s">
        <v>16</v>
      </c>
      <c r="Z219" s="27" t="s">
        <v>252</v>
      </c>
    </row>
    <row r="220" spans="4:24" ht="12.75">
      <c r="D220" s="53" t="s">
        <v>420</v>
      </c>
      <c r="E220" s="54"/>
      <c r="F220" s="55"/>
      <c r="G220" s="56"/>
      <c r="H220" s="56"/>
      <c r="I220" s="56"/>
      <c r="J220" s="56"/>
      <c r="K220" s="57"/>
      <c r="L220" s="57"/>
      <c r="M220" s="54"/>
      <c r="N220" s="54"/>
      <c r="O220" s="55"/>
      <c r="P220" s="55"/>
      <c r="Q220" s="54"/>
      <c r="R220" s="54"/>
      <c r="S220" s="54"/>
      <c r="T220" s="58"/>
      <c r="U220" s="58"/>
      <c r="V220" s="58" t="s">
        <v>0</v>
      </c>
      <c r="W220" s="59"/>
      <c r="X220" s="55"/>
    </row>
    <row r="221" spans="1:26" ht="25.5">
      <c r="A221" s="24">
        <v>117</v>
      </c>
      <c r="B221" s="25" t="s">
        <v>92</v>
      </c>
      <c r="C221" s="26" t="s">
        <v>421</v>
      </c>
      <c r="D221" s="51" t="s">
        <v>422</v>
      </c>
      <c r="E221" s="28">
        <v>6</v>
      </c>
      <c r="F221" s="27" t="s">
        <v>141</v>
      </c>
      <c r="H221" s="29">
        <f>ROUND(E221*G221,2)</f>
        <v>0</v>
      </c>
      <c r="J221" s="29">
        <f>ROUND(E221*G221,2)</f>
        <v>0</v>
      </c>
      <c r="M221" s="28">
        <v>0.004</v>
      </c>
      <c r="N221" s="28">
        <f>E221*M221</f>
        <v>0.024</v>
      </c>
      <c r="P221" s="27" t="s">
        <v>78</v>
      </c>
      <c r="V221" s="31" t="s">
        <v>16</v>
      </c>
      <c r="Z221" s="27" t="s">
        <v>89</v>
      </c>
    </row>
    <row r="222" spans="4:24" ht="12.75">
      <c r="D222" s="53" t="s">
        <v>320</v>
      </c>
      <c r="E222" s="54"/>
      <c r="F222" s="55"/>
      <c r="G222" s="56"/>
      <c r="H222" s="56"/>
      <c r="I222" s="56"/>
      <c r="J222" s="56"/>
      <c r="K222" s="57"/>
      <c r="L222" s="57"/>
      <c r="M222" s="54"/>
      <c r="N222" s="54"/>
      <c r="O222" s="55"/>
      <c r="P222" s="55"/>
      <c r="Q222" s="54"/>
      <c r="R222" s="54"/>
      <c r="S222" s="54"/>
      <c r="T222" s="58"/>
      <c r="U222" s="58"/>
      <c r="V222" s="58" t="s">
        <v>0</v>
      </c>
      <c r="W222" s="59"/>
      <c r="X222" s="55"/>
    </row>
    <row r="223" spans="4:24" ht="12.75">
      <c r="D223" s="53" t="s">
        <v>321</v>
      </c>
      <c r="E223" s="54"/>
      <c r="F223" s="55"/>
      <c r="G223" s="56"/>
      <c r="H223" s="56"/>
      <c r="I223" s="56"/>
      <c r="J223" s="56"/>
      <c r="K223" s="57"/>
      <c r="L223" s="57"/>
      <c r="M223" s="54"/>
      <c r="N223" s="54"/>
      <c r="O223" s="55"/>
      <c r="P223" s="55"/>
      <c r="Q223" s="54"/>
      <c r="R223" s="54"/>
      <c r="S223" s="54"/>
      <c r="T223" s="58"/>
      <c r="U223" s="58"/>
      <c r="V223" s="58" t="s">
        <v>0</v>
      </c>
      <c r="W223" s="59"/>
      <c r="X223" s="55"/>
    </row>
    <row r="224" spans="4:24" ht="12.75">
      <c r="D224" s="53" t="s">
        <v>322</v>
      </c>
      <c r="E224" s="54"/>
      <c r="F224" s="55"/>
      <c r="G224" s="56"/>
      <c r="H224" s="56"/>
      <c r="I224" s="56"/>
      <c r="J224" s="56"/>
      <c r="K224" s="57"/>
      <c r="L224" s="57"/>
      <c r="M224" s="54"/>
      <c r="N224" s="54"/>
      <c r="O224" s="55"/>
      <c r="P224" s="55"/>
      <c r="Q224" s="54"/>
      <c r="R224" s="54"/>
      <c r="S224" s="54"/>
      <c r="T224" s="58"/>
      <c r="U224" s="58"/>
      <c r="V224" s="58" t="s">
        <v>0</v>
      </c>
      <c r="W224" s="59"/>
      <c r="X224" s="55"/>
    </row>
    <row r="225" spans="4:24" ht="12.75">
      <c r="D225" s="53" t="s">
        <v>423</v>
      </c>
      <c r="E225" s="54"/>
      <c r="F225" s="55"/>
      <c r="G225" s="56"/>
      <c r="H225" s="56"/>
      <c r="I225" s="56"/>
      <c r="J225" s="56"/>
      <c r="K225" s="57"/>
      <c r="L225" s="57"/>
      <c r="M225" s="54"/>
      <c r="N225" s="54"/>
      <c r="O225" s="55"/>
      <c r="P225" s="55"/>
      <c r="Q225" s="54"/>
      <c r="R225" s="54"/>
      <c r="S225" s="54"/>
      <c r="T225" s="58"/>
      <c r="U225" s="58"/>
      <c r="V225" s="58" t="s">
        <v>0</v>
      </c>
      <c r="W225" s="59"/>
      <c r="X225" s="55"/>
    </row>
    <row r="226" spans="1:26" ht="12.75">
      <c r="A226" s="24">
        <v>118</v>
      </c>
      <c r="B226" s="25" t="s">
        <v>86</v>
      </c>
      <c r="C226" s="26" t="s">
        <v>424</v>
      </c>
      <c r="D226" s="51" t="s">
        <v>425</v>
      </c>
      <c r="E226" s="28">
        <v>1451.181</v>
      </c>
      <c r="F226" s="27" t="s">
        <v>165</v>
      </c>
      <c r="H226" s="29">
        <f>ROUND(E226*G226,2)</f>
        <v>0</v>
      </c>
      <c r="J226" s="29">
        <f>ROUND(E226*G226,2)</f>
        <v>0</v>
      </c>
      <c r="P226" s="27" t="s">
        <v>78</v>
      </c>
      <c r="V226" s="31" t="s">
        <v>16</v>
      </c>
      <c r="Z226" s="27" t="s">
        <v>89</v>
      </c>
    </row>
    <row r="227" spans="1:26" ht="12.75">
      <c r="A227" s="24">
        <v>119</v>
      </c>
      <c r="B227" s="25" t="s">
        <v>86</v>
      </c>
      <c r="C227" s="26" t="s">
        <v>426</v>
      </c>
      <c r="D227" s="51" t="s">
        <v>427</v>
      </c>
      <c r="E227" s="28">
        <v>1451.181</v>
      </c>
      <c r="F227" s="27" t="s">
        <v>165</v>
      </c>
      <c r="H227" s="29">
        <f>ROUND(E227*G227,2)</f>
        <v>0</v>
      </c>
      <c r="J227" s="29">
        <f>ROUND(E227*G227,2)</f>
        <v>0</v>
      </c>
      <c r="P227" s="27" t="s">
        <v>78</v>
      </c>
      <c r="V227" s="31" t="s">
        <v>16</v>
      </c>
      <c r="Z227" s="27" t="s">
        <v>89</v>
      </c>
    </row>
    <row r="228" spans="1:26" ht="12.75">
      <c r="A228" s="24">
        <v>120</v>
      </c>
      <c r="B228" s="25" t="s">
        <v>86</v>
      </c>
      <c r="C228" s="26" t="s">
        <v>428</v>
      </c>
      <c r="D228" s="51" t="s">
        <v>429</v>
      </c>
      <c r="E228" s="28">
        <v>24670.077</v>
      </c>
      <c r="F228" s="27" t="s">
        <v>165</v>
      </c>
      <c r="H228" s="29">
        <f>ROUND(E228*G228,2)</f>
        <v>0</v>
      </c>
      <c r="J228" s="29">
        <f>ROUND(E228*G228,2)</f>
        <v>0</v>
      </c>
      <c r="P228" s="27" t="s">
        <v>78</v>
      </c>
      <c r="V228" s="31" t="s">
        <v>16</v>
      </c>
      <c r="Z228" s="27" t="s">
        <v>89</v>
      </c>
    </row>
    <row r="229" spans="4:24" ht="12.75">
      <c r="D229" s="53" t="s">
        <v>430</v>
      </c>
      <c r="E229" s="54"/>
      <c r="F229" s="55"/>
      <c r="G229" s="56"/>
      <c r="H229" s="56"/>
      <c r="I229" s="56"/>
      <c r="J229" s="56"/>
      <c r="K229" s="57"/>
      <c r="L229" s="57"/>
      <c r="M229" s="54"/>
      <c r="N229" s="54"/>
      <c r="O229" s="55"/>
      <c r="P229" s="55"/>
      <c r="Q229" s="54"/>
      <c r="R229" s="54"/>
      <c r="S229" s="54"/>
      <c r="T229" s="58"/>
      <c r="U229" s="58"/>
      <c r="V229" s="58" t="s">
        <v>0</v>
      </c>
      <c r="W229" s="59"/>
      <c r="X229" s="55"/>
    </row>
    <row r="230" spans="1:26" ht="12.75">
      <c r="A230" s="24">
        <v>121</v>
      </c>
      <c r="B230" s="25" t="s">
        <v>86</v>
      </c>
      <c r="C230" s="26" t="s">
        <v>431</v>
      </c>
      <c r="D230" s="51" t="s">
        <v>432</v>
      </c>
      <c r="E230" s="28">
        <v>1451.181</v>
      </c>
      <c r="F230" s="27" t="s">
        <v>165</v>
      </c>
      <c r="H230" s="29">
        <f>ROUND(E230*G230,2)</f>
        <v>0</v>
      </c>
      <c r="J230" s="29">
        <f>ROUND(E230*G230,2)</f>
        <v>0</v>
      </c>
      <c r="P230" s="27" t="s">
        <v>78</v>
      </c>
      <c r="V230" s="31" t="s">
        <v>16</v>
      </c>
      <c r="Z230" s="27" t="s">
        <v>89</v>
      </c>
    </row>
    <row r="231" spans="1:26" ht="25.5">
      <c r="A231" s="24">
        <v>122</v>
      </c>
      <c r="B231" s="25" t="s">
        <v>86</v>
      </c>
      <c r="C231" s="26" t="s">
        <v>433</v>
      </c>
      <c r="D231" s="51" t="s">
        <v>434</v>
      </c>
      <c r="E231" s="28">
        <v>1451.181</v>
      </c>
      <c r="F231" s="27" t="s">
        <v>165</v>
      </c>
      <c r="H231" s="29">
        <f>ROUND(E231*G231,2)</f>
        <v>0</v>
      </c>
      <c r="J231" s="29">
        <f>ROUND(E231*G231,2)</f>
        <v>0</v>
      </c>
      <c r="P231" s="27" t="s">
        <v>78</v>
      </c>
      <c r="V231" s="31" t="s">
        <v>16</v>
      </c>
      <c r="Z231" s="27" t="s">
        <v>89</v>
      </c>
    </row>
    <row r="232" spans="1:26" ht="12.75">
      <c r="A232" s="24">
        <v>123</v>
      </c>
      <c r="B232" s="25" t="s">
        <v>92</v>
      </c>
      <c r="C232" s="26" t="s">
        <v>435</v>
      </c>
      <c r="D232" s="51" t="s">
        <v>436</v>
      </c>
      <c r="E232" s="28">
        <v>2647.917</v>
      </c>
      <c r="F232" s="27" t="s">
        <v>165</v>
      </c>
      <c r="H232" s="29">
        <f>ROUND(E232*G232,2)</f>
        <v>0</v>
      </c>
      <c r="J232" s="29">
        <f>ROUND(E232*G232,2)</f>
        <v>0</v>
      </c>
      <c r="P232" s="27" t="s">
        <v>78</v>
      </c>
      <c r="V232" s="31" t="s">
        <v>16</v>
      </c>
      <c r="Z232" s="27" t="s">
        <v>248</v>
      </c>
    </row>
    <row r="233" spans="4:23" ht="12.75">
      <c r="D233" s="61" t="s">
        <v>437</v>
      </c>
      <c r="E233" s="62">
        <f>J233</f>
        <v>0</v>
      </c>
      <c r="H233" s="62">
        <f>SUM(H156:H232)</f>
        <v>0</v>
      </c>
      <c r="I233" s="62">
        <f>SUM(I156:I232)</f>
        <v>0</v>
      </c>
      <c r="J233" s="62">
        <f>SUM(J156:J232)</f>
        <v>0</v>
      </c>
      <c r="L233" s="63">
        <f>SUM(L156:L232)</f>
        <v>464.46456825</v>
      </c>
      <c r="N233" s="64">
        <f>SUM(N156:N232)</f>
        <v>0.024</v>
      </c>
      <c r="W233" s="32">
        <f>SUM(W156:W232)</f>
        <v>0</v>
      </c>
    </row>
    <row r="235" spans="4:23" ht="12.75">
      <c r="D235" s="61" t="s">
        <v>438</v>
      </c>
      <c r="E235" s="64">
        <f>J235</f>
        <v>0</v>
      </c>
      <c r="H235" s="62">
        <f>+H76+H84+H91+H98+H139+H154+H233</f>
        <v>0</v>
      </c>
      <c r="I235" s="62">
        <f>+I76+I84+I91+I98+I139+I154+I233</f>
        <v>0</v>
      </c>
      <c r="J235" s="62">
        <f>+J76+J84+J91+J98+J139+J154+J233</f>
        <v>0</v>
      </c>
      <c r="L235" s="63">
        <f>+L76+L84+L91+L98+L139+L154+L233</f>
        <v>2647.9174666300005</v>
      </c>
      <c r="N235" s="64">
        <f>+N76+N84+N91+N98+N139+N154+N233</f>
        <v>1451.1814999999997</v>
      </c>
      <c r="W235" s="32">
        <f>+W76+W84+W91+W98+W139+W154+W233</f>
        <v>0</v>
      </c>
    </row>
    <row r="237" ht="12.75">
      <c r="B237" s="52" t="s">
        <v>439</v>
      </c>
    </row>
    <row r="238" ht="12.75">
      <c r="B238" s="26" t="s">
        <v>440</v>
      </c>
    </row>
    <row r="239" spans="1:26" ht="12.75">
      <c r="A239" s="24">
        <v>124</v>
      </c>
      <c r="B239" s="25" t="s">
        <v>441</v>
      </c>
      <c r="C239" s="26" t="s">
        <v>442</v>
      </c>
      <c r="D239" s="51" t="s">
        <v>443</v>
      </c>
      <c r="E239" s="28">
        <v>2</v>
      </c>
      <c r="F239" s="27" t="s">
        <v>82</v>
      </c>
      <c r="H239" s="29">
        <f>ROUND(E239*G239,2)</f>
        <v>0</v>
      </c>
      <c r="J239" s="29">
        <f>ROUND(E239*G239,2)</f>
        <v>0</v>
      </c>
      <c r="K239" s="30">
        <v>0.00015</v>
      </c>
      <c r="L239" s="30">
        <f>E239*K239</f>
        <v>0.0003</v>
      </c>
      <c r="P239" s="27" t="s">
        <v>78</v>
      </c>
      <c r="V239" s="31" t="s">
        <v>444</v>
      </c>
      <c r="Z239" s="27" t="s">
        <v>445</v>
      </c>
    </row>
    <row r="240" spans="1:26" ht="12.75">
      <c r="A240" s="24">
        <v>125</v>
      </c>
      <c r="B240" s="25" t="s">
        <v>441</v>
      </c>
      <c r="C240" s="26" t="s">
        <v>446</v>
      </c>
      <c r="D240" s="51" t="s">
        <v>447</v>
      </c>
      <c r="E240" s="28">
        <v>6</v>
      </c>
      <c r="F240" s="27" t="s">
        <v>82</v>
      </c>
      <c r="H240" s="29">
        <f>ROUND(E240*G240,2)</f>
        <v>0</v>
      </c>
      <c r="J240" s="29">
        <f>ROUND(E240*G240,2)</f>
        <v>0</v>
      </c>
      <c r="K240" s="30">
        <v>0.00015</v>
      </c>
      <c r="L240" s="30">
        <f>E240*K240</f>
        <v>0.0009</v>
      </c>
      <c r="P240" s="27" t="s">
        <v>78</v>
      </c>
      <c r="V240" s="31" t="s">
        <v>444</v>
      </c>
      <c r="Z240" s="27" t="s">
        <v>445</v>
      </c>
    </row>
    <row r="241" spans="1:26" ht="12.75">
      <c r="A241" s="24">
        <v>126</v>
      </c>
      <c r="B241" s="25" t="s">
        <v>441</v>
      </c>
      <c r="C241" s="26" t="s">
        <v>448</v>
      </c>
      <c r="D241" s="51" t="s">
        <v>449</v>
      </c>
      <c r="E241" s="28">
        <v>37</v>
      </c>
      <c r="F241" s="27" t="s">
        <v>111</v>
      </c>
      <c r="H241" s="29">
        <f>ROUND(E241*G241,2)</f>
        <v>0</v>
      </c>
      <c r="J241" s="29">
        <f>ROUND(E241*G241,2)</f>
        <v>0</v>
      </c>
      <c r="K241" s="30">
        <v>5E-05</v>
      </c>
      <c r="L241" s="30">
        <f>E241*K241</f>
        <v>0.00185</v>
      </c>
      <c r="P241" s="27" t="s">
        <v>78</v>
      </c>
      <c r="V241" s="31" t="s">
        <v>444</v>
      </c>
      <c r="Z241" s="27" t="s">
        <v>445</v>
      </c>
    </row>
    <row r="242" spans="4:24" ht="12.75">
      <c r="D242" s="53" t="s">
        <v>450</v>
      </c>
      <c r="E242" s="54"/>
      <c r="F242" s="55"/>
      <c r="G242" s="56"/>
      <c r="H242" s="56"/>
      <c r="I242" s="56"/>
      <c r="J242" s="56"/>
      <c r="K242" s="57"/>
      <c r="L242" s="57"/>
      <c r="M242" s="54"/>
      <c r="N242" s="54"/>
      <c r="O242" s="55"/>
      <c r="P242" s="55"/>
      <c r="Q242" s="54"/>
      <c r="R242" s="54"/>
      <c r="S242" s="54"/>
      <c r="T242" s="58"/>
      <c r="U242" s="58"/>
      <c r="V242" s="58" t="s">
        <v>0</v>
      </c>
      <c r="W242" s="59"/>
      <c r="X242" s="55"/>
    </row>
    <row r="243" spans="1:27" ht="12.75">
      <c r="A243" s="24">
        <v>127</v>
      </c>
      <c r="B243" s="25" t="s">
        <v>162</v>
      </c>
      <c r="C243" s="26" t="s">
        <v>451</v>
      </c>
      <c r="D243" s="51" t="s">
        <v>452</v>
      </c>
      <c r="E243" s="28">
        <v>0.168</v>
      </c>
      <c r="F243" s="27" t="s">
        <v>453</v>
      </c>
      <c r="I243" s="29">
        <f>ROUND(E243*G243,2)</f>
        <v>0</v>
      </c>
      <c r="J243" s="29">
        <f>ROUND(E243*G243,2)</f>
        <v>0</v>
      </c>
      <c r="K243" s="30">
        <v>0.218</v>
      </c>
      <c r="L243" s="30">
        <f>E243*K243</f>
        <v>0.036624000000000004</v>
      </c>
      <c r="P243" s="27" t="s">
        <v>78</v>
      </c>
      <c r="V243" s="31" t="s">
        <v>15</v>
      </c>
      <c r="Z243" s="27" t="s">
        <v>454</v>
      </c>
      <c r="AA243" s="27" t="s">
        <v>167</v>
      </c>
    </row>
    <row r="244" spans="4:24" ht="12.75">
      <c r="D244" s="53" t="s">
        <v>455</v>
      </c>
      <c r="E244" s="54"/>
      <c r="F244" s="55"/>
      <c r="G244" s="56"/>
      <c r="H244" s="56"/>
      <c r="I244" s="56"/>
      <c r="J244" s="56"/>
      <c r="K244" s="57"/>
      <c r="L244" s="57"/>
      <c r="M244" s="54"/>
      <c r="N244" s="54"/>
      <c r="O244" s="55"/>
      <c r="P244" s="55"/>
      <c r="Q244" s="54"/>
      <c r="R244" s="54"/>
      <c r="S244" s="54"/>
      <c r="T244" s="58"/>
      <c r="U244" s="58"/>
      <c r="V244" s="58" t="s">
        <v>0</v>
      </c>
      <c r="W244" s="59"/>
      <c r="X244" s="55"/>
    </row>
    <row r="245" spans="1:27" ht="12.75">
      <c r="A245" s="24">
        <v>128</v>
      </c>
      <c r="B245" s="25" t="s">
        <v>162</v>
      </c>
      <c r="C245" s="26" t="s">
        <v>456</v>
      </c>
      <c r="D245" s="51" t="s">
        <v>457</v>
      </c>
      <c r="E245" s="28">
        <v>782.901</v>
      </c>
      <c r="F245" s="27" t="s">
        <v>173</v>
      </c>
      <c r="I245" s="29">
        <f>ROUND(E245*G245,2)</f>
        <v>0</v>
      </c>
      <c r="J245" s="29">
        <f>ROUND(E245*G245,2)</f>
        <v>0</v>
      </c>
      <c r="K245" s="30">
        <v>0.001</v>
      </c>
      <c r="L245" s="30">
        <f>E245*K245</f>
        <v>0.782901</v>
      </c>
      <c r="P245" s="27" t="s">
        <v>78</v>
      </c>
      <c r="V245" s="31" t="s">
        <v>15</v>
      </c>
      <c r="Z245" s="27" t="s">
        <v>458</v>
      </c>
      <c r="AA245" s="27" t="s">
        <v>167</v>
      </c>
    </row>
    <row r="246" spans="4:24" ht="12.75">
      <c r="D246" s="53" t="s">
        <v>459</v>
      </c>
      <c r="E246" s="54"/>
      <c r="F246" s="55"/>
      <c r="G246" s="56"/>
      <c r="H246" s="56"/>
      <c r="I246" s="56"/>
      <c r="J246" s="56"/>
      <c r="K246" s="57"/>
      <c r="L246" s="57"/>
      <c r="M246" s="54"/>
      <c r="N246" s="54"/>
      <c r="O246" s="55"/>
      <c r="P246" s="55"/>
      <c r="Q246" s="54"/>
      <c r="R246" s="54"/>
      <c r="S246" s="54"/>
      <c r="T246" s="58"/>
      <c r="U246" s="58"/>
      <c r="V246" s="58" t="s">
        <v>0</v>
      </c>
      <c r="W246" s="59"/>
      <c r="X246" s="55"/>
    </row>
    <row r="247" spans="4:24" ht="12.75">
      <c r="D247" s="53" t="s">
        <v>460</v>
      </c>
      <c r="E247" s="54"/>
      <c r="F247" s="55"/>
      <c r="G247" s="56"/>
      <c r="H247" s="56"/>
      <c r="I247" s="56"/>
      <c r="J247" s="56"/>
      <c r="K247" s="57"/>
      <c r="L247" s="57"/>
      <c r="M247" s="54"/>
      <c r="N247" s="54"/>
      <c r="O247" s="55"/>
      <c r="P247" s="55"/>
      <c r="Q247" s="54"/>
      <c r="R247" s="54"/>
      <c r="S247" s="54"/>
      <c r="T247" s="58"/>
      <c r="U247" s="58"/>
      <c r="V247" s="58" t="s">
        <v>0</v>
      </c>
      <c r="W247" s="59"/>
      <c r="X247" s="55"/>
    </row>
    <row r="248" spans="4:24" ht="12.75">
      <c r="D248" s="53" t="s">
        <v>461</v>
      </c>
      <c r="E248" s="54"/>
      <c r="F248" s="55"/>
      <c r="G248" s="56"/>
      <c r="H248" s="56"/>
      <c r="I248" s="56"/>
      <c r="J248" s="56"/>
      <c r="K248" s="57"/>
      <c r="L248" s="57"/>
      <c r="M248" s="54"/>
      <c r="N248" s="54"/>
      <c r="O248" s="55"/>
      <c r="P248" s="55"/>
      <c r="Q248" s="54"/>
      <c r="R248" s="54"/>
      <c r="S248" s="54"/>
      <c r="T248" s="58"/>
      <c r="U248" s="58"/>
      <c r="V248" s="58" t="s">
        <v>0</v>
      </c>
      <c r="W248" s="59"/>
      <c r="X248" s="55"/>
    </row>
    <row r="249" spans="4:24" ht="12.75">
      <c r="D249" s="53" t="s">
        <v>462</v>
      </c>
      <c r="E249" s="54"/>
      <c r="F249" s="55"/>
      <c r="G249" s="56"/>
      <c r="H249" s="56"/>
      <c r="I249" s="56"/>
      <c r="J249" s="56"/>
      <c r="K249" s="57"/>
      <c r="L249" s="57"/>
      <c r="M249" s="54"/>
      <c r="N249" s="54"/>
      <c r="O249" s="55"/>
      <c r="P249" s="55"/>
      <c r="Q249" s="54"/>
      <c r="R249" s="54"/>
      <c r="S249" s="54"/>
      <c r="T249" s="58"/>
      <c r="U249" s="58"/>
      <c r="V249" s="58" t="s">
        <v>0</v>
      </c>
      <c r="W249" s="59"/>
      <c r="X249" s="55"/>
    </row>
    <row r="250" spans="4:24" ht="12.75">
      <c r="D250" s="53" t="s">
        <v>463</v>
      </c>
      <c r="E250" s="54"/>
      <c r="F250" s="55"/>
      <c r="G250" s="56"/>
      <c r="H250" s="56"/>
      <c r="I250" s="56"/>
      <c r="J250" s="56"/>
      <c r="K250" s="57"/>
      <c r="L250" s="57"/>
      <c r="M250" s="54"/>
      <c r="N250" s="54"/>
      <c r="O250" s="55"/>
      <c r="P250" s="55"/>
      <c r="Q250" s="54"/>
      <c r="R250" s="54"/>
      <c r="S250" s="54"/>
      <c r="T250" s="58"/>
      <c r="U250" s="58"/>
      <c r="V250" s="58" t="s">
        <v>0</v>
      </c>
      <c r="W250" s="59"/>
      <c r="X250" s="55"/>
    </row>
    <row r="251" spans="4:24" ht="12.75">
      <c r="D251" s="53" t="s">
        <v>464</v>
      </c>
      <c r="E251" s="54"/>
      <c r="F251" s="55"/>
      <c r="G251" s="56"/>
      <c r="H251" s="56"/>
      <c r="I251" s="56"/>
      <c r="J251" s="56"/>
      <c r="K251" s="57"/>
      <c r="L251" s="57"/>
      <c r="M251" s="54"/>
      <c r="N251" s="54"/>
      <c r="O251" s="55"/>
      <c r="P251" s="55"/>
      <c r="Q251" s="54"/>
      <c r="R251" s="54"/>
      <c r="S251" s="54"/>
      <c r="T251" s="58"/>
      <c r="U251" s="58"/>
      <c r="V251" s="58" t="s">
        <v>0</v>
      </c>
      <c r="W251" s="59"/>
      <c r="X251" s="55"/>
    </row>
    <row r="252" spans="4:24" ht="12.75">
      <c r="D252" s="53" t="s">
        <v>465</v>
      </c>
      <c r="E252" s="54"/>
      <c r="F252" s="55"/>
      <c r="G252" s="56"/>
      <c r="H252" s="56"/>
      <c r="I252" s="56"/>
      <c r="J252" s="56"/>
      <c r="K252" s="57"/>
      <c r="L252" s="57"/>
      <c r="M252" s="54"/>
      <c r="N252" s="54"/>
      <c r="O252" s="55"/>
      <c r="P252" s="55"/>
      <c r="Q252" s="54"/>
      <c r="R252" s="54"/>
      <c r="S252" s="54"/>
      <c r="T252" s="58"/>
      <c r="U252" s="58"/>
      <c r="V252" s="58" t="s">
        <v>0</v>
      </c>
      <c r="W252" s="59"/>
      <c r="X252" s="55"/>
    </row>
    <row r="253" spans="4:24" ht="12.75">
      <c r="D253" s="53" t="s">
        <v>466</v>
      </c>
      <c r="E253" s="54"/>
      <c r="F253" s="55"/>
      <c r="G253" s="56"/>
      <c r="H253" s="56"/>
      <c r="I253" s="56"/>
      <c r="J253" s="56"/>
      <c r="K253" s="57"/>
      <c r="L253" s="57"/>
      <c r="M253" s="54"/>
      <c r="N253" s="54"/>
      <c r="O253" s="55"/>
      <c r="P253" s="55"/>
      <c r="Q253" s="54"/>
      <c r="R253" s="54"/>
      <c r="S253" s="54"/>
      <c r="T253" s="58"/>
      <c r="U253" s="58"/>
      <c r="V253" s="58" t="s">
        <v>0</v>
      </c>
      <c r="W253" s="59"/>
      <c r="X253" s="55"/>
    </row>
    <row r="254" spans="1:26" ht="25.5">
      <c r="A254" s="24">
        <v>129</v>
      </c>
      <c r="B254" s="25" t="s">
        <v>441</v>
      </c>
      <c r="C254" s="26" t="s">
        <v>467</v>
      </c>
      <c r="D254" s="51" t="s">
        <v>468</v>
      </c>
      <c r="F254" s="27" t="s">
        <v>50</v>
      </c>
      <c r="H254" s="29">
        <f>ROUND(E254*G254,2)</f>
        <v>0</v>
      </c>
      <c r="J254" s="29">
        <f>ROUND(E254*G254,2)</f>
        <v>0</v>
      </c>
      <c r="P254" s="27" t="s">
        <v>78</v>
      </c>
      <c r="V254" s="31" t="s">
        <v>444</v>
      </c>
      <c r="Z254" s="27" t="s">
        <v>445</v>
      </c>
    </row>
    <row r="255" spans="4:23" ht="12.75">
      <c r="D255" s="61" t="s">
        <v>469</v>
      </c>
      <c r="E255" s="62">
        <f>J255</f>
        <v>0</v>
      </c>
      <c r="H255" s="62">
        <f>SUM(H237:H254)</f>
        <v>0</v>
      </c>
      <c r="I255" s="62">
        <f>SUM(I237:I254)</f>
        <v>0</v>
      </c>
      <c r="J255" s="62">
        <f>SUM(J237:J254)</f>
        <v>0</v>
      </c>
      <c r="L255" s="63">
        <f>SUM(L237:L254)</f>
        <v>0.822575</v>
      </c>
      <c r="N255" s="64">
        <f>SUM(N237:N254)</f>
        <v>0</v>
      </c>
      <c r="W255" s="32">
        <f>SUM(W237:W254)</f>
        <v>0</v>
      </c>
    </row>
    <row r="257" ht="12.75">
      <c r="B257" s="26" t="s">
        <v>470</v>
      </c>
    </row>
    <row r="258" spans="1:26" ht="25.5">
      <c r="A258" s="24">
        <v>130</v>
      </c>
      <c r="B258" s="25" t="s">
        <v>471</v>
      </c>
      <c r="C258" s="26" t="s">
        <v>472</v>
      </c>
      <c r="D258" s="51" t="s">
        <v>473</v>
      </c>
      <c r="E258" s="28">
        <v>40.7</v>
      </c>
      <c r="F258" s="27" t="s">
        <v>77</v>
      </c>
      <c r="H258" s="29">
        <f>ROUND(E258*G258,2)</f>
        <v>0</v>
      </c>
      <c r="J258" s="29">
        <f>ROUND(E258*G258,2)</f>
        <v>0</v>
      </c>
      <c r="K258" s="30">
        <v>0.00023</v>
      </c>
      <c r="L258" s="30">
        <f>E258*K258</f>
        <v>0.009361000000000001</v>
      </c>
      <c r="P258" s="27" t="s">
        <v>78</v>
      </c>
      <c r="V258" s="31" t="s">
        <v>444</v>
      </c>
      <c r="Z258" s="27" t="s">
        <v>474</v>
      </c>
    </row>
    <row r="259" spans="4:24" ht="12.75">
      <c r="D259" s="53" t="s">
        <v>475</v>
      </c>
      <c r="E259" s="54"/>
      <c r="F259" s="55"/>
      <c r="G259" s="56"/>
      <c r="H259" s="56"/>
      <c r="I259" s="56"/>
      <c r="J259" s="56"/>
      <c r="K259" s="57"/>
      <c r="L259" s="57"/>
      <c r="M259" s="54"/>
      <c r="N259" s="54"/>
      <c r="O259" s="55"/>
      <c r="P259" s="55"/>
      <c r="Q259" s="54"/>
      <c r="R259" s="54"/>
      <c r="S259" s="54"/>
      <c r="T259" s="58"/>
      <c r="U259" s="58"/>
      <c r="V259" s="58" t="s">
        <v>0</v>
      </c>
      <c r="W259" s="59"/>
      <c r="X259" s="55"/>
    </row>
    <row r="260" spans="1:26" ht="12.75">
      <c r="A260" s="24">
        <v>131</v>
      </c>
      <c r="B260" s="25" t="s">
        <v>471</v>
      </c>
      <c r="C260" s="26" t="s">
        <v>476</v>
      </c>
      <c r="D260" s="51" t="s">
        <v>477</v>
      </c>
      <c r="E260" s="28">
        <v>40.7</v>
      </c>
      <c r="F260" s="27" t="s">
        <v>77</v>
      </c>
      <c r="H260" s="29">
        <f>ROUND(E260*G260,2)</f>
        <v>0</v>
      </c>
      <c r="J260" s="29">
        <f>ROUND(E260*G260,2)</f>
        <v>0</v>
      </c>
      <c r="K260" s="30">
        <v>8E-05</v>
      </c>
      <c r="L260" s="30">
        <f>E260*K260</f>
        <v>0.0032560000000000006</v>
      </c>
      <c r="P260" s="27" t="s">
        <v>78</v>
      </c>
      <c r="V260" s="31" t="s">
        <v>444</v>
      </c>
      <c r="Z260" s="27" t="s">
        <v>474</v>
      </c>
    </row>
    <row r="261" spans="4:23" ht="12.75">
      <c r="D261" s="61" t="s">
        <v>478</v>
      </c>
      <c r="E261" s="62">
        <f>J261</f>
        <v>0</v>
      </c>
      <c r="H261" s="62">
        <f>SUM(H257:H260)</f>
        <v>0</v>
      </c>
      <c r="I261" s="62">
        <f>SUM(I257:I260)</f>
        <v>0</v>
      </c>
      <c r="J261" s="62">
        <f>SUM(J257:J260)</f>
        <v>0</v>
      </c>
      <c r="L261" s="63">
        <f>SUM(L257:L260)</f>
        <v>0.012617000000000001</v>
      </c>
      <c r="N261" s="64">
        <f>SUM(N257:N260)</f>
        <v>0</v>
      </c>
      <c r="W261" s="32">
        <f>SUM(W257:W260)</f>
        <v>0</v>
      </c>
    </row>
    <row r="263" spans="4:23" ht="12.75">
      <c r="D263" s="61" t="s">
        <v>479</v>
      </c>
      <c r="E263" s="64">
        <f>J263</f>
        <v>0</v>
      </c>
      <c r="H263" s="62">
        <f>+H255+H261</f>
        <v>0</v>
      </c>
      <c r="I263" s="62">
        <f>+I255+I261</f>
        <v>0</v>
      </c>
      <c r="J263" s="62">
        <f>+J255+J261</f>
        <v>0</v>
      </c>
      <c r="L263" s="63">
        <f>+L255+L261</f>
        <v>0.8351919999999999</v>
      </c>
      <c r="N263" s="64">
        <f>+N255+N261</f>
        <v>0</v>
      </c>
      <c r="W263" s="32">
        <f>+W255+W261</f>
        <v>0</v>
      </c>
    </row>
    <row r="265" ht="12.75">
      <c r="B265" s="52" t="s">
        <v>480</v>
      </c>
    </row>
    <row r="266" ht="12.75">
      <c r="B266" s="26" t="s">
        <v>481</v>
      </c>
    </row>
    <row r="267" spans="1:26" ht="12.75">
      <c r="A267" s="24">
        <v>132</v>
      </c>
      <c r="B267" s="25" t="s">
        <v>482</v>
      </c>
      <c r="C267" s="26" t="s">
        <v>483</v>
      </c>
      <c r="D267" s="51" t="s">
        <v>484</v>
      </c>
      <c r="E267" s="28">
        <v>95</v>
      </c>
      <c r="F267" s="27" t="s">
        <v>111</v>
      </c>
      <c r="H267" s="29">
        <f>ROUND(E267*G267,2)</f>
        <v>0</v>
      </c>
      <c r="J267" s="29">
        <f aca="true" t="shared" si="7" ref="J267:J284">ROUND(E267*G267,2)</f>
        <v>0</v>
      </c>
      <c r="P267" s="27" t="s">
        <v>167</v>
      </c>
      <c r="V267" s="31" t="s">
        <v>71</v>
      </c>
      <c r="Z267" s="27" t="s">
        <v>485</v>
      </c>
    </row>
    <row r="268" spans="1:27" ht="12.75">
      <c r="A268" s="24">
        <v>133</v>
      </c>
      <c r="B268" s="25" t="s">
        <v>162</v>
      </c>
      <c r="C268" s="26" t="s">
        <v>486</v>
      </c>
      <c r="D268" s="51" t="s">
        <v>487</v>
      </c>
      <c r="E268" s="28">
        <v>95</v>
      </c>
      <c r="F268" s="27" t="s">
        <v>111</v>
      </c>
      <c r="I268" s="29">
        <f>ROUND(E268*G268,2)</f>
        <v>0</v>
      </c>
      <c r="J268" s="29">
        <f t="shared" si="7"/>
        <v>0</v>
      </c>
      <c r="P268" s="27" t="s">
        <v>167</v>
      </c>
      <c r="V268" s="31" t="s">
        <v>15</v>
      </c>
      <c r="Z268" s="27" t="s">
        <v>488</v>
      </c>
      <c r="AA268" s="27">
        <v>32332</v>
      </c>
    </row>
    <row r="269" spans="1:26" ht="12.75">
      <c r="A269" s="24">
        <v>134</v>
      </c>
      <c r="B269" s="25" t="s">
        <v>482</v>
      </c>
      <c r="C269" s="26" t="s">
        <v>489</v>
      </c>
      <c r="D269" s="51" t="s">
        <v>490</v>
      </c>
      <c r="E269" s="28">
        <v>6</v>
      </c>
      <c r="F269" s="27" t="s">
        <v>141</v>
      </c>
      <c r="H269" s="29">
        <f>ROUND(E269*G269,2)</f>
        <v>0</v>
      </c>
      <c r="J269" s="29">
        <f t="shared" si="7"/>
        <v>0</v>
      </c>
      <c r="P269" s="27" t="s">
        <v>167</v>
      </c>
      <c r="V269" s="31" t="s">
        <v>71</v>
      </c>
      <c r="Z269" s="27" t="s">
        <v>491</v>
      </c>
    </row>
    <row r="270" spans="1:27" ht="12.75">
      <c r="A270" s="24">
        <v>135</v>
      </c>
      <c r="B270" s="25" t="s">
        <v>162</v>
      </c>
      <c r="C270" s="26" t="s">
        <v>492</v>
      </c>
      <c r="D270" s="51" t="s">
        <v>493</v>
      </c>
      <c r="E270" s="28">
        <v>1</v>
      </c>
      <c r="F270" s="27" t="s">
        <v>141</v>
      </c>
      <c r="I270" s="29">
        <f>ROUND(E270*G270,2)</f>
        <v>0</v>
      </c>
      <c r="J270" s="29">
        <f t="shared" si="7"/>
        <v>0</v>
      </c>
      <c r="K270" s="30">
        <v>0.016</v>
      </c>
      <c r="L270" s="30">
        <f>E270*K270</f>
        <v>0.016</v>
      </c>
      <c r="P270" s="27" t="s">
        <v>167</v>
      </c>
      <c r="V270" s="31" t="s">
        <v>15</v>
      </c>
      <c r="Z270" s="27" t="s">
        <v>494</v>
      </c>
      <c r="AA270" s="27" t="s">
        <v>495</v>
      </c>
    </row>
    <row r="271" spans="1:27" ht="12.75">
      <c r="A271" s="24">
        <v>136</v>
      </c>
      <c r="B271" s="25" t="s">
        <v>162</v>
      </c>
      <c r="C271" s="26" t="s">
        <v>496</v>
      </c>
      <c r="D271" s="51" t="s">
        <v>497</v>
      </c>
      <c r="E271" s="28">
        <v>3</v>
      </c>
      <c r="F271" s="27" t="s">
        <v>141</v>
      </c>
      <c r="I271" s="29">
        <f>ROUND(E271*G271,2)</f>
        <v>0</v>
      </c>
      <c r="J271" s="29">
        <f t="shared" si="7"/>
        <v>0</v>
      </c>
      <c r="K271" s="30">
        <v>0.016</v>
      </c>
      <c r="L271" s="30">
        <f>E271*K271</f>
        <v>0.048</v>
      </c>
      <c r="P271" s="27" t="s">
        <v>167</v>
      </c>
      <c r="V271" s="31" t="s">
        <v>15</v>
      </c>
      <c r="Z271" s="27" t="s">
        <v>494</v>
      </c>
      <c r="AA271" s="27" t="s">
        <v>495</v>
      </c>
    </row>
    <row r="272" spans="1:27" ht="12.75">
      <c r="A272" s="24">
        <v>137</v>
      </c>
      <c r="B272" s="25" t="s">
        <v>162</v>
      </c>
      <c r="C272" s="26" t="s">
        <v>498</v>
      </c>
      <c r="D272" s="51" t="s">
        <v>499</v>
      </c>
      <c r="E272" s="28">
        <v>2</v>
      </c>
      <c r="F272" s="27" t="s">
        <v>141</v>
      </c>
      <c r="I272" s="29">
        <f>ROUND(E272*G272,2)</f>
        <v>0</v>
      </c>
      <c r="J272" s="29">
        <f t="shared" si="7"/>
        <v>0</v>
      </c>
      <c r="K272" s="30">
        <v>0.016</v>
      </c>
      <c r="L272" s="30">
        <f>E272*K272</f>
        <v>0.032</v>
      </c>
      <c r="P272" s="27" t="s">
        <v>167</v>
      </c>
      <c r="V272" s="31" t="s">
        <v>15</v>
      </c>
      <c r="Z272" s="27" t="s">
        <v>494</v>
      </c>
      <c r="AA272" s="27" t="s">
        <v>495</v>
      </c>
    </row>
    <row r="273" spans="1:27" ht="12.75">
      <c r="A273" s="24">
        <v>138</v>
      </c>
      <c r="B273" s="25" t="s">
        <v>162</v>
      </c>
      <c r="C273" s="26" t="s">
        <v>500</v>
      </c>
      <c r="D273" s="51" t="s">
        <v>501</v>
      </c>
      <c r="E273" s="28">
        <v>6</v>
      </c>
      <c r="F273" s="27" t="s">
        <v>141</v>
      </c>
      <c r="I273" s="29">
        <f>ROUND(E273*G273,2)</f>
        <v>0</v>
      </c>
      <c r="J273" s="29">
        <f t="shared" si="7"/>
        <v>0</v>
      </c>
      <c r="K273" s="30">
        <v>0.016</v>
      </c>
      <c r="L273" s="30">
        <f>E273*K273</f>
        <v>0.096</v>
      </c>
      <c r="P273" s="27" t="s">
        <v>167</v>
      </c>
      <c r="V273" s="31" t="s">
        <v>15</v>
      </c>
      <c r="Z273" s="27" t="s">
        <v>494</v>
      </c>
      <c r="AA273" s="27" t="s">
        <v>495</v>
      </c>
    </row>
    <row r="274" spans="1:26" ht="12.75">
      <c r="A274" s="24">
        <v>139</v>
      </c>
      <c r="B274" s="25" t="s">
        <v>482</v>
      </c>
      <c r="C274" s="26" t="s">
        <v>502</v>
      </c>
      <c r="D274" s="51" t="s">
        <v>503</v>
      </c>
      <c r="E274" s="28">
        <v>6</v>
      </c>
      <c r="F274" s="27" t="s">
        <v>141</v>
      </c>
      <c r="H274" s="29">
        <f>ROUND(E274*G274,2)</f>
        <v>0</v>
      </c>
      <c r="J274" s="29">
        <f t="shared" si="7"/>
        <v>0</v>
      </c>
      <c r="P274" s="27" t="s">
        <v>167</v>
      </c>
      <c r="V274" s="31" t="s">
        <v>71</v>
      </c>
      <c r="Z274" s="27" t="s">
        <v>504</v>
      </c>
    </row>
    <row r="275" spans="1:27" ht="12.75">
      <c r="A275" s="24">
        <v>140</v>
      </c>
      <c r="B275" s="25" t="s">
        <v>162</v>
      </c>
      <c r="C275" s="26" t="s">
        <v>505</v>
      </c>
      <c r="D275" s="51" t="s">
        <v>506</v>
      </c>
      <c r="E275" s="28">
        <v>6</v>
      </c>
      <c r="F275" s="27" t="s">
        <v>141</v>
      </c>
      <c r="I275" s="29">
        <f>ROUND(E275*G275,2)</f>
        <v>0</v>
      </c>
      <c r="J275" s="29">
        <f t="shared" si="7"/>
        <v>0</v>
      </c>
      <c r="K275" s="30">
        <v>0.087</v>
      </c>
      <c r="L275" s="30">
        <f>E275*K275</f>
        <v>0.522</v>
      </c>
      <c r="P275" s="27" t="s">
        <v>167</v>
      </c>
      <c r="V275" s="31" t="s">
        <v>15</v>
      </c>
      <c r="Z275" s="27" t="s">
        <v>494</v>
      </c>
      <c r="AA275" s="27" t="s">
        <v>507</v>
      </c>
    </row>
    <row r="276" spans="1:26" ht="12.75">
      <c r="A276" s="24">
        <v>141</v>
      </c>
      <c r="B276" s="25" t="s">
        <v>482</v>
      </c>
      <c r="C276" s="26" t="s">
        <v>508</v>
      </c>
      <c r="D276" s="51" t="s">
        <v>509</v>
      </c>
      <c r="E276" s="28">
        <v>6</v>
      </c>
      <c r="F276" s="27" t="s">
        <v>141</v>
      </c>
      <c r="H276" s="29">
        <f>ROUND(E276*G276,2)</f>
        <v>0</v>
      </c>
      <c r="J276" s="29">
        <f t="shared" si="7"/>
        <v>0</v>
      </c>
      <c r="P276" s="27" t="s">
        <v>167</v>
      </c>
      <c r="V276" s="31" t="s">
        <v>71</v>
      </c>
      <c r="Z276" s="27" t="s">
        <v>485</v>
      </c>
    </row>
    <row r="277" spans="1:27" ht="25.5">
      <c r="A277" s="24">
        <v>142</v>
      </c>
      <c r="B277" s="25" t="s">
        <v>162</v>
      </c>
      <c r="C277" s="26" t="s">
        <v>510</v>
      </c>
      <c r="D277" s="51" t="s">
        <v>511</v>
      </c>
      <c r="E277" s="28">
        <v>6</v>
      </c>
      <c r="F277" s="27" t="s">
        <v>327</v>
      </c>
      <c r="I277" s="29">
        <f>ROUND(E277*G277,2)</f>
        <v>0</v>
      </c>
      <c r="J277" s="29">
        <f t="shared" si="7"/>
        <v>0</v>
      </c>
      <c r="P277" s="27" t="s">
        <v>167</v>
      </c>
      <c r="V277" s="31" t="s">
        <v>15</v>
      </c>
      <c r="Z277" s="27" t="s">
        <v>292</v>
      </c>
      <c r="AA277" s="27" t="s">
        <v>167</v>
      </c>
    </row>
    <row r="278" spans="1:26" ht="25.5">
      <c r="A278" s="24">
        <v>143</v>
      </c>
      <c r="B278" s="25" t="s">
        <v>482</v>
      </c>
      <c r="C278" s="26" t="s">
        <v>512</v>
      </c>
      <c r="D278" s="51" t="s">
        <v>513</v>
      </c>
      <c r="E278" s="28">
        <v>120</v>
      </c>
      <c r="F278" s="27" t="s">
        <v>111</v>
      </c>
      <c r="H278" s="29">
        <f>ROUND(E278*G278,2)</f>
        <v>0</v>
      </c>
      <c r="J278" s="29">
        <f t="shared" si="7"/>
        <v>0</v>
      </c>
      <c r="P278" s="27" t="s">
        <v>167</v>
      </c>
      <c r="V278" s="31" t="s">
        <v>71</v>
      </c>
      <c r="Z278" s="27" t="s">
        <v>485</v>
      </c>
    </row>
    <row r="279" spans="1:27" ht="12.75">
      <c r="A279" s="24">
        <v>144</v>
      </c>
      <c r="B279" s="25" t="s">
        <v>162</v>
      </c>
      <c r="C279" s="26" t="s">
        <v>514</v>
      </c>
      <c r="D279" s="51" t="s">
        <v>515</v>
      </c>
      <c r="E279" s="28">
        <v>120</v>
      </c>
      <c r="F279" s="27" t="s">
        <v>111</v>
      </c>
      <c r="I279" s="29">
        <f>ROUND(E279*G279,2)</f>
        <v>0</v>
      </c>
      <c r="J279" s="29">
        <f t="shared" si="7"/>
        <v>0</v>
      </c>
      <c r="K279" s="30">
        <v>0.00012</v>
      </c>
      <c r="L279" s="30">
        <f>E279*K279</f>
        <v>0.0144</v>
      </c>
      <c r="P279" s="27" t="s">
        <v>167</v>
      </c>
      <c r="V279" s="31" t="s">
        <v>15</v>
      </c>
      <c r="Z279" s="27" t="s">
        <v>516</v>
      </c>
      <c r="AA279" s="27">
        <v>5020352</v>
      </c>
    </row>
    <row r="280" spans="1:26" ht="12.75">
      <c r="A280" s="24">
        <v>145</v>
      </c>
      <c r="B280" s="25" t="s">
        <v>482</v>
      </c>
      <c r="C280" s="26" t="s">
        <v>517</v>
      </c>
      <c r="D280" s="51" t="s">
        <v>518</v>
      </c>
      <c r="E280" s="28">
        <v>6</v>
      </c>
      <c r="F280" s="27" t="s">
        <v>141</v>
      </c>
      <c r="H280" s="29">
        <f>ROUND(E280*G280,2)</f>
        <v>0</v>
      </c>
      <c r="J280" s="29">
        <f t="shared" si="7"/>
        <v>0</v>
      </c>
      <c r="P280" s="27" t="s">
        <v>167</v>
      </c>
      <c r="V280" s="31" t="s">
        <v>71</v>
      </c>
      <c r="Z280" s="27" t="s">
        <v>485</v>
      </c>
    </row>
    <row r="281" spans="1:27" ht="25.5">
      <c r="A281" s="24">
        <v>146</v>
      </c>
      <c r="B281" s="25" t="s">
        <v>162</v>
      </c>
      <c r="C281" s="26" t="s">
        <v>519</v>
      </c>
      <c r="D281" s="51" t="s">
        <v>520</v>
      </c>
      <c r="E281" s="28">
        <v>6</v>
      </c>
      <c r="F281" s="27" t="s">
        <v>141</v>
      </c>
      <c r="I281" s="29">
        <f>ROUND(E281*G281,2)</f>
        <v>0</v>
      </c>
      <c r="J281" s="29">
        <f t="shared" si="7"/>
        <v>0</v>
      </c>
      <c r="K281" s="30">
        <v>0.0002</v>
      </c>
      <c r="L281" s="30">
        <f>E281*K281</f>
        <v>0.0012000000000000001</v>
      </c>
      <c r="P281" s="27" t="s">
        <v>167</v>
      </c>
      <c r="V281" s="31" t="s">
        <v>15</v>
      </c>
      <c r="Z281" s="27" t="s">
        <v>516</v>
      </c>
      <c r="AA281" s="27" t="s">
        <v>167</v>
      </c>
    </row>
    <row r="282" spans="1:26" ht="25.5">
      <c r="A282" s="24">
        <v>147</v>
      </c>
      <c r="B282" s="25" t="s">
        <v>482</v>
      </c>
      <c r="C282" s="26" t="s">
        <v>521</v>
      </c>
      <c r="D282" s="51" t="s">
        <v>522</v>
      </c>
      <c r="E282" s="28">
        <v>6</v>
      </c>
      <c r="F282" s="27" t="s">
        <v>141</v>
      </c>
      <c r="H282" s="29">
        <f>ROUND(E282*G282,2)</f>
        <v>0</v>
      </c>
      <c r="J282" s="29">
        <f t="shared" si="7"/>
        <v>0</v>
      </c>
      <c r="P282" s="27" t="s">
        <v>167</v>
      </c>
      <c r="V282" s="31" t="s">
        <v>71</v>
      </c>
      <c r="Z282" s="27" t="s">
        <v>485</v>
      </c>
    </row>
    <row r="283" spans="1:27" ht="12.75">
      <c r="A283" s="24">
        <v>148</v>
      </c>
      <c r="B283" s="25" t="s">
        <v>162</v>
      </c>
      <c r="C283" s="26" t="s">
        <v>523</v>
      </c>
      <c r="D283" s="51" t="s">
        <v>524</v>
      </c>
      <c r="E283" s="28">
        <v>6</v>
      </c>
      <c r="F283" s="27" t="s">
        <v>141</v>
      </c>
      <c r="I283" s="29">
        <f>ROUND(E283*G283,2)</f>
        <v>0</v>
      </c>
      <c r="J283" s="29">
        <f t="shared" si="7"/>
        <v>0</v>
      </c>
      <c r="K283" s="30">
        <v>0.0003</v>
      </c>
      <c r="L283" s="30">
        <f>E283*K283</f>
        <v>0.0018</v>
      </c>
      <c r="P283" s="27" t="s">
        <v>167</v>
      </c>
      <c r="V283" s="31" t="s">
        <v>15</v>
      </c>
      <c r="Z283" s="27" t="s">
        <v>516</v>
      </c>
      <c r="AA283" s="27" t="s">
        <v>167</v>
      </c>
    </row>
    <row r="284" spans="1:26" ht="12.75">
      <c r="A284" s="24">
        <v>149</v>
      </c>
      <c r="B284" s="25" t="s">
        <v>482</v>
      </c>
      <c r="C284" s="26" t="s">
        <v>525</v>
      </c>
      <c r="D284" s="51" t="s">
        <v>526</v>
      </c>
      <c r="E284" s="28">
        <v>502</v>
      </c>
      <c r="F284" s="27" t="s">
        <v>111</v>
      </c>
      <c r="H284" s="29">
        <f>ROUND(E284*G284,2)</f>
        <v>0</v>
      </c>
      <c r="J284" s="29">
        <f t="shared" si="7"/>
        <v>0</v>
      </c>
      <c r="P284" s="27" t="s">
        <v>78</v>
      </c>
      <c r="V284" s="31" t="s">
        <v>71</v>
      </c>
      <c r="Z284" s="27" t="s">
        <v>485</v>
      </c>
    </row>
    <row r="285" spans="4:24" ht="12.75">
      <c r="D285" s="53" t="s">
        <v>527</v>
      </c>
      <c r="E285" s="54"/>
      <c r="F285" s="55"/>
      <c r="G285" s="56"/>
      <c r="H285" s="56"/>
      <c r="I285" s="56"/>
      <c r="J285" s="56"/>
      <c r="K285" s="57"/>
      <c r="L285" s="57"/>
      <c r="M285" s="54"/>
      <c r="N285" s="54"/>
      <c r="O285" s="55"/>
      <c r="P285" s="55"/>
      <c r="Q285" s="54"/>
      <c r="R285" s="54"/>
      <c r="S285" s="54"/>
      <c r="T285" s="58"/>
      <c r="U285" s="58"/>
      <c r="V285" s="58" t="s">
        <v>0</v>
      </c>
      <c r="W285" s="59"/>
      <c r="X285" s="55"/>
    </row>
    <row r="286" spans="4:24" ht="12.75">
      <c r="D286" s="53" t="s">
        <v>528</v>
      </c>
      <c r="E286" s="54"/>
      <c r="F286" s="55"/>
      <c r="G286" s="56"/>
      <c r="H286" s="56"/>
      <c r="I286" s="56"/>
      <c r="J286" s="56"/>
      <c r="K286" s="57"/>
      <c r="L286" s="57"/>
      <c r="M286" s="54"/>
      <c r="N286" s="54"/>
      <c r="O286" s="55"/>
      <c r="P286" s="55"/>
      <c r="Q286" s="54"/>
      <c r="R286" s="54"/>
      <c r="S286" s="54"/>
      <c r="T286" s="58"/>
      <c r="U286" s="58"/>
      <c r="V286" s="58" t="s">
        <v>0</v>
      </c>
      <c r="W286" s="59"/>
      <c r="X286" s="55"/>
    </row>
    <row r="287" spans="4:24" ht="12.75">
      <c r="D287" s="53" t="s">
        <v>529</v>
      </c>
      <c r="E287" s="54"/>
      <c r="F287" s="55"/>
      <c r="G287" s="56"/>
      <c r="H287" s="56"/>
      <c r="I287" s="56"/>
      <c r="J287" s="56"/>
      <c r="K287" s="57"/>
      <c r="L287" s="57"/>
      <c r="M287" s="54"/>
      <c r="N287" s="54"/>
      <c r="O287" s="55"/>
      <c r="P287" s="55"/>
      <c r="Q287" s="54"/>
      <c r="R287" s="54"/>
      <c r="S287" s="54"/>
      <c r="T287" s="58"/>
      <c r="U287" s="58"/>
      <c r="V287" s="58" t="s">
        <v>0</v>
      </c>
      <c r="W287" s="59"/>
      <c r="X287" s="55"/>
    </row>
    <row r="288" spans="1:27" ht="12.75">
      <c r="A288" s="24">
        <v>150</v>
      </c>
      <c r="B288" s="25" t="s">
        <v>162</v>
      </c>
      <c r="C288" s="26" t="s">
        <v>530</v>
      </c>
      <c r="D288" s="51" t="s">
        <v>531</v>
      </c>
      <c r="E288" s="28">
        <v>72</v>
      </c>
      <c r="F288" s="27" t="s">
        <v>111</v>
      </c>
      <c r="I288" s="29">
        <f>ROUND(E288*G288,2)</f>
        <v>0</v>
      </c>
      <c r="J288" s="29">
        <f>ROUND(E288*G288,2)</f>
        <v>0</v>
      </c>
      <c r="P288" s="27" t="s">
        <v>78</v>
      </c>
      <c r="V288" s="31" t="s">
        <v>15</v>
      </c>
      <c r="Z288" s="27" t="s">
        <v>532</v>
      </c>
      <c r="AA288" s="27" t="s">
        <v>167</v>
      </c>
    </row>
    <row r="289" spans="1:27" ht="12.75">
      <c r="A289" s="24">
        <v>151</v>
      </c>
      <c r="B289" s="25" t="s">
        <v>162</v>
      </c>
      <c r="C289" s="26" t="s">
        <v>533</v>
      </c>
      <c r="D289" s="51" t="s">
        <v>534</v>
      </c>
      <c r="E289" s="28">
        <v>2</v>
      </c>
      <c r="F289" s="27" t="s">
        <v>141</v>
      </c>
      <c r="I289" s="29">
        <f>ROUND(E289*G289,2)</f>
        <v>0</v>
      </c>
      <c r="J289" s="29">
        <f>ROUND(E289*G289,2)</f>
        <v>0</v>
      </c>
      <c r="P289" s="27" t="s">
        <v>78</v>
      </c>
      <c r="V289" s="31" t="s">
        <v>15</v>
      </c>
      <c r="Z289" s="27" t="s">
        <v>292</v>
      </c>
      <c r="AA289" s="27">
        <v>4900040</v>
      </c>
    </row>
    <row r="290" spans="4:24" ht="12.75">
      <c r="D290" s="53" t="s">
        <v>535</v>
      </c>
      <c r="E290" s="54"/>
      <c r="F290" s="55"/>
      <c r="G290" s="56"/>
      <c r="H290" s="56"/>
      <c r="I290" s="56"/>
      <c r="J290" s="56"/>
      <c r="K290" s="57"/>
      <c r="L290" s="57"/>
      <c r="M290" s="54"/>
      <c r="N290" s="54"/>
      <c r="O290" s="55"/>
      <c r="P290" s="55"/>
      <c r="Q290" s="54"/>
      <c r="R290" s="54"/>
      <c r="S290" s="54"/>
      <c r="T290" s="58"/>
      <c r="U290" s="58"/>
      <c r="V290" s="58" t="s">
        <v>0</v>
      </c>
      <c r="W290" s="59"/>
      <c r="X290" s="55"/>
    </row>
    <row r="291" spans="1:26" ht="12.75">
      <c r="A291" s="24">
        <v>152</v>
      </c>
      <c r="B291" s="25" t="s">
        <v>482</v>
      </c>
      <c r="C291" s="26" t="s">
        <v>536</v>
      </c>
      <c r="D291" s="51" t="s">
        <v>537</v>
      </c>
      <c r="E291" s="28">
        <v>26</v>
      </c>
      <c r="F291" s="27" t="s">
        <v>111</v>
      </c>
      <c r="H291" s="29">
        <f>ROUND(E291*G291,2)</f>
        <v>0</v>
      </c>
      <c r="J291" s="29">
        <f aca="true" t="shared" si="8" ref="J291:J296">ROUND(E291*G291,2)</f>
        <v>0</v>
      </c>
      <c r="P291" s="27" t="s">
        <v>167</v>
      </c>
      <c r="V291" s="31" t="s">
        <v>71</v>
      </c>
      <c r="Z291" s="27" t="s">
        <v>485</v>
      </c>
    </row>
    <row r="292" spans="1:27" ht="12.75">
      <c r="A292" s="24">
        <v>153</v>
      </c>
      <c r="B292" s="25" t="s">
        <v>162</v>
      </c>
      <c r="C292" s="26" t="s">
        <v>538</v>
      </c>
      <c r="D292" s="51" t="s">
        <v>539</v>
      </c>
      <c r="E292" s="28">
        <v>60</v>
      </c>
      <c r="F292" s="27" t="s">
        <v>111</v>
      </c>
      <c r="I292" s="29">
        <f>ROUND(E292*G292,2)</f>
        <v>0</v>
      </c>
      <c r="J292" s="29">
        <f t="shared" si="8"/>
        <v>0</v>
      </c>
      <c r="P292" s="27" t="s">
        <v>167</v>
      </c>
      <c r="V292" s="31" t="s">
        <v>15</v>
      </c>
      <c r="Z292" s="27" t="s">
        <v>532</v>
      </c>
      <c r="AA292" s="27" t="s">
        <v>167</v>
      </c>
    </row>
    <row r="293" spans="1:27" ht="12.75">
      <c r="A293" s="24">
        <v>154</v>
      </c>
      <c r="B293" s="25" t="s">
        <v>162</v>
      </c>
      <c r="C293" s="26" t="s">
        <v>540</v>
      </c>
      <c r="D293" s="51" t="s">
        <v>541</v>
      </c>
      <c r="E293" s="28">
        <v>95</v>
      </c>
      <c r="F293" s="27" t="s">
        <v>111</v>
      </c>
      <c r="I293" s="29">
        <f>ROUND(E293*G293,2)</f>
        <v>0</v>
      </c>
      <c r="J293" s="29">
        <f t="shared" si="8"/>
        <v>0</v>
      </c>
      <c r="P293" s="27" t="s">
        <v>167</v>
      </c>
      <c r="V293" s="31" t="s">
        <v>15</v>
      </c>
      <c r="Z293" s="27" t="s">
        <v>532</v>
      </c>
      <c r="AA293" s="27" t="s">
        <v>167</v>
      </c>
    </row>
    <row r="294" spans="1:27" ht="12.75">
      <c r="A294" s="24">
        <v>155</v>
      </c>
      <c r="B294" s="25" t="s">
        <v>162</v>
      </c>
      <c r="C294" s="26" t="s">
        <v>542</v>
      </c>
      <c r="D294" s="51" t="s">
        <v>543</v>
      </c>
      <c r="E294" s="28">
        <v>3</v>
      </c>
      <c r="F294" s="27" t="s">
        <v>141</v>
      </c>
      <c r="I294" s="29">
        <f>ROUND(E294*G294,2)</f>
        <v>0</v>
      </c>
      <c r="J294" s="29">
        <f t="shared" si="8"/>
        <v>0</v>
      </c>
      <c r="P294" s="27" t="s">
        <v>167</v>
      </c>
      <c r="V294" s="31" t="s">
        <v>15</v>
      </c>
      <c r="Z294" s="27" t="s">
        <v>516</v>
      </c>
      <c r="AA294" s="27" t="s">
        <v>544</v>
      </c>
    </row>
    <row r="295" spans="1:26" ht="25.5">
      <c r="A295" s="24">
        <v>156</v>
      </c>
      <c r="B295" s="25" t="s">
        <v>482</v>
      </c>
      <c r="C295" s="26" t="s">
        <v>545</v>
      </c>
      <c r="D295" s="51" t="s">
        <v>546</v>
      </c>
      <c r="E295" s="28">
        <v>8</v>
      </c>
      <c r="F295" s="27" t="s">
        <v>547</v>
      </c>
      <c r="H295" s="29">
        <f>ROUND(E295*G295,2)</f>
        <v>0</v>
      </c>
      <c r="J295" s="29">
        <f t="shared" si="8"/>
        <v>0</v>
      </c>
      <c r="P295" s="27" t="s">
        <v>167</v>
      </c>
      <c r="V295" s="31" t="s">
        <v>71</v>
      </c>
      <c r="Z295" s="27" t="s">
        <v>485</v>
      </c>
    </row>
    <row r="296" spans="1:26" ht="25.5">
      <c r="A296" s="24">
        <v>157</v>
      </c>
      <c r="B296" s="25" t="s">
        <v>482</v>
      </c>
      <c r="C296" s="26" t="s">
        <v>545</v>
      </c>
      <c r="D296" s="51" t="s">
        <v>546</v>
      </c>
      <c r="E296" s="28">
        <v>8</v>
      </c>
      <c r="F296" s="27" t="s">
        <v>547</v>
      </c>
      <c r="H296" s="29">
        <f>ROUND(E296*G296,2)</f>
        <v>0</v>
      </c>
      <c r="J296" s="29">
        <f t="shared" si="8"/>
        <v>0</v>
      </c>
      <c r="P296" s="27" t="s">
        <v>78</v>
      </c>
      <c r="V296" s="31" t="s">
        <v>71</v>
      </c>
      <c r="Z296" s="27" t="s">
        <v>485</v>
      </c>
    </row>
    <row r="297" spans="4:23" ht="12.75">
      <c r="D297" s="61" t="s">
        <v>548</v>
      </c>
      <c r="E297" s="62">
        <f>J297</f>
        <v>0</v>
      </c>
      <c r="H297" s="62">
        <f>SUM(H265:H296)</f>
        <v>0</v>
      </c>
      <c r="I297" s="62">
        <f>SUM(I265:I296)</f>
        <v>0</v>
      </c>
      <c r="J297" s="62">
        <f>SUM(J265:J296)</f>
        <v>0</v>
      </c>
      <c r="L297" s="63">
        <f>SUM(L265:L296)</f>
        <v>0.7313999999999999</v>
      </c>
      <c r="N297" s="64">
        <f>SUM(N265:N296)</f>
        <v>0</v>
      </c>
      <c r="W297" s="32">
        <f>SUM(W265:W296)</f>
        <v>0</v>
      </c>
    </row>
    <row r="299" ht="12.75">
      <c r="B299" s="26" t="s">
        <v>549</v>
      </c>
    </row>
    <row r="300" spans="1:26" ht="25.5">
      <c r="A300" s="24">
        <v>158</v>
      </c>
      <c r="B300" s="25" t="s">
        <v>550</v>
      </c>
      <c r="C300" s="26" t="s">
        <v>551</v>
      </c>
      <c r="D300" s="51" t="s">
        <v>552</v>
      </c>
      <c r="E300" s="28">
        <v>6</v>
      </c>
      <c r="F300" s="27" t="s">
        <v>141</v>
      </c>
      <c r="H300" s="29">
        <f>ROUND(E300*G300,2)</f>
        <v>0</v>
      </c>
      <c r="J300" s="29">
        <f>ROUND(E300*G300,2)</f>
        <v>0</v>
      </c>
      <c r="P300" s="27" t="s">
        <v>167</v>
      </c>
      <c r="V300" s="31" t="s">
        <v>71</v>
      </c>
      <c r="Z300" s="27" t="s">
        <v>116</v>
      </c>
    </row>
    <row r="301" spans="1:26" ht="12.75">
      <c r="A301" s="24">
        <v>159</v>
      </c>
      <c r="B301" s="25" t="s">
        <v>550</v>
      </c>
      <c r="C301" s="26" t="s">
        <v>553</v>
      </c>
      <c r="D301" s="51" t="s">
        <v>554</v>
      </c>
      <c r="E301" s="28">
        <v>70</v>
      </c>
      <c r="F301" s="27" t="s">
        <v>111</v>
      </c>
      <c r="H301" s="29">
        <f>ROUND(E301*G301,2)</f>
        <v>0</v>
      </c>
      <c r="J301" s="29">
        <f>ROUND(E301*G301,2)</f>
        <v>0</v>
      </c>
      <c r="P301" s="27" t="s">
        <v>167</v>
      </c>
      <c r="V301" s="31" t="s">
        <v>71</v>
      </c>
      <c r="Z301" s="27" t="s">
        <v>116</v>
      </c>
    </row>
    <row r="302" spans="1:26" ht="25.5">
      <c r="A302" s="24">
        <v>160</v>
      </c>
      <c r="B302" s="25" t="s">
        <v>550</v>
      </c>
      <c r="C302" s="26" t="s">
        <v>555</v>
      </c>
      <c r="D302" s="51" t="s">
        <v>556</v>
      </c>
      <c r="E302" s="28">
        <v>502</v>
      </c>
      <c r="F302" s="27" t="s">
        <v>111</v>
      </c>
      <c r="H302" s="29">
        <f>ROUND(E302*G302,2)</f>
        <v>0</v>
      </c>
      <c r="J302" s="29">
        <f>ROUND(E302*G302,2)</f>
        <v>0</v>
      </c>
      <c r="P302" s="27" t="s">
        <v>78</v>
      </c>
      <c r="V302" s="31" t="s">
        <v>71</v>
      </c>
      <c r="Z302" s="27" t="s">
        <v>116</v>
      </c>
    </row>
    <row r="303" spans="4:24" ht="12.75">
      <c r="D303" s="53" t="s">
        <v>557</v>
      </c>
      <c r="E303" s="54"/>
      <c r="F303" s="55"/>
      <c r="G303" s="56"/>
      <c r="H303" s="56"/>
      <c r="I303" s="56"/>
      <c r="J303" s="56"/>
      <c r="K303" s="57"/>
      <c r="L303" s="57"/>
      <c r="M303" s="54"/>
      <c r="N303" s="54"/>
      <c r="O303" s="55"/>
      <c r="P303" s="55"/>
      <c r="Q303" s="54"/>
      <c r="R303" s="54"/>
      <c r="S303" s="54"/>
      <c r="T303" s="58"/>
      <c r="U303" s="58"/>
      <c r="V303" s="58" t="s">
        <v>0</v>
      </c>
      <c r="W303" s="59"/>
      <c r="X303" s="55"/>
    </row>
    <row r="304" spans="4:24" ht="12.75">
      <c r="D304" s="53" t="s">
        <v>558</v>
      </c>
      <c r="E304" s="54"/>
      <c r="F304" s="55"/>
      <c r="G304" s="56"/>
      <c r="H304" s="56"/>
      <c r="I304" s="56"/>
      <c r="J304" s="56"/>
      <c r="K304" s="57"/>
      <c r="L304" s="57"/>
      <c r="M304" s="54"/>
      <c r="N304" s="54"/>
      <c r="O304" s="55"/>
      <c r="P304" s="55"/>
      <c r="Q304" s="54"/>
      <c r="R304" s="54"/>
      <c r="S304" s="54"/>
      <c r="T304" s="58"/>
      <c r="U304" s="58"/>
      <c r="V304" s="58" t="s">
        <v>0</v>
      </c>
      <c r="W304" s="59"/>
      <c r="X304" s="55"/>
    </row>
    <row r="305" spans="4:24" ht="12.75">
      <c r="D305" s="53" t="s">
        <v>559</v>
      </c>
      <c r="E305" s="54"/>
      <c r="F305" s="55"/>
      <c r="G305" s="56"/>
      <c r="H305" s="56"/>
      <c r="I305" s="56"/>
      <c r="J305" s="56"/>
      <c r="K305" s="57"/>
      <c r="L305" s="57"/>
      <c r="M305" s="54"/>
      <c r="N305" s="54"/>
      <c r="O305" s="55"/>
      <c r="P305" s="55"/>
      <c r="Q305" s="54"/>
      <c r="R305" s="54"/>
      <c r="S305" s="54"/>
      <c r="T305" s="58"/>
      <c r="U305" s="58"/>
      <c r="V305" s="58" t="s">
        <v>0</v>
      </c>
      <c r="W305" s="59"/>
      <c r="X305" s="55"/>
    </row>
    <row r="306" spans="1:26" ht="12.75">
      <c r="A306" s="24">
        <v>161</v>
      </c>
      <c r="B306" s="25" t="s">
        <v>550</v>
      </c>
      <c r="C306" s="26" t="s">
        <v>560</v>
      </c>
      <c r="D306" s="51" t="s">
        <v>561</v>
      </c>
      <c r="E306" s="28">
        <v>28</v>
      </c>
      <c r="F306" s="27" t="s">
        <v>111</v>
      </c>
      <c r="H306" s="29">
        <f>ROUND(E306*G306,2)</f>
        <v>0</v>
      </c>
      <c r="J306" s="29">
        <f>ROUND(E306*G306,2)</f>
        <v>0</v>
      </c>
      <c r="P306" s="27" t="s">
        <v>167</v>
      </c>
      <c r="V306" s="31" t="s">
        <v>71</v>
      </c>
      <c r="Z306" s="27" t="s">
        <v>116</v>
      </c>
    </row>
    <row r="307" spans="1:26" ht="12.75">
      <c r="A307" s="24">
        <v>162</v>
      </c>
      <c r="B307" s="25" t="s">
        <v>550</v>
      </c>
      <c r="C307" s="26" t="s">
        <v>562</v>
      </c>
      <c r="D307" s="51" t="s">
        <v>563</v>
      </c>
      <c r="E307" s="28">
        <v>98</v>
      </c>
      <c r="F307" s="27" t="s">
        <v>111</v>
      </c>
      <c r="H307" s="29">
        <f>ROUND(E307*G307,2)</f>
        <v>0</v>
      </c>
      <c r="J307" s="29">
        <f>ROUND(E307*G307,2)</f>
        <v>0</v>
      </c>
      <c r="P307" s="27" t="s">
        <v>167</v>
      </c>
      <c r="V307" s="31" t="s">
        <v>71</v>
      </c>
      <c r="Z307" s="27" t="s">
        <v>564</v>
      </c>
    </row>
    <row r="308" spans="1:27" ht="12.75">
      <c r="A308" s="24">
        <v>163</v>
      </c>
      <c r="B308" s="25" t="s">
        <v>162</v>
      </c>
      <c r="C308" s="26" t="s">
        <v>565</v>
      </c>
      <c r="D308" s="51" t="s">
        <v>566</v>
      </c>
      <c r="E308" s="28">
        <v>40</v>
      </c>
      <c r="F308" s="27" t="s">
        <v>115</v>
      </c>
      <c r="I308" s="29">
        <f>ROUND(E308*G308,2)</f>
        <v>0</v>
      </c>
      <c r="J308" s="29">
        <f>ROUND(E308*G308,2)</f>
        <v>0</v>
      </c>
      <c r="K308" s="30">
        <v>1</v>
      </c>
      <c r="L308" s="30">
        <f>E308*K308</f>
        <v>40</v>
      </c>
      <c r="P308" s="27" t="s">
        <v>167</v>
      </c>
      <c r="V308" s="31" t="s">
        <v>15</v>
      </c>
      <c r="Z308" s="27" t="s">
        <v>166</v>
      </c>
      <c r="AA308" s="27" t="s">
        <v>167</v>
      </c>
    </row>
    <row r="309" spans="1:26" ht="12.75">
      <c r="A309" s="24">
        <v>164</v>
      </c>
      <c r="B309" s="25" t="s">
        <v>550</v>
      </c>
      <c r="C309" s="26" t="s">
        <v>567</v>
      </c>
      <c r="D309" s="51" t="s">
        <v>568</v>
      </c>
      <c r="E309" s="28">
        <v>600</v>
      </c>
      <c r="F309" s="27" t="s">
        <v>111</v>
      </c>
      <c r="H309" s="29">
        <f>ROUND(E309*G309,2)</f>
        <v>0</v>
      </c>
      <c r="J309" s="29">
        <f>ROUND(E309*G309,2)</f>
        <v>0</v>
      </c>
      <c r="P309" s="27" t="s">
        <v>167</v>
      </c>
      <c r="V309" s="31" t="s">
        <v>71</v>
      </c>
      <c r="Z309" s="27" t="s">
        <v>564</v>
      </c>
    </row>
    <row r="310" spans="4:24" ht="12.75">
      <c r="D310" s="53" t="s">
        <v>569</v>
      </c>
      <c r="E310" s="54"/>
      <c r="F310" s="55"/>
      <c r="G310" s="56"/>
      <c r="H310" s="56"/>
      <c r="I310" s="56"/>
      <c r="J310" s="56"/>
      <c r="K310" s="57"/>
      <c r="L310" s="57"/>
      <c r="M310" s="54"/>
      <c r="N310" s="54"/>
      <c r="O310" s="55"/>
      <c r="P310" s="55"/>
      <c r="Q310" s="54"/>
      <c r="R310" s="54"/>
      <c r="S310" s="54"/>
      <c r="T310" s="58"/>
      <c r="U310" s="58"/>
      <c r="V310" s="58" t="s">
        <v>0</v>
      </c>
      <c r="W310" s="59"/>
      <c r="X310" s="55"/>
    </row>
    <row r="311" spans="4:24" ht="12.75">
      <c r="D311" s="53" t="s">
        <v>570</v>
      </c>
      <c r="E311" s="54"/>
      <c r="F311" s="55"/>
      <c r="G311" s="56"/>
      <c r="H311" s="56"/>
      <c r="I311" s="56"/>
      <c r="J311" s="56"/>
      <c r="K311" s="57"/>
      <c r="L311" s="57"/>
      <c r="M311" s="54"/>
      <c r="N311" s="54"/>
      <c r="O311" s="55"/>
      <c r="P311" s="55"/>
      <c r="Q311" s="54"/>
      <c r="R311" s="54"/>
      <c r="S311" s="54"/>
      <c r="T311" s="58"/>
      <c r="U311" s="58"/>
      <c r="V311" s="58" t="s">
        <v>0</v>
      </c>
      <c r="W311" s="59"/>
      <c r="X311" s="55"/>
    </row>
    <row r="312" spans="4:24" ht="12.75">
      <c r="D312" s="53" t="s">
        <v>571</v>
      </c>
      <c r="E312" s="54"/>
      <c r="F312" s="55"/>
      <c r="G312" s="56"/>
      <c r="H312" s="56"/>
      <c r="I312" s="56"/>
      <c r="J312" s="56"/>
      <c r="K312" s="57"/>
      <c r="L312" s="57"/>
      <c r="M312" s="54"/>
      <c r="N312" s="54"/>
      <c r="O312" s="55"/>
      <c r="P312" s="55"/>
      <c r="Q312" s="54"/>
      <c r="R312" s="54"/>
      <c r="S312" s="54"/>
      <c r="T312" s="58"/>
      <c r="U312" s="58"/>
      <c r="V312" s="58" t="s">
        <v>0</v>
      </c>
      <c r="W312" s="59"/>
      <c r="X312" s="55"/>
    </row>
    <row r="313" spans="4:24" ht="12.75">
      <c r="D313" s="53" t="s">
        <v>572</v>
      </c>
      <c r="E313" s="54"/>
      <c r="F313" s="55"/>
      <c r="G313" s="56"/>
      <c r="H313" s="56"/>
      <c r="I313" s="56"/>
      <c r="J313" s="56"/>
      <c r="K313" s="57"/>
      <c r="L313" s="57"/>
      <c r="M313" s="54"/>
      <c r="N313" s="54"/>
      <c r="O313" s="55"/>
      <c r="P313" s="55"/>
      <c r="Q313" s="54"/>
      <c r="R313" s="54"/>
      <c r="S313" s="54"/>
      <c r="T313" s="58"/>
      <c r="U313" s="58"/>
      <c r="V313" s="58" t="s">
        <v>0</v>
      </c>
      <c r="W313" s="59"/>
      <c r="X313" s="55"/>
    </row>
    <row r="314" spans="1:27" ht="25.5">
      <c r="A314" s="24">
        <v>165</v>
      </c>
      <c r="B314" s="25" t="s">
        <v>162</v>
      </c>
      <c r="C314" s="26" t="s">
        <v>573</v>
      </c>
      <c r="D314" s="51" t="s">
        <v>574</v>
      </c>
      <c r="E314" s="28">
        <v>600</v>
      </c>
      <c r="F314" s="27" t="s">
        <v>111</v>
      </c>
      <c r="I314" s="29">
        <f>ROUND(E314*G314,2)</f>
        <v>0</v>
      </c>
      <c r="J314" s="29">
        <f>ROUND(E314*G314,2)</f>
        <v>0</v>
      </c>
      <c r="K314" s="30">
        <v>0.00021</v>
      </c>
      <c r="L314" s="30">
        <f>E314*K314</f>
        <v>0.126</v>
      </c>
      <c r="P314" s="27" t="s">
        <v>167</v>
      </c>
      <c r="V314" s="31" t="s">
        <v>15</v>
      </c>
      <c r="Z314" s="27" t="s">
        <v>575</v>
      </c>
      <c r="AA314" s="27" t="s">
        <v>167</v>
      </c>
    </row>
    <row r="315" spans="4:24" ht="12.75">
      <c r="D315" s="53" t="s">
        <v>569</v>
      </c>
      <c r="E315" s="54"/>
      <c r="F315" s="55"/>
      <c r="G315" s="56"/>
      <c r="H315" s="56"/>
      <c r="I315" s="56"/>
      <c r="J315" s="56"/>
      <c r="K315" s="57"/>
      <c r="L315" s="57"/>
      <c r="M315" s="54"/>
      <c r="N315" s="54"/>
      <c r="O315" s="55"/>
      <c r="P315" s="55"/>
      <c r="Q315" s="54"/>
      <c r="R315" s="54"/>
      <c r="S315" s="54"/>
      <c r="T315" s="58"/>
      <c r="U315" s="58"/>
      <c r="V315" s="58" t="s">
        <v>0</v>
      </c>
      <c r="W315" s="59"/>
      <c r="X315" s="55"/>
    </row>
    <row r="316" spans="4:24" ht="12.75">
      <c r="D316" s="53" t="s">
        <v>570</v>
      </c>
      <c r="E316" s="54"/>
      <c r="F316" s="55"/>
      <c r="G316" s="56"/>
      <c r="H316" s="56"/>
      <c r="I316" s="56"/>
      <c r="J316" s="56"/>
      <c r="K316" s="57"/>
      <c r="L316" s="57"/>
      <c r="M316" s="54"/>
      <c r="N316" s="54"/>
      <c r="O316" s="55"/>
      <c r="P316" s="55"/>
      <c r="Q316" s="54"/>
      <c r="R316" s="54"/>
      <c r="S316" s="54"/>
      <c r="T316" s="58"/>
      <c r="U316" s="58"/>
      <c r="V316" s="58" t="s">
        <v>0</v>
      </c>
      <c r="W316" s="59"/>
      <c r="X316" s="55"/>
    </row>
    <row r="317" spans="4:24" ht="12.75">
      <c r="D317" s="53" t="s">
        <v>571</v>
      </c>
      <c r="E317" s="54"/>
      <c r="F317" s="55"/>
      <c r="G317" s="56"/>
      <c r="H317" s="56"/>
      <c r="I317" s="56"/>
      <c r="J317" s="56"/>
      <c r="K317" s="57"/>
      <c r="L317" s="57"/>
      <c r="M317" s="54"/>
      <c r="N317" s="54"/>
      <c r="O317" s="55"/>
      <c r="P317" s="55"/>
      <c r="Q317" s="54"/>
      <c r="R317" s="54"/>
      <c r="S317" s="54"/>
      <c r="T317" s="58"/>
      <c r="U317" s="58"/>
      <c r="V317" s="58" t="s">
        <v>0</v>
      </c>
      <c r="W317" s="59"/>
      <c r="X317" s="55"/>
    </row>
    <row r="318" spans="4:24" ht="12.75">
      <c r="D318" s="53" t="s">
        <v>572</v>
      </c>
      <c r="E318" s="54"/>
      <c r="F318" s="55"/>
      <c r="G318" s="56"/>
      <c r="H318" s="56"/>
      <c r="I318" s="56"/>
      <c r="J318" s="56"/>
      <c r="K318" s="57"/>
      <c r="L318" s="57"/>
      <c r="M318" s="54"/>
      <c r="N318" s="54"/>
      <c r="O318" s="55"/>
      <c r="P318" s="55"/>
      <c r="Q318" s="54"/>
      <c r="R318" s="54"/>
      <c r="S318" s="54"/>
      <c r="T318" s="58"/>
      <c r="U318" s="58"/>
      <c r="V318" s="58" t="s">
        <v>0</v>
      </c>
      <c r="W318" s="59"/>
      <c r="X318" s="55"/>
    </row>
    <row r="319" spans="1:26" ht="12.75">
      <c r="A319" s="24">
        <v>166</v>
      </c>
      <c r="B319" s="25" t="s">
        <v>550</v>
      </c>
      <c r="C319" s="26" t="s">
        <v>576</v>
      </c>
      <c r="D319" s="51" t="s">
        <v>577</v>
      </c>
      <c r="E319" s="28">
        <v>70</v>
      </c>
      <c r="F319" s="27" t="s">
        <v>111</v>
      </c>
      <c r="H319" s="29">
        <f>ROUND(E319*G319,2)</f>
        <v>0</v>
      </c>
      <c r="J319" s="29">
        <f>ROUND(E319*G319,2)</f>
        <v>0</v>
      </c>
      <c r="P319" s="27" t="s">
        <v>167</v>
      </c>
      <c r="V319" s="31" t="s">
        <v>71</v>
      </c>
      <c r="Z319" s="27" t="s">
        <v>116</v>
      </c>
    </row>
    <row r="320" spans="1:26" ht="12.75">
      <c r="A320" s="24">
        <v>167</v>
      </c>
      <c r="B320" s="25" t="s">
        <v>550</v>
      </c>
      <c r="C320" s="26" t="s">
        <v>578</v>
      </c>
      <c r="D320" s="51" t="s">
        <v>579</v>
      </c>
      <c r="E320" s="28">
        <v>28</v>
      </c>
      <c r="F320" s="27" t="s">
        <v>111</v>
      </c>
      <c r="H320" s="29">
        <f>ROUND(E320*G320,2)</f>
        <v>0</v>
      </c>
      <c r="J320" s="29">
        <f>ROUND(E320*G320,2)</f>
        <v>0</v>
      </c>
      <c r="P320" s="27" t="s">
        <v>167</v>
      </c>
      <c r="V320" s="31" t="s">
        <v>71</v>
      </c>
      <c r="Z320" s="27" t="s">
        <v>116</v>
      </c>
    </row>
    <row r="321" spans="1:27" ht="12.75">
      <c r="A321" s="24">
        <v>168</v>
      </c>
      <c r="B321" s="25" t="s">
        <v>162</v>
      </c>
      <c r="C321" s="26" t="s">
        <v>580</v>
      </c>
      <c r="D321" s="51" t="s">
        <v>581</v>
      </c>
      <c r="E321" s="28">
        <v>40</v>
      </c>
      <c r="F321" s="27" t="s">
        <v>115</v>
      </c>
      <c r="I321" s="29">
        <f>ROUND(E321*G321,2)</f>
        <v>0</v>
      </c>
      <c r="J321" s="29">
        <f>ROUND(E321*G321,2)</f>
        <v>0</v>
      </c>
      <c r="K321" s="30">
        <v>1.67</v>
      </c>
      <c r="L321" s="30">
        <f>E321*K321</f>
        <v>66.8</v>
      </c>
      <c r="P321" s="27" t="s">
        <v>167</v>
      </c>
      <c r="V321" s="31" t="s">
        <v>15</v>
      </c>
      <c r="Z321" s="27" t="s">
        <v>582</v>
      </c>
      <c r="AA321" s="27" t="s">
        <v>167</v>
      </c>
    </row>
    <row r="322" spans="1:26" ht="12.75">
      <c r="A322" s="24">
        <v>169</v>
      </c>
      <c r="B322" s="25" t="s">
        <v>550</v>
      </c>
      <c r="C322" s="26" t="s">
        <v>583</v>
      </c>
      <c r="D322" s="51" t="s">
        <v>584</v>
      </c>
      <c r="E322" s="28">
        <v>430</v>
      </c>
      <c r="F322" s="27" t="s">
        <v>111</v>
      </c>
      <c r="H322" s="29">
        <f>ROUND(E322*G322,2)</f>
        <v>0</v>
      </c>
      <c r="J322" s="29">
        <f>ROUND(E322*G322,2)</f>
        <v>0</v>
      </c>
      <c r="P322" s="27" t="s">
        <v>78</v>
      </c>
      <c r="V322" s="31" t="s">
        <v>71</v>
      </c>
      <c r="Z322" s="27" t="s">
        <v>116</v>
      </c>
    </row>
    <row r="323" spans="4:24" ht="12.75">
      <c r="D323" s="53" t="s">
        <v>585</v>
      </c>
      <c r="E323" s="54"/>
      <c r="F323" s="55"/>
      <c r="G323" s="56"/>
      <c r="H323" s="56"/>
      <c r="I323" s="56"/>
      <c r="J323" s="56"/>
      <c r="K323" s="57"/>
      <c r="L323" s="57"/>
      <c r="M323" s="54"/>
      <c r="N323" s="54"/>
      <c r="O323" s="55"/>
      <c r="P323" s="55"/>
      <c r="Q323" s="54"/>
      <c r="R323" s="54"/>
      <c r="S323" s="54"/>
      <c r="T323" s="58"/>
      <c r="U323" s="58"/>
      <c r="V323" s="58" t="s">
        <v>0</v>
      </c>
      <c r="W323" s="59"/>
      <c r="X323" s="55"/>
    </row>
    <row r="324" spans="4:24" ht="12.75">
      <c r="D324" s="53" t="s">
        <v>586</v>
      </c>
      <c r="E324" s="54"/>
      <c r="F324" s="55"/>
      <c r="G324" s="56"/>
      <c r="H324" s="56"/>
      <c r="I324" s="56"/>
      <c r="J324" s="56"/>
      <c r="K324" s="57"/>
      <c r="L324" s="57"/>
      <c r="M324" s="54"/>
      <c r="N324" s="54"/>
      <c r="O324" s="55"/>
      <c r="P324" s="55"/>
      <c r="Q324" s="54"/>
      <c r="R324" s="54"/>
      <c r="S324" s="54"/>
      <c r="T324" s="58"/>
      <c r="U324" s="58"/>
      <c r="V324" s="58" t="s">
        <v>0</v>
      </c>
      <c r="W324" s="59"/>
      <c r="X324" s="55"/>
    </row>
    <row r="325" spans="1:26" ht="12.75">
      <c r="A325" s="24">
        <v>170</v>
      </c>
      <c r="B325" s="25" t="s">
        <v>550</v>
      </c>
      <c r="C325" s="26" t="s">
        <v>587</v>
      </c>
      <c r="D325" s="51" t="s">
        <v>588</v>
      </c>
      <c r="E325" s="28">
        <v>430</v>
      </c>
      <c r="F325" s="27" t="s">
        <v>111</v>
      </c>
      <c r="H325" s="29">
        <f>ROUND(E325*G325,2)</f>
        <v>0</v>
      </c>
      <c r="J325" s="29">
        <f>ROUND(E325*G325,2)</f>
        <v>0</v>
      </c>
      <c r="P325" s="27" t="s">
        <v>78</v>
      </c>
      <c r="V325" s="31" t="s">
        <v>71</v>
      </c>
      <c r="Z325" s="27" t="s">
        <v>116</v>
      </c>
    </row>
    <row r="326" spans="4:24" ht="12.75">
      <c r="D326" s="53" t="s">
        <v>589</v>
      </c>
      <c r="E326" s="54"/>
      <c r="F326" s="55"/>
      <c r="G326" s="56"/>
      <c r="H326" s="56"/>
      <c r="I326" s="56"/>
      <c r="J326" s="56"/>
      <c r="K326" s="57"/>
      <c r="L326" s="57"/>
      <c r="M326" s="54"/>
      <c r="N326" s="54"/>
      <c r="O326" s="55"/>
      <c r="P326" s="55"/>
      <c r="Q326" s="54"/>
      <c r="R326" s="54"/>
      <c r="S326" s="54"/>
      <c r="T326" s="58"/>
      <c r="U326" s="58"/>
      <c r="V326" s="58" t="s">
        <v>0</v>
      </c>
      <c r="W326" s="59"/>
      <c r="X326" s="55"/>
    </row>
    <row r="327" spans="4:24" ht="12.75">
      <c r="D327" s="53" t="s">
        <v>590</v>
      </c>
      <c r="E327" s="54"/>
      <c r="F327" s="55"/>
      <c r="G327" s="56"/>
      <c r="H327" s="56"/>
      <c r="I327" s="56"/>
      <c r="J327" s="56"/>
      <c r="K327" s="57"/>
      <c r="L327" s="57"/>
      <c r="M327" s="54"/>
      <c r="N327" s="54"/>
      <c r="O327" s="55"/>
      <c r="P327" s="55"/>
      <c r="Q327" s="54"/>
      <c r="R327" s="54"/>
      <c r="S327" s="54"/>
      <c r="T327" s="58"/>
      <c r="U327" s="58"/>
      <c r="V327" s="58" t="s">
        <v>0</v>
      </c>
      <c r="W327" s="59"/>
      <c r="X327" s="55"/>
    </row>
    <row r="328" spans="1:26" ht="12.75">
      <c r="A328" s="24">
        <v>171</v>
      </c>
      <c r="B328" s="25" t="s">
        <v>550</v>
      </c>
      <c r="C328" s="26" t="s">
        <v>591</v>
      </c>
      <c r="D328" s="51" t="s">
        <v>592</v>
      </c>
      <c r="E328" s="28">
        <v>6</v>
      </c>
      <c r="F328" s="27" t="s">
        <v>327</v>
      </c>
      <c r="H328" s="29">
        <f>ROUND(E328*G328,2)</f>
        <v>0</v>
      </c>
      <c r="J328" s="29">
        <f>ROUND(E328*G328,2)</f>
        <v>0</v>
      </c>
      <c r="P328" s="27" t="s">
        <v>78</v>
      </c>
      <c r="V328" s="31" t="s">
        <v>71</v>
      </c>
      <c r="Z328" s="27" t="s">
        <v>116</v>
      </c>
    </row>
    <row r="329" spans="4:24" ht="12.75">
      <c r="D329" s="53" t="s">
        <v>593</v>
      </c>
      <c r="E329" s="54"/>
      <c r="F329" s="55"/>
      <c r="G329" s="56"/>
      <c r="H329" s="56"/>
      <c r="I329" s="56"/>
      <c r="J329" s="56"/>
      <c r="K329" s="57"/>
      <c r="L329" s="57"/>
      <c r="M329" s="54"/>
      <c r="N329" s="54"/>
      <c r="O329" s="55"/>
      <c r="P329" s="55"/>
      <c r="Q329" s="54"/>
      <c r="R329" s="54"/>
      <c r="S329" s="54"/>
      <c r="T329" s="58"/>
      <c r="U329" s="58"/>
      <c r="V329" s="58" t="s">
        <v>0</v>
      </c>
      <c r="W329" s="59"/>
      <c r="X329" s="55"/>
    </row>
    <row r="330" spans="4:24" ht="12.75">
      <c r="D330" s="53" t="s">
        <v>594</v>
      </c>
      <c r="E330" s="54"/>
      <c r="F330" s="55"/>
      <c r="G330" s="56"/>
      <c r="H330" s="56"/>
      <c r="I330" s="56"/>
      <c r="J330" s="56"/>
      <c r="K330" s="57"/>
      <c r="L330" s="57"/>
      <c r="M330" s="54"/>
      <c r="N330" s="54"/>
      <c r="O330" s="55"/>
      <c r="P330" s="55"/>
      <c r="Q330" s="54"/>
      <c r="R330" s="54"/>
      <c r="S330" s="54"/>
      <c r="T330" s="58"/>
      <c r="U330" s="58"/>
      <c r="V330" s="58" t="s">
        <v>0</v>
      </c>
      <c r="W330" s="59"/>
      <c r="X330" s="55"/>
    </row>
    <row r="331" spans="1:26" ht="12.75">
      <c r="A331" s="24">
        <v>172</v>
      </c>
      <c r="B331" s="25" t="s">
        <v>550</v>
      </c>
      <c r="C331" s="26" t="s">
        <v>595</v>
      </c>
      <c r="D331" s="51" t="s">
        <v>596</v>
      </c>
      <c r="E331" s="28">
        <v>6</v>
      </c>
      <c r="F331" s="27" t="s">
        <v>327</v>
      </c>
      <c r="H331" s="29">
        <f>ROUND(E331*G331,2)</f>
        <v>0</v>
      </c>
      <c r="J331" s="29">
        <f>ROUND(E331*G331,2)</f>
        <v>0</v>
      </c>
      <c r="P331" s="27" t="s">
        <v>78</v>
      </c>
      <c r="V331" s="31" t="s">
        <v>71</v>
      </c>
      <c r="Z331" s="27" t="s">
        <v>116</v>
      </c>
    </row>
    <row r="332" spans="4:24" ht="12.75">
      <c r="D332" s="53" t="s">
        <v>597</v>
      </c>
      <c r="E332" s="54"/>
      <c r="F332" s="55"/>
      <c r="G332" s="56"/>
      <c r="H332" s="56"/>
      <c r="I332" s="56"/>
      <c r="J332" s="56"/>
      <c r="K332" s="57"/>
      <c r="L332" s="57"/>
      <c r="M332" s="54"/>
      <c r="N332" s="54"/>
      <c r="O332" s="55"/>
      <c r="P332" s="55"/>
      <c r="Q332" s="54"/>
      <c r="R332" s="54"/>
      <c r="S332" s="54"/>
      <c r="T332" s="58"/>
      <c r="U332" s="58"/>
      <c r="V332" s="58" t="s">
        <v>0</v>
      </c>
      <c r="W332" s="59"/>
      <c r="X332" s="55"/>
    </row>
    <row r="333" spans="4:24" ht="12.75">
      <c r="D333" s="53" t="s">
        <v>598</v>
      </c>
      <c r="E333" s="54"/>
      <c r="F333" s="55"/>
      <c r="G333" s="56"/>
      <c r="H333" s="56"/>
      <c r="I333" s="56"/>
      <c r="J333" s="56"/>
      <c r="K333" s="57"/>
      <c r="L333" s="57"/>
      <c r="M333" s="54"/>
      <c r="N333" s="54"/>
      <c r="O333" s="55"/>
      <c r="P333" s="55"/>
      <c r="Q333" s="54"/>
      <c r="R333" s="54"/>
      <c r="S333" s="54"/>
      <c r="T333" s="58"/>
      <c r="U333" s="58"/>
      <c r="V333" s="58" t="s">
        <v>0</v>
      </c>
      <c r="W333" s="59"/>
      <c r="X333" s="55"/>
    </row>
    <row r="334" spans="1:26" ht="12.75">
      <c r="A334" s="24">
        <v>173</v>
      </c>
      <c r="B334" s="25" t="s">
        <v>550</v>
      </c>
      <c r="C334" s="26" t="s">
        <v>599</v>
      </c>
      <c r="D334" s="51" t="s">
        <v>600</v>
      </c>
      <c r="E334" s="28">
        <v>12</v>
      </c>
      <c r="F334" s="27" t="s">
        <v>327</v>
      </c>
      <c r="H334" s="29">
        <f>ROUND(E334*G334,2)</f>
        <v>0</v>
      </c>
      <c r="J334" s="29">
        <f>ROUND(E334*G334,2)</f>
        <v>0</v>
      </c>
      <c r="P334" s="27" t="s">
        <v>78</v>
      </c>
      <c r="V334" s="31" t="s">
        <v>71</v>
      </c>
      <c r="Z334" s="27" t="s">
        <v>116</v>
      </c>
    </row>
    <row r="335" spans="4:24" ht="12.75">
      <c r="D335" s="53" t="s">
        <v>601</v>
      </c>
      <c r="E335" s="54"/>
      <c r="F335" s="55"/>
      <c r="G335" s="56"/>
      <c r="H335" s="56"/>
      <c r="I335" s="56"/>
      <c r="J335" s="56"/>
      <c r="K335" s="57"/>
      <c r="L335" s="57"/>
      <c r="M335" s="54"/>
      <c r="N335" s="54"/>
      <c r="O335" s="55"/>
      <c r="P335" s="55"/>
      <c r="Q335" s="54"/>
      <c r="R335" s="54"/>
      <c r="S335" s="54"/>
      <c r="T335" s="58"/>
      <c r="U335" s="58"/>
      <c r="V335" s="58" t="s">
        <v>0</v>
      </c>
      <c r="W335" s="59"/>
      <c r="X335" s="55"/>
    </row>
    <row r="336" spans="4:24" ht="12.75">
      <c r="D336" s="53" t="s">
        <v>602</v>
      </c>
      <c r="E336" s="54"/>
      <c r="F336" s="55"/>
      <c r="G336" s="56"/>
      <c r="H336" s="56"/>
      <c r="I336" s="56"/>
      <c r="J336" s="56"/>
      <c r="K336" s="57"/>
      <c r="L336" s="57"/>
      <c r="M336" s="54"/>
      <c r="N336" s="54"/>
      <c r="O336" s="55"/>
      <c r="P336" s="55"/>
      <c r="Q336" s="54"/>
      <c r="R336" s="54"/>
      <c r="S336" s="54"/>
      <c r="T336" s="58"/>
      <c r="U336" s="58"/>
      <c r="V336" s="58" t="s">
        <v>0</v>
      </c>
      <c r="W336" s="59"/>
      <c r="X336" s="55"/>
    </row>
    <row r="337" spans="1:26" ht="12.75">
      <c r="A337" s="24">
        <v>174</v>
      </c>
      <c r="B337" s="25" t="s">
        <v>550</v>
      </c>
      <c r="C337" s="26" t="s">
        <v>603</v>
      </c>
      <c r="D337" s="51" t="s">
        <v>604</v>
      </c>
      <c r="E337" s="28">
        <v>813</v>
      </c>
      <c r="F337" s="27" t="s">
        <v>77</v>
      </c>
      <c r="H337" s="29">
        <f>ROUND(E337*G337,2)</f>
        <v>0</v>
      </c>
      <c r="J337" s="29">
        <f>ROUND(E337*G337,2)</f>
        <v>0</v>
      </c>
      <c r="P337" s="27" t="s">
        <v>167</v>
      </c>
      <c r="V337" s="31" t="s">
        <v>71</v>
      </c>
      <c r="Z337" s="27" t="s">
        <v>116</v>
      </c>
    </row>
    <row r="338" spans="4:24" ht="12.75">
      <c r="D338" s="53" t="s">
        <v>605</v>
      </c>
      <c r="E338" s="54"/>
      <c r="F338" s="55"/>
      <c r="G338" s="56"/>
      <c r="H338" s="56"/>
      <c r="I338" s="56"/>
      <c r="J338" s="56"/>
      <c r="K338" s="57"/>
      <c r="L338" s="57"/>
      <c r="M338" s="54"/>
      <c r="N338" s="54"/>
      <c r="O338" s="55"/>
      <c r="P338" s="55"/>
      <c r="Q338" s="54"/>
      <c r="R338" s="54"/>
      <c r="S338" s="54"/>
      <c r="T338" s="58"/>
      <c r="U338" s="58"/>
      <c r="V338" s="58" t="s">
        <v>0</v>
      </c>
      <c r="W338" s="59"/>
      <c r="X338" s="55"/>
    </row>
    <row r="339" spans="4:24" ht="12.75">
      <c r="D339" s="53" t="s">
        <v>606</v>
      </c>
      <c r="E339" s="54"/>
      <c r="F339" s="55"/>
      <c r="G339" s="56"/>
      <c r="H339" s="56"/>
      <c r="I339" s="56"/>
      <c r="J339" s="56"/>
      <c r="K339" s="57"/>
      <c r="L339" s="57"/>
      <c r="M339" s="54"/>
      <c r="N339" s="54"/>
      <c r="O339" s="55"/>
      <c r="P339" s="55"/>
      <c r="Q339" s="54"/>
      <c r="R339" s="54"/>
      <c r="S339" s="54"/>
      <c r="T339" s="58"/>
      <c r="U339" s="58"/>
      <c r="V339" s="58" t="s">
        <v>0</v>
      </c>
      <c r="W339" s="59"/>
      <c r="X339" s="55"/>
    </row>
    <row r="340" spans="4:24" ht="12.75">
      <c r="D340" s="53" t="s">
        <v>607</v>
      </c>
      <c r="E340" s="54"/>
      <c r="F340" s="55"/>
      <c r="G340" s="56"/>
      <c r="H340" s="56"/>
      <c r="I340" s="56"/>
      <c r="J340" s="56"/>
      <c r="K340" s="57"/>
      <c r="L340" s="57"/>
      <c r="M340" s="54"/>
      <c r="N340" s="54"/>
      <c r="O340" s="55"/>
      <c r="P340" s="55"/>
      <c r="Q340" s="54"/>
      <c r="R340" s="54"/>
      <c r="S340" s="54"/>
      <c r="T340" s="58"/>
      <c r="U340" s="58"/>
      <c r="V340" s="58" t="s">
        <v>0</v>
      </c>
      <c r="W340" s="59"/>
      <c r="X340" s="55"/>
    </row>
    <row r="341" spans="4:24" ht="12.75">
      <c r="D341" s="53" t="s">
        <v>608</v>
      </c>
      <c r="E341" s="54"/>
      <c r="F341" s="55"/>
      <c r="G341" s="56"/>
      <c r="H341" s="56"/>
      <c r="I341" s="56"/>
      <c r="J341" s="56"/>
      <c r="K341" s="57"/>
      <c r="L341" s="57"/>
      <c r="M341" s="54"/>
      <c r="N341" s="54"/>
      <c r="O341" s="55"/>
      <c r="P341" s="55"/>
      <c r="Q341" s="54"/>
      <c r="R341" s="54"/>
      <c r="S341" s="54"/>
      <c r="T341" s="58"/>
      <c r="U341" s="58"/>
      <c r="V341" s="58" t="s">
        <v>0</v>
      </c>
      <c r="W341" s="59"/>
      <c r="X341" s="55"/>
    </row>
    <row r="342" spans="4:23" ht="25.5">
      <c r="D342" s="61" t="s">
        <v>609</v>
      </c>
      <c r="E342" s="62">
        <f>J342</f>
        <v>0</v>
      </c>
      <c r="H342" s="62">
        <f>SUM(H299:H341)</f>
        <v>0</v>
      </c>
      <c r="I342" s="62">
        <f>SUM(I299:I341)</f>
        <v>0</v>
      </c>
      <c r="J342" s="62">
        <f>SUM(J299:J341)</f>
        <v>0</v>
      </c>
      <c r="L342" s="63">
        <f>SUM(L299:L341)</f>
        <v>106.92599999999999</v>
      </c>
      <c r="N342" s="64">
        <f>SUM(N299:N341)</f>
        <v>0</v>
      </c>
      <c r="W342" s="32">
        <f>SUM(W299:W341)</f>
        <v>0</v>
      </c>
    </row>
    <row r="344" ht="12.75">
      <c r="B344" s="26" t="s">
        <v>610</v>
      </c>
    </row>
    <row r="345" spans="1:26" ht="12.75">
      <c r="A345" s="24">
        <v>175</v>
      </c>
      <c r="B345" s="25" t="s">
        <v>550</v>
      </c>
      <c r="C345" s="26" t="s">
        <v>611</v>
      </c>
      <c r="D345" s="51" t="s">
        <v>612</v>
      </c>
      <c r="E345" s="28">
        <v>106.926</v>
      </c>
      <c r="F345" s="27" t="s">
        <v>165</v>
      </c>
      <c r="H345" s="29">
        <f>ROUND(E345*G345,2)</f>
        <v>0</v>
      </c>
      <c r="J345" s="29">
        <f>ROUND(E345*G345,2)</f>
        <v>0</v>
      </c>
      <c r="P345" s="27" t="s">
        <v>167</v>
      </c>
      <c r="V345" s="31" t="s">
        <v>71</v>
      </c>
      <c r="Z345" s="27" t="s">
        <v>564</v>
      </c>
    </row>
    <row r="346" spans="4:23" ht="12.75">
      <c r="D346" s="61" t="s">
        <v>613</v>
      </c>
      <c r="E346" s="62">
        <f>J346</f>
        <v>0</v>
      </c>
      <c r="H346" s="62">
        <f>SUM(H344:H345)</f>
        <v>0</v>
      </c>
      <c r="I346" s="62">
        <f>SUM(I344:I345)</f>
        <v>0</v>
      </c>
      <c r="J346" s="62">
        <f>SUM(J344:J345)</f>
        <v>0</v>
      </c>
      <c r="L346" s="63">
        <f>SUM(L344:L345)</f>
        <v>0</v>
      </c>
      <c r="N346" s="64">
        <f>SUM(N344:N345)</f>
        <v>0</v>
      </c>
      <c r="W346" s="32">
        <f>SUM(W344:W345)</f>
        <v>0</v>
      </c>
    </row>
    <row r="348" spans="4:23" ht="12.75">
      <c r="D348" s="61" t="s">
        <v>614</v>
      </c>
      <c r="E348" s="62">
        <f>J348</f>
        <v>0</v>
      </c>
      <c r="H348" s="62">
        <f>+H297+H342+H346</f>
        <v>0</v>
      </c>
      <c r="I348" s="62">
        <f>+I297+I342+I346</f>
        <v>0</v>
      </c>
      <c r="J348" s="62">
        <f>+J297+J342+J346</f>
        <v>0</v>
      </c>
      <c r="L348" s="63">
        <f>+L297+L342+L346</f>
        <v>107.65739999999998</v>
      </c>
      <c r="N348" s="64">
        <f>+N297+N342+N346</f>
        <v>0</v>
      </c>
      <c r="W348" s="32">
        <f>+W297+W342+W346</f>
        <v>0</v>
      </c>
    </row>
    <row r="350" spans="4:23" ht="12.75">
      <c r="D350" s="65" t="s">
        <v>615</v>
      </c>
      <c r="E350" s="62">
        <f>J350</f>
        <v>0</v>
      </c>
      <c r="H350" s="62">
        <f>+H235+H263+H348</f>
        <v>0</v>
      </c>
      <c r="I350" s="62">
        <f>+I235+I263+I348</f>
        <v>0</v>
      </c>
      <c r="J350" s="62">
        <f>+J235+J263+J348</f>
        <v>0</v>
      </c>
      <c r="L350" s="63">
        <f>+L235+L263+L348</f>
        <v>2756.4100586300005</v>
      </c>
      <c r="N350" s="64">
        <f>+N235+N263+N348</f>
        <v>1451.1814999999997</v>
      </c>
      <c r="W350" s="32">
        <f>+W235+W263+W348</f>
        <v>0</v>
      </c>
    </row>
    <row r="357" ht="12.75">
      <c r="E357" s="28" t="s">
        <v>619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12.75">
      <c r="A1" s="16" t="s">
        <v>62</v>
      </c>
      <c r="B1" s="17"/>
      <c r="C1" s="17"/>
      <c r="D1" s="18" t="s">
        <v>17</v>
      </c>
    </row>
    <row r="2" spans="1:4" ht="12.75">
      <c r="A2" s="16" t="s">
        <v>64</v>
      </c>
      <c r="B2" s="17"/>
      <c r="C2" s="17"/>
      <c r="D2" s="18" t="s">
        <v>65</v>
      </c>
    </row>
    <row r="3" spans="1:4" ht="12.75">
      <c r="A3" s="16" t="s">
        <v>18</v>
      </c>
      <c r="B3" s="17"/>
      <c r="C3" s="17"/>
      <c r="D3" s="18" t="s">
        <v>66</v>
      </c>
    </row>
    <row r="4" spans="1:4" ht="12.75">
      <c r="A4" s="17"/>
      <c r="B4" s="17"/>
      <c r="C4" s="17"/>
      <c r="D4" s="17"/>
    </row>
    <row r="5" spans="1:4" ht="12.75">
      <c r="A5" s="16" t="s">
        <v>67</v>
      </c>
      <c r="B5" s="17"/>
      <c r="C5" s="17"/>
      <c r="D5" s="17"/>
    </row>
    <row r="6" spans="1:4" ht="12.75">
      <c r="A6" s="16" t="s">
        <v>68</v>
      </c>
      <c r="B6" s="17"/>
      <c r="C6" s="17"/>
      <c r="D6" s="17"/>
    </row>
    <row r="7" spans="1:4" ht="12.75">
      <c r="A7" s="16"/>
      <c r="B7" s="17"/>
      <c r="C7" s="17"/>
      <c r="D7" s="17"/>
    </row>
    <row r="8" spans="1:4" ht="12.75">
      <c r="A8" s="1" t="s">
        <v>69</v>
      </c>
      <c r="B8" s="19"/>
      <c r="C8" s="20"/>
      <c r="D8" s="21"/>
    </row>
    <row r="9" spans="1:6" ht="12.75">
      <c r="A9" s="36" t="s">
        <v>58</v>
      </c>
      <c r="B9" s="36" t="s">
        <v>59</v>
      </c>
      <c r="C9" s="36" t="s">
        <v>60</v>
      </c>
      <c r="D9" s="37" t="s">
        <v>61</v>
      </c>
      <c r="F9" s="1" t="s">
        <v>616</v>
      </c>
    </row>
    <row r="10" spans="1:4" ht="12.75">
      <c r="A10" s="38"/>
      <c r="B10" s="38"/>
      <c r="C10" s="39"/>
      <c r="D10" s="40"/>
    </row>
    <row r="12" spans="1:6" ht="12.75">
      <c r="A12" s="22" t="s">
        <v>617</v>
      </c>
      <c r="B12" s="22" t="s">
        <v>617</v>
      </c>
      <c r="C12" s="22" t="s">
        <v>617</v>
      </c>
      <c r="F12" s="1" t="s">
        <v>618</v>
      </c>
    </row>
    <row r="13" spans="1:6" ht="12.75">
      <c r="A13" s="22" t="s">
        <v>617</v>
      </c>
      <c r="B13" s="22" t="s">
        <v>617</v>
      </c>
      <c r="C13" s="22" t="s">
        <v>617</v>
      </c>
      <c r="F13" s="1" t="s">
        <v>618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Sokolíková Marta JUDr.</cp:lastModifiedBy>
  <cp:lastPrinted>2016-04-18T11:45:03Z</cp:lastPrinted>
  <dcterms:created xsi:type="dcterms:W3CDTF">1999-04-06T07:39:42Z</dcterms:created>
  <dcterms:modified xsi:type="dcterms:W3CDTF">2019-05-09T11:42:02Z</dcterms:modified>
  <cp:category/>
  <cp:version/>
  <cp:contentType/>
  <cp:contentStatus/>
</cp:coreProperties>
</file>