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e" sheetId="1" r:id="rId1"/>
    <sheet name="Figury" sheetId="2" r:id="rId2"/>
  </sheets>
  <definedNames>
    <definedName name="fakt1R">#REF!</definedName>
    <definedName name="_xlnm.Print_Titles" localSheetId="1">'Figury'!$8:$10</definedName>
    <definedName name="_xlnm.Print_Titles" localSheetId="0">'Zadanie'!$8:$10</definedName>
    <definedName name="_xlnm.Print_Area" localSheetId="1">'Figury'!$A:$D</definedName>
    <definedName name="_xlnm.Print_Area" localSheetId="0">'Zadanie'!$A:$O</definedName>
  </definedNames>
  <calcPr fullCalcOnLoad="1"/>
</workbook>
</file>

<file path=xl/sharedStrings.xml><?xml version="1.0" encoding="utf-8"?>
<sst xmlns="http://schemas.openxmlformats.org/spreadsheetml/2006/main" count="971" uniqueCount="395">
  <si>
    <t>a</t>
  </si>
  <si>
    <t>DPH</t>
  </si>
  <si>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</si>
  <si>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</si>
  <si>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</si>
  <si>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</si>
  <si>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</si>
  <si>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</si>
  <si>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</si>
  <si>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</si>
  <si>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</si>
  <si>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2011</t>
  </si>
  <si>
    <t>VK</t>
  </si>
  <si>
    <t>VF</t>
  </si>
  <si>
    <t>Konštrukcie</t>
  </si>
  <si>
    <t>D</t>
  </si>
  <si>
    <t>E</t>
  </si>
  <si>
    <t xml:space="preserve">Spracoval: </t>
  </si>
  <si>
    <t xml:space="preserve">Dodávateľ: </t>
  </si>
  <si>
    <t>Špecifikovaný</t>
  </si>
  <si>
    <t>Spolu</t>
  </si>
  <si>
    <t>Hmotnosť v tonách</t>
  </si>
  <si>
    <t>Suť v tonách</t>
  </si>
  <si>
    <t>materiál</t>
  </si>
  <si>
    <t>Nh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</si>
  <si>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</si>
  <si>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</si>
  <si>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</si>
  <si>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</si>
  <si>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</si>
  <si>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</si>
  <si>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</si>
  <si>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</si>
  <si>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</si>
  <si>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</si>
  <si>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</si>
  <si>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</si>
  <si>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</si>
  <si>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</si>
  <si>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</si>
  <si>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</si>
  <si>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</si>
  <si>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</si>
  <si>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</si>
  <si>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</si>
  <si>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</si>
  <si>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</si>
  <si>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</si>
  <si>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</si>
  <si>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</si>
  <si>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</si>
  <si>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</si>
  <si>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</si>
  <si>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</si>
  <si>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</si>
  <si>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</si>
  <si>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</si>
  <si>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</si>
  <si>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Názov figúry</t>
  </si>
  <si>
    <t>Popis figúry</t>
  </si>
  <si>
    <t>Aritmetický výraz</t>
  </si>
  <si>
    <t>Hodnota</t>
  </si>
  <si>
    <t xml:space="preserve">Odberateľ: Mesto Trenčín </t>
  </si>
  <si>
    <t xml:space="preserve">Spracoval:                                         </t>
  </si>
  <si>
    <t xml:space="preserve">Projektant: AG-SPOL s.r.o., </t>
  </si>
  <si>
    <t xml:space="preserve">JKSO : </t>
  </si>
  <si>
    <t>Dátum: 18.01.2018</t>
  </si>
  <si>
    <t>Stavba :Cyklotrasy</t>
  </si>
  <si>
    <t>Objekt :SO -  Prepúojenie ul. Zlatovská - Hlavná</t>
  </si>
  <si>
    <t>PETRÁŠOVÁ MARTA TRENČÍN</t>
  </si>
  <si>
    <t>Ceny</t>
  </si>
  <si>
    <t>M</t>
  </si>
  <si>
    <t>PRÁCE A DODÁVKY HSV</t>
  </si>
  <si>
    <t>1 - ZEMNE PRÁCE</t>
  </si>
  <si>
    <t>272</t>
  </si>
  <si>
    <t>113106121</t>
  </si>
  <si>
    <t>Rozobratie dlažby pre chodcov z betón. dlaždíc alebo tvárnic</t>
  </si>
  <si>
    <t>m2</t>
  </si>
  <si>
    <t xml:space="preserve">                    </t>
  </si>
  <si>
    <t>45.11.11</t>
  </si>
  <si>
    <t>221</t>
  </si>
  <si>
    <t>113107212</t>
  </si>
  <si>
    <t>Odstránenie podkladov alebo krytov z kameniva ťaž. hr. do 20 cm, nad 200 m2</t>
  </si>
  <si>
    <t>113107231</t>
  </si>
  <si>
    <t>Odstránenie podkladov alebo krytov z betónu prost. hr. do 15 cm, nad 200 m2</t>
  </si>
  <si>
    <t>"jestv. chodník"         496,00 =   496,000</t>
  </si>
  <si>
    <t>"preplátovanie"         (60,00+35,00)*0,50 =   47,500</t>
  </si>
  <si>
    <t>113107241</t>
  </si>
  <si>
    <t>Odstránenie podkladov alebo krytov živičných hr. do 5 cm, nad 200 m2</t>
  </si>
  <si>
    <t>367,00+73,00+56,00 =   496,000</t>
  </si>
  <si>
    <t>113202111</t>
  </si>
  <si>
    <t>Vytrhanie krajníkov alebo obrubníkov stojatých</t>
  </si>
  <si>
    <t>m</t>
  </si>
  <si>
    <t>60,00+35,00 =   95,000</t>
  </si>
  <si>
    <t>121101102</t>
  </si>
  <si>
    <t>Odstránenie ornice s premiestnením do 100 m</t>
  </si>
  <si>
    <t>m3</t>
  </si>
  <si>
    <t>45.11.21</t>
  </si>
  <si>
    <t>586,00*0,10 =   58,600</t>
  </si>
  <si>
    <t>001</t>
  </si>
  <si>
    <t>122202201</t>
  </si>
  <si>
    <t>Odkopávky pre cesty v horn. tr. 3 do 100 m3</t>
  </si>
  <si>
    <t>45.11.24</t>
  </si>
  <si>
    <t>54,00+63,00 =   117,000</t>
  </si>
  <si>
    <t>122202209</t>
  </si>
  <si>
    <t>Príplatok za lepivosť  horn. tr. 3 pre cesty</t>
  </si>
  <si>
    <t>162201101</t>
  </si>
  <si>
    <t>Vodorovné premiestnenie výkopu do 20 m horn. tr. 1-4</t>
  </si>
  <si>
    <t>162701105</t>
  </si>
  <si>
    <t>Vodorovné premiestnenie výkopu do 10000 m horn. tr. 1-4</t>
  </si>
  <si>
    <t>117,00-12,00 =   105,000</t>
  </si>
  <si>
    <t>162701109</t>
  </si>
  <si>
    <t>Príplatok za každých ďalších 1000 m nad 10000 m horn. tr. 1-4</t>
  </si>
  <si>
    <t>105,00*7 =   735,000</t>
  </si>
  <si>
    <t>167101102</t>
  </si>
  <si>
    <t>Nakladanie výkopku nad 100 m3 v horn. tr. 1-4</t>
  </si>
  <si>
    <t>171101104</t>
  </si>
  <si>
    <t>Násypy z hornín súdržných zhutnených do 102% PS</t>
  </si>
  <si>
    <t>171201202</t>
  </si>
  <si>
    <t>Uloženie sypaniny na skládky nad 100 do 1 000 m3</t>
  </si>
  <si>
    <t>171201211</t>
  </si>
  <si>
    <t>Poplatok za uloženie odpadu zo sypaniny na skládke</t>
  </si>
  <si>
    <t>180402111</t>
  </si>
  <si>
    <t>Založenie parkového trávnika výsevom v rovine</t>
  </si>
  <si>
    <t>359,00+103,00 =   462,000</t>
  </si>
  <si>
    <t>MAT</t>
  </si>
  <si>
    <t>005724000</t>
  </si>
  <si>
    <t>Zmes trávna parková sídlisková</t>
  </si>
  <si>
    <t>kg</t>
  </si>
  <si>
    <t>01.11.92</t>
  </si>
  <si>
    <t>462,00/100,00*4,00 =   18,480</t>
  </si>
  <si>
    <t>231</t>
  </si>
  <si>
    <t>182001111</t>
  </si>
  <si>
    <t>Plošná úprava terénu, nerovnosti do +-10 cm v rovine</t>
  </si>
  <si>
    <t>183403152</t>
  </si>
  <si>
    <t>Obrobenie pôdy vláčením v rovine</t>
  </si>
  <si>
    <t>183403153</t>
  </si>
  <si>
    <t>Obrobenie pôdy hrabanim v rovine</t>
  </si>
  <si>
    <t>183403161</t>
  </si>
  <si>
    <t>Obrobenie pôdy valcovaním v rovine</t>
  </si>
  <si>
    <t>185803111</t>
  </si>
  <si>
    <t>Ošetrenie trávnika v rovine</t>
  </si>
  <si>
    <t>185803211</t>
  </si>
  <si>
    <t>Uvalcovanie trávnika v rovine</t>
  </si>
  <si>
    <t>185803411</t>
  </si>
  <si>
    <t>Vyhrabanie trávnika v rovine</t>
  </si>
  <si>
    <t>185851111</t>
  </si>
  <si>
    <t>Dovoz vody pre zálievku rastlín do 6 km</t>
  </si>
  <si>
    <t>462,00*0,01 =   4,620</t>
  </si>
  <si>
    <t xml:space="preserve">1 - ZEMNE PRÁCE  spolu: </t>
  </si>
  <si>
    <t>2 - ZÁKLADY</t>
  </si>
  <si>
    <t>215901101</t>
  </si>
  <si>
    <t>Zhutnenie podložia z hor. súdr. do 92%PS a nesúdr. Id do 0,8</t>
  </si>
  <si>
    <t>"cyklochodník"     575,00+52,00 =   627,000</t>
  </si>
  <si>
    <t>"chodník"             177,00 =   177,000</t>
  </si>
  <si>
    <t xml:space="preserve">2 - ZÁKLADY  spolu: </t>
  </si>
  <si>
    <t>3 - ZVISLÉ A KOMPLETNÉ KONŠTRUKCIE</t>
  </si>
  <si>
    <t>015</t>
  </si>
  <si>
    <t>338171123</t>
  </si>
  <si>
    <t>Osadzovanie stĺpikov oceľ. do 2,6 m so zabet.</t>
  </si>
  <si>
    <t>kus</t>
  </si>
  <si>
    <t>45.21.64</t>
  </si>
  <si>
    <t>404459610</t>
  </si>
  <si>
    <t>Stĺpik Al 60/5 hladký drážkový</t>
  </si>
  <si>
    <t>31.50.24</t>
  </si>
  <si>
    <t>3,00*25 =   75,000</t>
  </si>
  <si>
    <t xml:space="preserve">3 - ZVISLÉ A KOMPLETNÉ KONŠTRUKCIE  spolu: </t>
  </si>
  <si>
    <t>4 - VODOROVNÉ KONŠTRUKCIE</t>
  </si>
  <si>
    <t>451577777</t>
  </si>
  <si>
    <t>Podklad pod dlažbu z kameniva ťaženého hr. do 10 cm</t>
  </si>
  <si>
    <t>45.23.11</t>
  </si>
  <si>
    <t>"chodník"     177,00+178,00+55,00 =   410,000</t>
  </si>
  <si>
    <t xml:space="preserve">4 - VODOROVNÉ KONŠTRUKCIE  spolu: </t>
  </si>
  <si>
    <t>5 - KOMUNIKÁCIE</t>
  </si>
  <si>
    <t>564861111</t>
  </si>
  <si>
    <t>Podklad zo štrkodrte hr. 20 cm</t>
  </si>
  <si>
    <t>"chodník"      177,00+178,00+55,00 =   410,000</t>
  </si>
  <si>
    <t>564861113</t>
  </si>
  <si>
    <t>Podklad zo štrkodrte hr. 22 cm</t>
  </si>
  <si>
    <t>"cyklochodník"   575,00+52,00 =   627,000</t>
  </si>
  <si>
    <t>573111112</t>
  </si>
  <si>
    <t>Postrek živ. infiltračný s posypom kam. z asfaltu 1 kg/m2</t>
  </si>
  <si>
    <t>45.23.12</t>
  </si>
  <si>
    <t>"cyklochodník"    575,00+52,00 =   627,000</t>
  </si>
  <si>
    <t>577156135</t>
  </si>
  <si>
    <t>Asfaltový beton AC-16 L, PMB 45/80-55, STN EN 13108-1 hr. 80 mm</t>
  </si>
  <si>
    <t>"preplátovanie"    (60,00+35,00)*0,50 =   47,500</t>
  </si>
  <si>
    <t>596811111</t>
  </si>
  <si>
    <t>Kladenie betónovej dlažby do lôžka z kameniva ťaženého</t>
  </si>
  <si>
    <t>"chodník"    177,00+178,00+55,00 =   410,000</t>
  </si>
  <si>
    <t>592450251</t>
  </si>
  <si>
    <t>Dlažba betónová hr. 60 mm</t>
  </si>
  <si>
    <t>26.61.11</t>
  </si>
  <si>
    <t>410.00*1.01 =   414,100</t>
  </si>
  <si>
    <t>596841111</t>
  </si>
  <si>
    <t>Kladenie betónovej dlažby do lôžka z cem. malty</t>
  </si>
  <si>
    <t>"dlažba pre nevidiacich drážkovaná"</t>
  </si>
  <si>
    <t>(18,00+26,00+15,00)*0,20 =   11,800</t>
  </si>
  <si>
    <t>"dlažba pre nevidiacich vrúbkovaná"</t>
  </si>
  <si>
    <t>(35,00+2,50*(8+14+8)+1,50*6+2,00)*0,20 =   24,200</t>
  </si>
  <si>
    <t>5924500010</t>
  </si>
  <si>
    <t>Dlažba pre nevidiacich drážkovaná 200x200</t>
  </si>
  <si>
    <t>11,80*1,01 =   11,918</t>
  </si>
  <si>
    <t>5924500011</t>
  </si>
  <si>
    <t>Dlažba pre nevidiacich vrúbkovaná 200x200</t>
  </si>
  <si>
    <t>24,20*1,01 =   24,442</t>
  </si>
  <si>
    <t xml:space="preserve">5 - KOMUNIKÁCIE  spolu: </t>
  </si>
  <si>
    <t>9 - OSTATNÉ KONŠTRUKCIE A PRÁCE</t>
  </si>
  <si>
    <t>914001111</t>
  </si>
  <si>
    <t>Osadenie zvislých cest. dopr. značiek na stĺpiky, konzoly alebo objekty</t>
  </si>
  <si>
    <t>"A16"   4 =   4,000</t>
  </si>
  <si>
    <t>"C18"   2 =   2,000</t>
  </si>
  <si>
    <t>"C8"     2 =   2,000</t>
  </si>
  <si>
    <t>"IP6"    10 =   10,000</t>
  </si>
  <si>
    <t>"C12"   4 =   4,000</t>
  </si>
  <si>
    <t>"B31a"  2 =   2,000</t>
  </si>
  <si>
    <t>"C16"    2 =   2,000</t>
  </si>
  <si>
    <t>"P1"     1 =   1,000</t>
  </si>
  <si>
    <t>404420205</t>
  </si>
  <si>
    <t>Značka dopravná P1, P4 - P7 na Al podklade reflex. tr. 1 založ. Al okraj 700 mm</t>
  </si>
  <si>
    <t>404452570</t>
  </si>
  <si>
    <t>Značka dopravná výstraž. reflexná AL A16</t>
  </si>
  <si>
    <t>404453500</t>
  </si>
  <si>
    <t>Značka dopravná zákaz. reflexná AL B31a</t>
  </si>
  <si>
    <t>404454150</t>
  </si>
  <si>
    <t>Značka dopravná príkaz. reflexná AL C12</t>
  </si>
  <si>
    <t>404454405</t>
  </si>
  <si>
    <t>Značka dopravná príkaz. reflexná AL C18</t>
  </si>
  <si>
    <t>404454581</t>
  </si>
  <si>
    <t>Značka dopravná  C8</t>
  </si>
  <si>
    <t>4044545832</t>
  </si>
  <si>
    <t>Značka dopravná 1000x1500 C16</t>
  </si>
  <si>
    <t>4044550363</t>
  </si>
  <si>
    <t>Značka dopravná IP6</t>
  </si>
  <si>
    <t>915701111</t>
  </si>
  <si>
    <t>Zhotovenie podfarbenia</t>
  </si>
  <si>
    <t>45.23.15</t>
  </si>
  <si>
    <t>915711111</t>
  </si>
  <si>
    <t>Vodorovné značenie krytov striek. farbou, deliace čiary š. 12 cm</t>
  </si>
  <si>
    <t>"V1a"    89,00 =   89,000</t>
  </si>
  <si>
    <t>"V4"     84,00 =   84,000</t>
  </si>
  <si>
    <t>915719111</t>
  </si>
  <si>
    <t>Príplatok za reflexnú úpravu balotinovú, deliace čiaryš. 12 cm</t>
  </si>
  <si>
    <t>915721111</t>
  </si>
  <si>
    <t>Vodorovné značenie krytov striek. farbou, čiary, zebry, šípky, násypy</t>
  </si>
  <si>
    <t>"V6b"    2,00*10*3 =   60,000</t>
  </si>
  <si>
    <t>"V8c"    1,00*93 =   93,000</t>
  </si>
  <si>
    <t>915729111</t>
  </si>
  <si>
    <t>Príplatok za reflexnú úpravu balotinovú, čiary, zebry, šípky</t>
  </si>
  <si>
    <t>915791111</t>
  </si>
  <si>
    <t>Predznač. pre vodor. znač. náter. hmot., del. čiary, pásiky</t>
  </si>
  <si>
    <t>915791112</t>
  </si>
  <si>
    <t>Predznač. pre vodor. znač. náter. hmot., čiary, zebry, šípky, násypy</t>
  </si>
  <si>
    <t>916561111</t>
  </si>
  <si>
    <t>Osadenie záhonového obrubníka betónového do lôžka z betónu s bočnou oporou</t>
  </si>
  <si>
    <t>169.00 =   169,000</t>
  </si>
  <si>
    <t>592172101</t>
  </si>
  <si>
    <t>Obrubník parkový 100x5x20</t>
  </si>
  <si>
    <t>169.00*1,01 =   170,690</t>
  </si>
  <si>
    <t>917862111</t>
  </si>
  <si>
    <t>Osadenie chodník. obrubníka betónového stojatého s oporou do lôžka z betónu</t>
  </si>
  <si>
    <t>592174510</t>
  </si>
  <si>
    <t>Obrubník chodníkový ABO 2-15 100x15x25</t>
  </si>
  <si>
    <t>60,00*1,01 =   60,600</t>
  </si>
  <si>
    <t>918101111</t>
  </si>
  <si>
    <t>Lôžko pod obrubníky, krajníky, obruby z betónu tr. B 12,5 - B 15</t>
  </si>
  <si>
    <t>169.00*0,25*0,30 =   12,675</t>
  </si>
  <si>
    <t>60,00*0,35*0,30 =   6,300</t>
  </si>
  <si>
    <t>919735111</t>
  </si>
  <si>
    <t>Rezanie stávajúceho živičného krytu alebo podkladu hr. do 5 cm</t>
  </si>
  <si>
    <t>939922840</t>
  </si>
  <si>
    <t>Osadenie betónových palisád-120 18/18/120cm váha 68kg/kus</t>
  </si>
  <si>
    <t>13,00/0,18 =   72,222</t>
  </si>
  <si>
    <t>592282735</t>
  </si>
  <si>
    <t>Palisáda 90 Premac 18x18x90cm farba sivá</t>
  </si>
  <si>
    <t>979082212</t>
  </si>
  <si>
    <t>Vodor. doprava sute po suchu do 50 m</t>
  </si>
  <si>
    <t>t</t>
  </si>
  <si>
    <t>979082213</t>
  </si>
  <si>
    <t>Vodor. doprava sute po suchu do 1 km</t>
  </si>
  <si>
    <t>979082219</t>
  </si>
  <si>
    <t>Príplatok za každý ďalší 1 km sute</t>
  </si>
  <si>
    <t>303,987*17 =   5167,779</t>
  </si>
  <si>
    <t>979087212</t>
  </si>
  <si>
    <t>Nakladanie sute na dopravný prostriedok</t>
  </si>
  <si>
    <t>997221845</t>
  </si>
  <si>
    <t>Poplatok za ulož.a znešk.stav.sute na urč.sklád. -z demol.vozoviek "O"-ost.odpad</t>
  </si>
  <si>
    <t>998224111</t>
  </si>
  <si>
    <t>Presun hmôt pre komunikácie, kryt betónový</t>
  </si>
  <si>
    <t>45.23.14</t>
  </si>
  <si>
    <t xml:space="preserve">9 - OSTATNÉ KONŠTRUKCIE A PRÁCE  spolu: </t>
  </si>
  <si>
    <t xml:space="preserve">PRÁCE A DODÁVKY HSV  spolu: </t>
  </si>
  <si>
    <t>PRÁCE A DODÁVKY M</t>
  </si>
  <si>
    <t>M21 - 155 Elektromontáže</t>
  </si>
  <si>
    <t>921</t>
  </si>
  <si>
    <t>210010135</t>
  </si>
  <si>
    <t>Rúrka PE uložená pevne 80mm</t>
  </si>
  <si>
    <t>45.31.1*</t>
  </si>
  <si>
    <t>345658I001</t>
  </si>
  <si>
    <t>Chránička HD-PE kábelová ohybná 032332 : FXKVR 63</t>
  </si>
  <si>
    <t>31.20.27</t>
  </si>
  <si>
    <t>210030803</t>
  </si>
  <si>
    <t>Výložník montáž</t>
  </si>
  <si>
    <t>45.21.33</t>
  </si>
  <si>
    <t>3160303905</t>
  </si>
  <si>
    <t>Výložník  VUD 40-1-OP</t>
  </si>
  <si>
    <t>28.11.22</t>
  </si>
  <si>
    <t xml:space="preserve">V4T-05-D89-ŽZ       </t>
  </si>
  <si>
    <t>3160303910</t>
  </si>
  <si>
    <t>Výzbroj  GURO EKM 2035 1xE27</t>
  </si>
  <si>
    <t>210040012</t>
  </si>
  <si>
    <t>Osadernie stĺpa (vrátane zemných prác)</t>
  </si>
  <si>
    <t>45.21.43</t>
  </si>
  <si>
    <t>316716E0021</t>
  </si>
  <si>
    <t>Stožiar osvetľovací OS UD-OP-06, v=6m</t>
  </si>
  <si>
    <t xml:space="preserve">OSUD89/06P-ZN       </t>
  </si>
  <si>
    <t>210202011</t>
  </si>
  <si>
    <t>Svietidlo výbojkové na výložník 1x150W</t>
  </si>
  <si>
    <t>348241510</t>
  </si>
  <si>
    <t>Svietidlo SITECO 5NA552E1PE11 ST 100, HSE-ME 150W/220 LL(176W, 17000lm)</t>
  </si>
  <si>
    <t>ks</t>
  </si>
  <si>
    <t xml:space="preserve">  .  .  </t>
  </si>
  <si>
    <t>210220021</t>
  </si>
  <si>
    <t>Vedenie uzemňovacie v zemi FeZn do 120mm2, vrátane svoriek</t>
  </si>
  <si>
    <t>354900O07</t>
  </si>
  <si>
    <t>Páskový vodič 30x4 pozink.  obj.č.5020352</t>
  </si>
  <si>
    <t>31.20.10</t>
  </si>
  <si>
    <t>210220301</t>
  </si>
  <si>
    <t>Svorka bleskozvodná do 2 skrutiek (SS,SP1,SR 03)</t>
  </si>
  <si>
    <t>3549040A52</t>
  </si>
  <si>
    <t>Svorka SR 03 C, pre spojenie kruhových vodičov a pásoviny</t>
  </si>
  <si>
    <t>210901070</t>
  </si>
  <si>
    <t>Kábel 1kV voľne uložený AYKY 4x25</t>
  </si>
  <si>
    <t>210901090</t>
  </si>
  <si>
    <t>Kábel 1kV pevne uložený AYKY 4x25</t>
  </si>
  <si>
    <t>341203M110</t>
  </si>
  <si>
    <t>Kábel Cu 750V : CYKY-J 3x2,5</t>
  </si>
  <si>
    <t>31.30.13</t>
  </si>
  <si>
    <t>341410M100</t>
  </si>
  <si>
    <t>Kábel Al : 1-AYKY-J 4x25</t>
  </si>
  <si>
    <t>213291000</t>
  </si>
  <si>
    <t>Spracovanie východiskovej revízie a vypracovanie správy</t>
  </si>
  <si>
    <t>hod</t>
  </si>
  <si>
    <t xml:space="preserve">M21 - 155 Elektromontáže  spolu: </t>
  </si>
  <si>
    <t>M46 - 202 Zemné práce vykonávané pri externých mon</t>
  </si>
  <si>
    <t>946</t>
  </si>
  <si>
    <t>460050303</t>
  </si>
  <si>
    <t>Jama - stožiar pätkový, jednoduchý J, rovina, zemina tr 3 600x600x1300</t>
  </si>
  <si>
    <t>460200263</t>
  </si>
  <si>
    <t>Káblové ryhy šírky 50, hĺbky 80, zemina tr 3</t>
  </si>
  <si>
    <t>4602002810</t>
  </si>
  <si>
    <t>Káblová ryhy - zem. 3 komplet-výkop, lôžko z piesku, uloženie kábla v chráničke,</t>
  </si>
  <si>
    <t>výstražná fólia, zához, úprava terénuý</t>
  </si>
  <si>
    <t>32,00+2 =   34,000</t>
  </si>
  <si>
    <t>460200283</t>
  </si>
  <si>
    <t>Káblové ryhy šírky 50, hĺbky 100, zemina tr 3</t>
  </si>
  <si>
    <t>460420373</t>
  </si>
  <si>
    <t>Zriadenie kábl lôžka š 45/10cm, piesok, tehly</t>
  </si>
  <si>
    <t>45.21.44</t>
  </si>
  <si>
    <t>583311110</t>
  </si>
  <si>
    <t>Piesok pre lôžko a obsyp potrubia 0-4</t>
  </si>
  <si>
    <t>14.21.12</t>
  </si>
  <si>
    <t>460490012</t>
  </si>
  <si>
    <t>Zakrytie káblov výstražnou fóliou PVC šírky 33cm</t>
  </si>
  <si>
    <t>283230234</t>
  </si>
  <si>
    <t>Výstražná PVC-P fólia hr.0,30mm,š.50cm bez potlače červená-silnoprúd káble</t>
  </si>
  <si>
    <t>25.21.30</t>
  </si>
  <si>
    <t>460560263</t>
  </si>
  <si>
    <t>Zásyp ryhy šírky 50, hĺbky 80, zemina tr 3</t>
  </si>
  <si>
    <t>460560283</t>
  </si>
  <si>
    <t>Zásyp ryhy šírky 50, hĺbky 100, zemina tr 3</t>
  </si>
  <si>
    <t>460561510</t>
  </si>
  <si>
    <t>Káblový žľab plastový 300x400x1000</t>
  </si>
  <si>
    <t>460561511</t>
  </si>
  <si>
    <t>Podbetónovanie žľabu</t>
  </si>
  <si>
    <t>460561512</t>
  </si>
  <si>
    <t>Vytýčenie NN kábla</t>
  </si>
  <si>
    <t>460561513</t>
  </si>
  <si>
    <t>Ručne kopaná sonda</t>
  </si>
  <si>
    <t>6+1 =   7,000</t>
  </si>
  <si>
    <t>460561514</t>
  </si>
  <si>
    <t>Penová upchávka</t>
  </si>
  <si>
    <t>460620013</t>
  </si>
  <si>
    <t>Provizórna úprava terénu, zemina tr 3</t>
  </si>
  <si>
    <t xml:space="preserve">M46 - 202 Zemné práce vykonávané pri externých mon  spolu: </t>
  </si>
  <si>
    <t>MCE - ostatné</t>
  </si>
  <si>
    <t>990460101</t>
  </si>
  <si>
    <t>Presun hmôt pre M 46 do 500 m</t>
  </si>
  <si>
    <t xml:space="preserve">MCE - ostatné  spolu: </t>
  </si>
  <si>
    <t xml:space="preserve">PRÁCE A DODÁVKY M  spolu: </t>
  </si>
  <si>
    <t>Za rozpočet celkom</t>
  </si>
  <si>
    <t>Figura</t>
  </si>
  <si>
    <t/>
  </si>
  <si>
    <t>f</t>
  </si>
  <si>
    <t xml:space="preserve">„ Ak je v projektovej dokumentácii, v technickej správe alebo vo výkaz výmer  použitý niektorý  z  parametrov, alebo rozpätie parametrov, ktorý  identifikuje konkrétny typ výrobku, alebo výrobok konkrétneho výrobcu,  je prípustné  nahradiť takýto výrobok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</si>
</sst>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8"/>
      <color indexed="57"/>
      <name val="Calibri Light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21" fillId="6" borderId="0" applyNumberFormat="0" applyBorder="0" applyAlignment="0" applyProtection="0"/>
    <xf numFmtId="0" fontId="14" fillId="11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9" fontId="0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20" fillId="0" borderId="8" applyNumberFormat="0" applyFill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2" borderId="10" applyNumberFormat="0" applyAlignment="0" applyProtection="0"/>
    <xf numFmtId="0" fontId="24" fillId="12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4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/>
      <protection locked="0"/>
    </xf>
    <xf numFmtId="180" fontId="4" fillId="0" borderId="0" xfId="0" applyNumberFormat="1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180" fontId="4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0" applyFont="1">
      <alignment/>
      <protection/>
    </xf>
    <xf numFmtId="0" fontId="27" fillId="0" borderId="0" xfId="70" applyFont="1">
      <alignment/>
      <protection/>
    </xf>
    <xf numFmtId="49" fontId="27" fillId="0" borderId="0" xfId="70" applyNumberFormat="1" applyFont="1">
      <alignment/>
      <protection/>
    </xf>
    <xf numFmtId="0" fontId="4" fillId="0" borderId="16" xfId="0" applyFont="1" applyBorder="1" applyAlignment="1" applyProtection="1">
      <alignment horizontal="left"/>
      <protection locked="0"/>
    </xf>
    <xf numFmtId="0" fontId="4" fillId="0" borderId="17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Border="1" applyAlignment="1" applyProtection="1">
      <alignment horizontal="center"/>
      <protection/>
    </xf>
    <xf numFmtId="0" fontId="4" fillId="0" borderId="21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Continuous"/>
      <protection/>
    </xf>
    <xf numFmtId="0" fontId="4" fillId="0" borderId="23" xfId="0" applyFont="1" applyBorder="1" applyAlignment="1" applyProtection="1">
      <alignment horizontal="centerContinuous"/>
      <protection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9" fontId="6" fillId="0" borderId="0" xfId="0" applyNumberFormat="1" applyFont="1" applyAlignment="1" applyProtection="1">
      <alignment vertical="top"/>
      <protection/>
    </xf>
    <xf numFmtId="49" fontId="9" fillId="0" borderId="0" xfId="0" applyNumberFormat="1" applyFont="1" applyAlignment="1" applyProtection="1">
      <alignment horizontal="left" vertical="top" wrapText="1"/>
      <protection/>
    </xf>
    <xf numFmtId="180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4" fontId="9" fillId="0" borderId="0" xfId="0" applyNumberFormat="1" applyFont="1" applyAlignment="1" applyProtection="1">
      <alignment vertical="top"/>
      <protection/>
    </xf>
    <xf numFmtId="181" fontId="9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horizontal="center" vertical="top"/>
      <protection/>
    </xf>
    <xf numFmtId="195" fontId="9" fillId="0" borderId="0" xfId="0" applyNumberFormat="1" applyFont="1" applyAlignment="1" applyProtection="1">
      <alignment vertical="top"/>
      <protection/>
    </xf>
    <xf numFmtId="49" fontId="26" fillId="0" borderId="0" xfId="70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Dobrá" xfId="60"/>
    <cellStyle name="Kontrolná bun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a" xfId="69"/>
    <cellStyle name="normálne_KLs" xfId="70"/>
    <cellStyle name="Percent" xfId="71"/>
    <cellStyle name="Poznámka" xfId="72"/>
    <cellStyle name="Prepojená bunka" xfId="73"/>
    <cellStyle name="TEXT" xfId="74"/>
    <cellStyle name="Text upozornění" xfId="75"/>
    <cellStyle name="TEXT1" xfId="76"/>
    <cellStyle name="Title" xfId="77"/>
    <cellStyle name="Total" xfId="78"/>
    <cellStyle name="Vstup" xfId="79"/>
    <cellStyle name="Výpočet" xfId="80"/>
    <cellStyle name="Výstup" xfId="81"/>
    <cellStyle name="Vysvetľujúci text" xfId="82"/>
    <cellStyle name="Warning Text" xfId="83"/>
    <cellStyle name="Zlá" xfId="84"/>
    <cellStyle name="Zvýraznenie1" xfId="85"/>
    <cellStyle name="Zvýraznenie2" xfId="86"/>
    <cellStyle name="Zvýraznenie3" xfId="87"/>
    <cellStyle name="Zvýraznenie4" xfId="88"/>
    <cellStyle name="Zvýraznenie5" xfId="89"/>
    <cellStyle name="Zvýraznenie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07"/>
  <sheetViews>
    <sheetView showGridLines="0" tabSelected="1" zoomScalePageLayoutView="0" workbookViewId="0" topLeftCell="A196">
      <selection activeCell="AA222" sqref="AA222"/>
    </sheetView>
  </sheetViews>
  <sheetFormatPr defaultColWidth="9.140625" defaultRowHeight="12.75"/>
  <cols>
    <col min="1" max="1" width="6.7109375" style="24" customWidth="1"/>
    <col min="2" max="2" width="3.7109375" style="25" customWidth="1"/>
    <col min="3" max="3" width="13.00390625" style="26" customWidth="1"/>
    <col min="4" max="4" width="35.7109375" style="51" customWidth="1"/>
    <col min="5" max="5" width="10.7109375" style="28" customWidth="1"/>
    <col min="6" max="6" width="5.28125" style="27" customWidth="1"/>
    <col min="7" max="7" width="8.7109375" style="29" customWidth="1"/>
    <col min="8" max="9" width="9.7109375" style="29" hidden="1" customWidth="1"/>
    <col min="10" max="10" width="9.7109375" style="29" customWidth="1"/>
    <col min="11" max="11" width="7.421875" style="30" hidden="1" customWidth="1"/>
    <col min="12" max="12" width="8.28125" style="30" hidden="1" customWidth="1"/>
    <col min="13" max="13" width="9.140625" style="28" hidden="1" customWidth="1"/>
    <col min="14" max="14" width="7.00390625" style="28" hidden="1" customWidth="1"/>
    <col min="15" max="15" width="3.57421875" style="27" customWidth="1"/>
    <col min="16" max="16" width="12.7109375" style="27" hidden="1" customWidth="1"/>
    <col min="17" max="19" width="13.28125" style="28" hidden="1" customWidth="1"/>
    <col min="20" max="20" width="10.57421875" style="31" hidden="1" customWidth="1"/>
    <col min="21" max="21" width="10.28125" style="31" hidden="1" customWidth="1"/>
    <col min="22" max="22" width="5.7109375" style="31" hidden="1" customWidth="1"/>
    <col min="23" max="23" width="9.140625" style="32" customWidth="1"/>
    <col min="24" max="25" width="5.7109375" style="27" customWidth="1"/>
    <col min="26" max="26" width="7.57421875" style="27" customWidth="1"/>
    <col min="27" max="27" width="24.8515625" style="27" customWidth="1"/>
    <col min="28" max="28" width="4.28125" style="27" customWidth="1"/>
    <col min="29" max="29" width="8.28125" style="27" customWidth="1"/>
    <col min="30" max="30" width="8.7109375" style="27" customWidth="1"/>
    <col min="31" max="34" width="9.140625" style="27" customWidth="1"/>
    <col min="35" max="16384" width="9.140625" style="1" customWidth="1"/>
  </cols>
  <sheetData>
    <row r="1" spans="1:34" ht="12.75">
      <c r="A1" s="9" t="s">
        <v>62</v>
      </c>
      <c r="B1" s="1"/>
      <c r="C1" s="1"/>
      <c r="D1" s="1"/>
      <c r="E1" s="9" t="s">
        <v>63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33" t="s">
        <v>2</v>
      </c>
      <c r="AA1" s="60" t="s">
        <v>3</v>
      </c>
      <c r="AB1" s="33" t="s">
        <v>4</v>
      </c>
      <c r="AC1" s="33" t="s">
        <v>5</v>
      </c>
      <c r="AD1" s="33" t="s">
        <v>6</v>
      </c>
      <c r="AE1" s="1"/>
      <c r="AF1" s="1"/>
      <c r="AG1" s="1"/>
      <c r="AH1" s="1"/>
    </row>
    <row r="2" spans="1:34" ht="12.75">
      <c r="A2" s="9" t="s">
        <v>64</v>
      </c>
      <c r="B2" s="1"/>
      <c r="C2" s="1"/>
      <c r="D2" s="1"/>
      <c r="E2" s="9" t="s">
        <v>65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33" t="s">
        <v>7</v>
      </c>
      <c r="AA2" s="34" t="s">
        <v>25</v>
      </c>
      <c r="AB2" s="34" t="s">
        <v>8</v>
      </c>
      <c r="AC2" s="34"/>
      <c r="AD2" s="35"/>
      <c r="AE2" s="1"/>
      <c r="AF2" s="1"/>
      <c r="AG2" s="1"/>
      <c r="AH2" s="1"/>
    </row>
    <row r="3" spans="1:34" ht="12.75">
      <c r="A3" s="9" t="s">
        <v>18</v>
      </c>
      <c r="B3" s="1"/>
      <c r="C3" s="1"/>
      <c r="D3" s="1"/>
      <c r="E3" s="9" t="s">
        <v>66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33" t="s">
        <v>9</v>
      </c>
      <c r="AA3" s="34" t="s">
        <v>26</v>
      </c>
      <c r="AB3" s="34" t="s">
        <v>8</v>
      </c>
      <c r="AC3" s="34" t="s">
        <v>10</v>
      </c>
      <c r="AD3" s="35" t="s">
        <v>11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33" t="s">
        <v>12</v>
      </c>
      <c r="AA4" s="34" t="s">
        <v>27</v>
      </c>
      <c r="AB4" s="34" t="s">
        <v>8</v>
      </c>
      <c r="AC4" s="34"/>
      <c r="AD4" s="35"/>
      <c r="AE4" s="1"/>
      <c r="AF4" s="1"/>
      <c r="AG4" s="1"/>
      <c r="AH4" s="1"/>
    </row>
    <row r="5" spans="1:34" ht="12.75">
      <c r="A5" s="9" t="s">
        <v>67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33" t="s">
        <v>13</v>
      </c>
      <c r="AA5" s="34" t="s">
        <v>26</v>
      </c>
      <c r="AB5" s="34" t="s">
        <v>8</v>
      </c>
      <c r="AC5" s="34" t="s">
        <v>10</v>
      </c>
      <c r="AD5" s="35" t="s">
        <v>11</v>
      </c>
      <c r="AE5" s="1"/>
      <c r="AF5" s="1"/>
      <c r="AG5" s="1"/>
      <c r="AH5" s="1"/>
    </row>
    <row r="6" spans="1:34" ht="12.75">
      <c r="A6" s="9" t="s">
        <v>68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43" t="s">
        <v>28</v>
      </c>
      <c r="B9" s="43" t="s">
        <v>29</v>
      </c>
      <c r="C9" s="43" t="s">
        <v>30</v>
      </c>
      <c r="D9" s="43" t="s">
        <v>31</v>
      </c>
      <c r="E9" s="43" t="s">
        <v>32</v>
      </c>
      <c r="F9" s="43" t="s">
        <v>33</v>
      </c>
      <c r="G9" s="43" t="s">
        <v>34</v>
      </c>
      <c r="H9" s="43" t="s">
        <v>14</v>
      </c>
      <c r="I9" s="43" t="s">
        <v>19</v>
      </c>
      <c r="J9" s="43" t="s">
        <v>20</v>
      </c>
      <c r="K9" s="44" t="s">
        <v>21</v>
      </c>
      <c r="L9" s="45"/>
      <c r="M9" s="46" t="s">
        <v>22</v>
      </c>
      <c r="N9" s="45"/>
      <c r="O9" s="43" t="s">
        <v>1</v>
      </c>
      <c r="P9" s="41" t="s">
        <v>35</v>
      </c>
      <c r="Q9" s="10" t="s">
        <v>32</v>
      </c>
      <c r="R9" s="10" t="s">
        <v>32</v>
      </c>
      <c r="S9" s="11" t="s">
        <v>32</v>
      </c>
      <c r="T9" s="14" t="s">
        <v>36</v>
      </c>
      <c r="U9" s="14" t="s">
        <v>37</v>
      </c>
      <c r="V9" s="14" t="s">
        <v>38</v>
      </c>
      <c r="W9" s="15" t="s">
        <v>24</v>
      </c>
      <c r="X9" s="15" t="s">
        <v>39</v>
      </c>
      <c r="Y9" s="15" t="s">
        <v>40</v>
      </c>
      <c r="Z9" s="50" t="s">
        <v>41</v>
      </c>
      <c r="AA9" s="50" t="s">
        <v>42</v>
      </c>
      <c r="AB9" s="1" t="s">
        <v>38</v>
      </c>
      <c r="AC9" s="1"/>
      <c r="AD9" s="1"/>
      <c r="AE9" s="1"/>
      <c r="AF9" s="1"/>
      <c r="AG9" s="1"/>
      <c r="AH9" s="1"/>
    </row>
    <row r="10" spans="1:34" ht="13.5" thickBot="1">
      <c r="A10" s="47" t="s">
        <v>43</v>
      </c>
      <c r="B10" s="47" t="s">
        <v>44</v>
      </c>
      <c r="C10" s="48"/>
      <c r="D10" s="47" t="s">
        <v>45</v>
      </c>
      <c r="E10" s="47" t="s">
        <v>46</v>
      </c>
      <c r="F10" s="47" t="s">
        <v>47</v>
      </c>
      <c r="G10" s="47" t="s">
        <v>48</v>
      </c>
      <c r="H10" s="47" t="s">
        <v>49</v>
      </c>
      <c r="I10" s="47" t="s">
        <v>23</v>
      </c>
      <c r="J10" s="47"/>
      <c r="K10" s="47" t="s">
        <v>34</v>
      </c>
      <c r="L10" s="47" t="s">
        <v>20</v>
      </c>
      <c r="M10" s="49" t="s">
        <v>34</v>
      </c>
      <c r="N10" s="47" t="s">
        <v>20</v>
      </c>
      <c r="O10" s="47" t="s">
        <v>50</v>
      </c>
      <c r="P10" s="42"/>
      <c r="Q10" s="12" t="s">
        <v>51</v>
      </c>
      <c r="R10" s="12" t="s">
        <v>52</v>
      </c>
      <c r="S10" s="13" t="s">
        <v>53</v>
      </c>
      <c r="T10" s="14" t="s">
        <v>54</v>
      </c>
      <c r="U10" s="14" t="s">
        <v>55</v>
      </c>
      <c r="V10" s="14" t="s">
        <v>56</v>
      </c>
      <c r="W10" s="15"/>
      <c r="X10" s="1"/>
      <c r="Y10" s="1"/>
      <c r="Z10" s="50" t="s">
        <v>57</v>
      </c>
      <c r="AA10" s="50" t="s">
        <v>43</v>
      </c>
      <c r="AB10" s="1" t="s">
        <v>70</v>
      </c>
      <c r="AC10" s="1"/>
      <c r="AD10" s="1"/>
      <c r="AE10" s="1"/>
      <c r="AF10" s="1"/>
      <c r="AG10" s="1"/>
      <c r="AH10" s="1"/>
    </row>
    <row r="11" ht="13.5" thickTop="1"/>
    <row r="12" ht="12.75">
      <c r="B12" s="52" t="s">
        <v>72</v>
      </c>
    </row>
    <row r="13" ht="12.75">
      <c r="B13" s="26" t="s">
        <v>73</v>
      </c>
    </row>
    <row r="14" spans="1:26" ht="25.5">
      <c r="A14" s="24">
        <v>1</v>
      </c>
      <c r="B14" s="25" t="s">
        <v>74</v>
      </c>
      <c r="C14" s="26" t="s">
        <v>75</v>
      </c>
      <c r="D14" s="51" t="s">
        <v>76</v>
      </c>
      <c r="E14" s="28">
        <v>2</v>
      </c>
      <c r="F14" s="27" t="s">
        <v>77</v>
      </c>
      <c r="H14" s="29">
        <f>ROUND(E14*G14,2)</f>
        <v>0</v>
      </c>
      <c r="J14" s="29">
        <f>ROUND(E14*G14,2)</f>
        <v>0</v>
      </c>
      <c r="M14" s="28">
        <v>0.138</v>
      </c>
      <c r="N14" s="28">
        <f>E14*M14</f>
        <v>0.276</v>
      </c>
      <c r="P14" s="27" t="s">
        <v>78</v>
      </c>
      <c r="V14" s="31" t="s">
        <v>16</v>
      </c>
      <c r="Z14" s="27" t="s">
        <v>79</v>
      </c>
    </row>
    <row r="15" spans="1:26" ht="25.5">
      <c r="A15" s="24">
        <v>2</v>
      </c>
      <c r="B15" s="25" t="s">
        <v>80</v>
      </c>
      <c r="C15" s="26" t="s">
        <v>81</v>
      </c>
      <c r="D15" s="51" t="s">
        <v>82</v>
      </c>
      <c r="E15" s="28">
        <v>496</v>
      </c>
      <c r="F15" s="27" t="s">
        <v>77</v>
      </c>
      <c r="H15" s="29">
        <f>ROUND(E15*G15,2)</f>
        <v>0</v>
      </c>
      <c r="J15" s="29">
        <f>ROUND(E15*G15,2)</f>
        <v>0</v>
      </c>
      <c r="M15" s="28">
        <v>0.24</v>
      </c>
      <c r="N15" s="28">
        <f>E15*M15</f>
        <v>119.03999999999999</v>
      </c>
      <c r="P15" s="27" t="s">
        <v>78</v>
      </c>
      <c r="V15" s="31" t="s">
        <v>16</v>
      </c>
      <c r="Z15" s="27" t="s">
        <v>79</v>
      </c>
    </row>
    <row r="16" spans="1:26" ht="25.5">
      <c r="A16" s="24">
        <v>3</v>
      </c>
      <c r="B16" s="25" t="s">
        <v>80</v>
      </c>
      <c r="C16" s="26" t="s">
        <v>83</v>
      </c>
      <c r="D16" s="51" t="s">
        <v>84</v>
      </c>
      <c r="E16" s="28">
        <v>543.5</v>
      </c>
      <c r="F16" s="27" t="s">
        <v>77</v>
      </c>
      <c r="H16" s="29">
        <f>ROUND(E16*G16,2)</f>
        <v>0</v>
      </c>
      <c r="J16" s="29">
        <f>ROUND(E16*G16,2)</f>
        <v>0</v>
      </c>
      <c r="M16" s="28">
        <v>0.225</v>
      </c>
      <c r="N16" s="28">
        <f>E16*M16</f>
        <v>122.28750000000001</v>
      </c>
      <c r="P16" s="27" t="s">
        <v>78</v>
      </c>
      <c r="V16" s="31" t="s">
        <v>16</v>
      </c>
      <c r="Z16" s="27" t="s">
        <v>79</v>
      </c>
    </row>
    <row r="17" spans="4:24" ht="12.75">
      <c r="D17" s="53" t="s">
        <v>85</v>
      </c>
      <c r="E17" s="54"/>
      <c r="F17" s="55"/>
      <c r="G17" s="56"/>
      <c r="H17" s="56"/>
      <c r="I17" s="56"/>
      <c r="J17" s="56"/>
      <c r="K17" s="57"/>
      <c r="L17" s="57"/>
      <c r="M17" s="54"/>
      <c r="N17" s="54"/>
      <c r="O17" s="55"/>
      <c r="P17" s="55"/>
      <c r="Q17" s="54"/>
      <c r="R17" s="54"/>
      <c r="S17" s="54"/>
      <c r="T17" s="58"/>
      <c r="U17" s="58"/>
      <c r="V17" s="58" t="s">
        <v>0</v>
      </c>
      <c r="W17" s="59"/>
      <c r="X17" s="55"/>
    </row>
    <row r="18" spans="4:24" ht="12.75">
      <c r="D18" s="53" t="s">
        <v>86</v>
      </c>
      <c r="E18" s="54"/>
      <c r="F18" s="55"/>
      <c r="G18" s="56"/>
      <c r="H18" s="56"/>
      <c r="I18" s="56"/>
      <c r="J18" s="56"/>
      <c r="K18" s="57"/>
      <c r="L18" s="57"/>
      <c r="M18" s="54"/>
      <c r="N18" s="54"/>
      <c r="O18" s="55"/>
      <c r="P18" s="55"/>
      <c r="Q18" s="54"/>
      <c r="R18" s="54"/>
      <c r="S18" s="54"/>
      <c r="T18" s="58"/>
      <c r="U18" s="58"/>
      <c r="V18" s="58" t="s">
        <v>0</v>
      </c>
      <c r="W18" s="59"/>
      <c r="X18" s="55"/>
    </row>
    <row r="19" spans="1:26" ht="25.5">
      <c r="A19" s="24">
        <v>4</v>
      </c>
      <c r="B19" s="25" t="s">
        <v>80</v>
      </c>
      <c r="C19" s="26" t="s">
        <v>87</v>
      </c>
      <c r="D19" s="51" t="s">
        <v>88</v>
      </c>
      <c r="E19" s="28">
        <v>496</v>
      </c>
      <c r="F19" s="27" t="s">
        <v>77</v>
      </c>
      <c r="H19" s="29">
        <f>ROUND(E19*G19,2)</f>
        <v>0</v>
      </c>
      <c r="J19" s="29">
        <f>ROUND(E19*G19,2)</f>
        <v>0</v>
      </c>
      <c r="M19" s="28">
        <v>0.098</v>
      </c>
      <c r="N19" s="28">
        <f>E19*M19</f>
        <v>48.608000000000004</v>
      </c>
      <c r="P19" s="27" t="s">
        <v>78</v>
      </c>
      <c r="V19" s="31" t="s">
        <v>16</v>
      </c>
      <c r="Z19" s="27" t="s">
        <v>79</v>
      </c>
    </row>
    <row r="20" spans="4:24" ht="12.75">
      <c r="D20" s="53" t="s">
        <v>89</v>
      </c>
      <c r="E20" s="54"/>
      <c r="F20" s="55"/>
      <c r="G20" s="56"/>
      <c r="H20" s="56"/>
      <c r="I20" s="56"/>
      <c r="J20" s="56"/>
      <c r="K20" s="57"/>
      <c r="L20" s="57"/>
      <c r="M20" s="54"/>
      <c r="N20" s="54"/>
      <c r="O20" s="55"/>
      <c r="P20" s="55"/>
      <c r="Q20" s="54"/>
      <c r="R20" s="54"/>
      <c r="S20" s="54"/>
      <c r="T20" s="58"/>
      <c r="U20" s="58"/>
      <c r="V20" s="58" t="s">
        <v>0</v>
      </c>
      <c r="W20" s="59"/>
      <c r="X20" s="55"/>
    </row>
    <row r="21" spans="1:26" ht="12.75">
      <c r="A21" s="24">
        <v>5</v>
      </c>
      <c r="B21" s="25" t="s">
        <v>74</v>
      </c>
      <c r="C21" s="26" t="s">
        <v>90</v>
      </c>
      <c r="D21" s="51" t="s">
        <v>91</v>
      </c>
      <c r="E21" s="28">
        <v>95</v>
      </c>
      <c r="F21" s="27" t="s">
        <v>92</v>
      </c>
      <c r="H21" s="29">
        <f>ROUND(E21*G21,2)</f>
        <v>0</v>
      </c>
      <c r="J21" s="29">
        <f>ROUND(E21*G21,2)</f>
        <v>0</v>
      </c>
      <c r="M21" s="28">
        <v>0.145</v>
      </c>
      <c r="N21" s="28">
        <f>E21*M21</f>
        <v>13.774999999999999</v>
      </c>
      <c r="P21" s="27" t="s">
        <v>78</v>
      </c>
      <c r="V21" s="31" t="s">
        <v>16</v>
      </c>
      <c r="Z21" s="27" t="s">
        <v>79</v>
      </c>
    </row>
    <row r="22" spans="4:24" ht="12.75">
      <c r="D22" s="53" t="s">
        <v>93</v>
      </c>
      <c r="E22" s="54"/>
      <c r="F22" s="55"/>
      <c r="G22" s="56"/>
      <c r="H22" s="56"/>
      <c r="I22" s="56"/>
      <c r="J22" s="56"/>
      <c r="K22" s="57"/>
      <c r="L22" s="57"/>
      <c r="M22" s="54"/>
      <c r="N22" s="54"/>
      <c r="O22" s="55"/>
      <c r="P22" s="55"/>
      <c r="Q22" s="54"/>
      <c r="R22" s="54"/>
      <c r="S22" s="54"/>
      <c r="T22" s="58"/>
      <c r="U22" s="58"/>
      <c r="V22" s="58" t="s">
        <v>0</v>
      </c>
      <c r="W22" s="59"/>
      <c r="X22" s="55"/>
    </row>
    <row r="23" spans="1:26" ht="12.75">
      <c r="A23" s="24">
        <v>6</v>
      </c>
      <c r="B23" s="25" t="s">
        <v>74</v>
      </c>
      <c r="C23" s="26" t="s">
        <v>94</v>
      </c>
      <c r="D23" s="51" t="s">
        <v>95</v>
      </c>
      <c r="E23" s="28">
        <v>58.6</v>
      </c>
      <c r="F23" s="27" t="s">
        <v>96</v>
      </c>
      <c r="H23" s="29">
        <f>ROUND(E23*G23,2)</f>
        <v>0</v>
      </c>
      <c r="J23" s="29">
        <f>ROUND(E23*G23,2)</f>
        <v>0</v>
      </c>
      <c r="P23" s="27" t="s">
        <v>78</v>
      </c>
      <c r="V23" s="31" t="s">
        <v>16</v>
      </c>
      <c r="Z23" s="27" t="s">
        <v>97</v>
      </c>
    </row>
    <row r="24" spans="4:24" ht="12.75">
      <c r="D24" s="53" t="s">
        <v>98</v>
      </c>
      <c r="E24" s="54"/>
      <c r="F24" s="55"/>
      <c r="G24" s="56"/>
      <c r="H24" s="56"/>
      <c r="I24" s="56"/>
      <c r="J24" s="56"/>
      <c r="K24" s="57"/>
      <c r="L24" s="57"/>
      <c r="M24" s="54"/>
      <c r="N24" s="54"/>
      <c r="O24" s="55"/>
      <c r="P24" s="55"/>
      <c r="Q24" s="54"/>
      <c r="R24" s="54"/>
      <c r="S24" s="54"/>
      <c r="T24" s="58"/>
      <c r="U24" s="58"/>
      <c r="V24" s="58" t="s">
        <v>0</v>
      </c>
      <c r="W24" s="59"/>
      <c r="X24" s="55"/>
    </row>
    <row r="25" spans="1:26" ht="12.75">
      <c r="A25" s="24">
        <v>7</v>
      </c>
      <c r="B25" s="25" t="s">
        <v>99</v>
      </c>
      <c r="C25" s="26" t="s">
        <v>100</v>
      </c>
      <c r="D25" s="51" t="s">
        <v>101</v>
      </c>
      <c r="E25" s="28">
        <v>117</v>
      </c>
      <c r="F25" s="27" t="s">
        <v>96</v>
      </c>
      <c r="H25" s="29">
        <f>ROUND(E25*G25,2)</f>
        <v>0</v>
      </c>
      <c r="J25" s="29">
        <f>ROUND(E25*G25,2)</f>
        <v>0</v>
      </c>
      <c r="P25" s="27" t="s">
        <v>78</v>
      </c>
      <c r="V25" s="31" t="s">
        <v>16</v>
      </c>
      <c r="Z25" s="27" t="s">
        <v>102</v>
      </c>
    </row>
    <row r="26" spans="4:24" ht="12.75">
      <c r="D26" s="53" t="s">
        <v>103</v>
      </c>
      <c r="E26" s="54"/>
      <c r="F26" s="55"/>
      <c r="G26" s="56"/>
      <c r="H26" s="56"/>
      <c r="I26" s="56"/>
      <c r="J26" s="56"/>
      <c r="K26" s="57"/>
      <c r="L26" s="57"/>
      <c r="M26" s="54"/>
      <c r="N26" s="54"/>
      <c r="O26" s="55"/>
      <c r="P26" s="55"/>
      <c r="Q26" s="54"/>
      <c r="R26" s="54"/>
      <c r="S26" s="54"/>
      <c r="T26" s="58"/>
      <c r="U26" s="58"/>
      <c r="V26" s="58" t="s">
        <v>0</v>
      </c>
      <c r="W26" s="59"/>
      <c r="X26" s="55"/>
    </row>
    <row r="27" spans="1:26" ht="12.75">
      <c r="A27" s="24">
        <v>8</v>
      </c>
      <c r="B27" s="25" t="s">
        <v>99</v>
      </c>
      <c r="C27" s="26" t="s">
        <v>104</v>
      </c>
      <c r="D27" s="51" t="s">
        <v>105</v>
      </c>
      <c r="E27" s="28">
        <v>117</v>
      </c>
      <c r="F27" s="27" t="s">
        <v>96</v>
      </c>
      <c r="H27" s="29">
        <f>ROUND(E27*G27,2)</f>
        <v>0</v>
      </c>
      <c r="J27" s="29">
        <f>ROUND(E27*G27,2)</f>
        <v>0</v>
      </c>
      <c r="P27" s="27" t="s">
        <v>78</v>
      </c>
      <c r="V27" s="31" t="s">
        <v>16</v>
      </c>
      <c r="Z27" s="27" t="s">
        <v>102</v>
      </c>
    </row>
    <row r="28" spans="1:26" ht="12.75">
      <c r="A28" s="24">
        <v>9</v>
      </c>
      <c r="B28" s="25" t="s">
        <v>74</v>
      </c>
      <c r="C28" s="26" t="s">
        <v>106</v>
      </c>
      <c r="D28" s="51" t="s">
        <v>107</v>
      </c>
      <c r="E28" s="28">
        <v>12</v>
      </c>
      <c r="F28" s="27" t="s">
        <v>96</v>
      </c>
      <c r="H28" s="29">
        <f>ROUND(E28*G28,2)</f>
        <v>0</v>
      </c>
      <c r="J28" s="29">
        <f>ROUND(E28*G28,2)</f>
        <v>0</v>
      </c>
      <c r="P28" s="27" t="s">
        <v>78</v>
      </c>
      <c r="V28" s="31" t="s">
        <v>16</v>
      </c>
      <c r="Z28" s="27" t="s">
        <v>97</v>
      </c>
    </row>
    <row r="29" spans="1:26" ht="25.5">
      <c r="A29" s="24">
        <v>10</v>
      </c>
      <c r="B29" s="25" t="s">
        <v>74</v>
      </c>
      <c r="C29" s="26" t="s">
        <v>108</v>
      </c>
      <c r="D29" s="51" t="s">
        <v>109</v>
      </c>
      <c r="E29" s="28">
        <v>105</v>
      </c>
      <c r="F29" s="27" t="s">
        <v>96</v>
      </c>
      <c r="H29" s="29">
        <f>ROUND(E29*G29,2)</f>
        <v>0</v>
      </c>
      <c r="J29" s="29">
        <f>ROUND(E29*G29,2)</f>
        <v>0</v>
      </c>
      <c r="P29" s="27" t="s">
        <v>78</v>
      </c>
      <c r="V29" s="31" t="s">
        <v>16</v>
      </c>
      <c r="Z29" s="27" t="s">
        <v>97</v>
      </c>
    </row>
    <row r="30" spans="4:24" ht="12.75">
      <c r="D30" s="53" t="s">
        <v>110</v>
      </c>
      <c r="E30" s="54"/>
      <c r="F30" s="55"/>
      <c r="G30" s="56"/>
      <c r="H30" s="56"/>
      <c r="I30" s="56"/>
      <c r="J30" s="56"/>
      <c r="K30" s="57"/>
      <c r="L30" s="57"/>
      <c r="M30" s="54"/>
      <c r="N30" s="54"/>
      <c r="O30" s="55"/>
      <c r="P30" s="55"/>
      <c r="Q30" s="54"/>
      <c r="R30" s="54"/>
      <c r="S30" s="54"/>
      <c r="T30" s="58"/>
      <c r="U30" s="58"/>
      <c r="V30" s="58" t="s">
        <v>0</v>
      </c>
      <c r="W30" s="59"/>
      <c r="X30" s="55"/>
    </row>
    <row r="31" spans="1:26" ht="25.5">
      <c r="A31" s="24">
        <v>11</v>
      </c>
      <c r="B31" s="25" t="s">
        <v>74</v>
      </c>
      <c r="C31" s="26" t="s">
        <v>111</v>
      </c>
      <c r="D31" s="51" t="s">
        <v>112</v>
      </c>
      <c r="E31" s="28">
        <v>735</v>
      </c>
      <c r="F31" s="27" t="s">
        <v>96</v>
      </c>
      <c r="H31" s="29">
        <f>ROUND(E31*G31,2)</f>
        <v>0</v>
      </c>
      <c r="J31" s="29">
        <f>ROUND(E31*G31,2)</f>
        <v>0</v>
      </c>
      <c r="P31" s="27" t="s">
        <v>78</v>
      </c>
      <c r="V31" s="31" t="s">
        <v>16</v>
      </c>
      <c r="Z31" s="27" t="s">
        <v>97</v>
      </c>
    </row>
    <row r="32" spans="4:24" ht="12.75">
      <c r="D32" s="53" t="s">
        <v>113</v>
      </c>
      <c r="E32" s="54"/>
      <c r="F32" s="55"/>
      <c r="G32" s="56"/>
      <c r="H32" s="56"/>
      <c r="I32" s="56"/>
      <c r="J32" s="56"/>
      <c r="K32" s="57"/>
      <c r="L32" s="57"/>
      <c r="M32" s="54"/>
      <c r="N32" s="54"/>
      <c r="O32" s="55"/>
      <c r="P32" s="55"/>
      <c r="Q32" s="54"/>
      <c r="R32" s="54"/>
      <c r="S32" s="54"/>
      <c r="T32" s="58"/>
      <c r="U32" s="58"/>
      <c r="V32" s="58" t="s">
        <v>0</v>
      </c>
      <c r="W32" s="59"/>
      <c r="X32" s="55"/>
    </row>
    <row r="33" spans="1:26" ht="12.75">
      <c r="A33" s="24">
        <v>12</v>
      </c>
      <c r="B33" s="25" t="s">
        <v>74</v>
      </c>
      <c r="C33" s="26" t="s">
        <v>114</v>
      </c>
      <c r="D33" s="51" t="s">
        <v>115</v>
      </c>
      <c r="E33" s="28">
        <v>105</v>
      </c>
      <c r="F33" s="27" t="s">
        <v>96</v>
      </c>
      <c r="H33" s="29">
        <f>ROUND(E33*G33,2)</f>
        <v>0</v>
      </c>
      <c r="J33" s="29">
        <f>ROUND(E33*G33,2)</f>
        <v>0</v>
      </c>
      <c r="P33" s="27" t="s">
        <v>78</v>
      </c>
      <c r="V33" s="31" t="s">
        <v>16</v>
      </c>
      <c r="Z33" s="27" t="s">
        <v>97</v>
      </c>
    </row>
    <row r="34" spans="1:26" ht="12.75">
      <c r="A34" s="24">
        <v>13</v>
      </c>
      <c r="B34" s="25" t="s">
        <v>99</v>
      </c>
      <c r="C34" s="26" t="s">
        <v>116</v>
      </c>
      <c r="D34" s="51" t="s">
        <v>117</v>
      </c>
      <c r="E34" s="28">
        <v>12</v>
      </c>
      <c r="F34" s="27" t="s">
        <v>96</v>
      </c>
      <c r="H34" s="29">
        <f>ROUND(E34*G34,2)</f>
        <v>0</v>
      </c>
      <c r="J34" s="29">
        <f>ROUND(E34*G34,2)</f>
        <v>0</v>
      </c>
      <c r="P34" s="27" t="s">
        <v>78</v>
      </c>
      <c r="V34" s="31" t="s">
        <v>16</v>
      </c>
      <c r="Z34" s="27" t="s">
        <v>102</v>
      </c>
    </row>
    <row r="35" spans="1:26" ht="12.75">
      <c r="A35" s="24">
        <v>14</v>
      </c>
      <c r="B35" s="25" t="s">
        <v>99</v>
      </c>
      <c r="C35" s="26" t="s">
        <v>118</v>
      </c>
      <c r="D35" s="51" t="s">
        <v>119</v>
      </c>
      <c r="E35" s="28">
        <v>105</v>
      </c>
      <c r="F35" s="27" t="s">
        <v>96</v>
      </c>
      <c r="H35" s="29">
        <f>ROUND(E35*G35,2)</f>
        <v>0</v>
      </c>
      <c r="J35" s="29">
        <f>ROUND(E35*G35,2)</f>
        <v>0</v>
      </c>
      <c r="P35" s="27" t="s">
        <v>78</v>
      </c>
      <c r="V35" s="31" t="s">
        <v>16</v>
      </c>
      <c r="Z35" s="27" t="s">
        <v>97</v>
      </c>
    </row>
    <row r="36" spans="1:26" ht="12.75">
      <c r="A36" s="24">
        <v>15</v>
      </c>
      <c r="B36" s="25" t="s">
        <v>74</v>
      </c>
      <c r="C36" s="26" t="s">
        <v>120</v>
      </c>
      <c r="D36" s="51" t="s">
        <v>121</v>
      </c>
      <c r="E36" s="28">
        <v>105</v>
      </c>
      <c r="F36" s="27" t="s">
        <v>96</v>
      </c>
      <c r="H36" s="29">
        <f>ROUND(E36*G36,2)</f>
        <v>0</v>
      </c>
      <c r="J36" s="29">
        <f>ROUND(E36*G36,2)</f>
        <v>0</v>
      </c>
      <c r="P36" s="27" t="s">
        <v>78</v>
      </c>
      <c r="V36" s="31" t="s">
        <v>16</v>
      </c>
      <c r="Z36" s="27" t="s">
        <v>102</v>
      </c>
    </row>
    <row r="37" spans="1:26" ht="12.75">
      <c r="A37" s="24">
        <v>16</v>
      </c>
      <c r="B37" s="25" t="s">
        <v>74</v>
      </c>
      <c r="C37" s="26" t="s">
        <v>122</v>
      </c>
      <c r="D37" s="51" t="s">
        <v>123</v>
      </c>
      <c r="E37" s="28">
        <v>462</v>
      </c>
      <c r="F37" s="27" t="s">
        <v>77</v>
      </c>
      <c r="H37" s="29">
        <f>ROUND(E37*G37,2)</f>
        <v>0</v>
      </c>
      <c r="J37" s="29">
        <f>ROUND(E37*G37,2)</f>
        <v>0</v>
      </c>
      <c r="P37" s="27" t="s">
        <v>78</v>
      </c>
      <c r="V37" s="31" t="s">
        <v>16</v>
      </c>
      <c r="Z37" s="27" t="s">
        <v>97</v>
      </c>
    </row>
    <row r="38" spans="4:24" ht="12.75">
      <c r="D38" s="53" t="s">
        <v>124</v>
      </c>
      <c r="E38" s="54"/>
      <c r="F38" s="55"/>
      <c r="G38" s="56"/>
      <c r="H38" s="56"/>
      <c r="I38" s="56"/>
      <c r="J38" s="56"/>
      <c r="K38" s="57"/>
      <c r="L38" s="57"/>
      <c r="M38" s="54"/>
      <c r="N38" s="54"/>
      <c r="O38" s="55"/>
      <c r="P38" s="55"/>
      <c r="Q38" s="54"/>
      <c r="R38" s="54"/>
      <c r="S38" s="54"/>
      <c r="T38" s="58"/>
      <c r="U38" s="58"/>
      <c r="V38" s="58" t="s">
        <v>0</v>
      </c>
      <c r="W38" s="59"/>
      <c r="X38" s="55"/>
    </row>
    <row r="39" spans="1:27" ht="12.75">
      <c r="A39" s="24">
        <v>17</v>
      </c>
      <c r="B39" s="25" t="s">
        <v>125</v>
      </c>
      <c r="C39" s="26" t="s">
        <v>126</v>
      </c>
      <c r="D39" s="51" t="s">
        <v>127</v>
      </c>
      <c r="E39" s="28">
        <v>18.48</v>
      </c>
      <c r="F39" s="27" t="s">
        <v>128</v>
      </c>
      <c r="I39" s="29">
        <f>ROUND(E39*G39,2)</f>
        <v>0</v>
      </c>
      <c r="J39" s="29">
        <f>ROUND(E39*G39,2)</f>
        <v>0</v>
      </c>
      <c r="K39" s="30">
        <v>0.001</v>
      </c>
      <c r="L39" s="30">
        <f>E39*K39</f>
        <v>0.01848</v>
      </c>
      <c r="P39" s="27" t="s">
        <v>78</v>
      </c>
      <c r="V39" s="31" t="s">
        <v>15</v>
      </c>
      <c r="Z39" s="27" t="s">
        <v>129</v>
      </c>
      <c r="AA39" s="27" t="s">
        <v>78</v>
      </c>
    </row>
    <row r="40" spans="4:24" ht="12.75">
      <c r="D40" s="53" t="s">
        <v>130</v>
      </c>
      <c r="E40" s="54"/>
      <c r="F40" s="55"/>
      <c r="G40" s="56"/>
      <c r="H40" s="56"/>
      <c r="I40" s="56"/>
      <c r="J40" s="56"/>
      <c r="K40" s="57"/>
      <c r="L40" s="57"/>
      <c r="M40" s="54"/>
      <c r="N40" s="54"/>
      <c r="O40" s="55"/>
      <c r="P40" s="55"/>
      <c r="Q40" s="54"/>
      <c r="R40" s="54"/>
      <c r="S40" s="54"/>
      <c r="T40" s="58"/>
      <c r="U40" s="58"/>
      <c r="V40" s="58" t="s">
        <v>0</v>
      </c>
      <c r="W40" s="59"/>
      <c r="X40" s="55"/>
    </row>
    <row r="41" spans="1:26" ht="12.75">
      <c r="A41" s="24">
        <v>18</v>
      </c>
      <c r="B41" s="25" t="s">
        <v>131</v>
      </c>
      <c r="C41" s="26" t="s">
        <v>132</v>
      </c>
      <c r="D41" s="51" t="s">
        <v>133</v>
      </c>
      <c r="E41" s="28">
        <v>462</v>
      </c>
      <c r="F41" s="27" t="s">
        <v>77</v>
      </c>
      <c r="H41" s="29">
        <f aca="true" t="shared" si="0" ref="H41:H48">ROUND(E41*G41,2)</f>
        <v>0</v>
      </c>
      <c r="J41" s="29">
        <f aca="true" t="shared" si="1" ref="J41:J48">ROUND(E41*G41,2)</f>
        <v>0</v>
      </c>
      <c r="P41" s="27" t="s">
        <v>78</v>
      </c>
      <c r="V41" s="31" t="s">
        <v>16</v>
      </c>
      <c r="Z41" s="27" t="s">
        <v>97</v>
      </c>
    </row>
    <row r="42" spans="1:26" ht="12.75">
      <c r="A42" s="24">
        <v>19</v>
      </c>
      <c r="B42" s="25" t="s">
        <v>131</v>
      </c>
      <c r="C42" s="26" t="s">
        <v>134</v>
      </c>
      <c r="D42" s="51" t="s">
        <v>135</v>
      </c>
      <c r="E42" s="28">
        <v>462</v>
      </c>
      <c r="F42" s="27" t="s">
        <v>77</v>
      </c>
      <c r="H42" s="29">
        <f t="shared" si="0"/>
        <v>0</v>
      </c>
      <c r="J42" s="29">
        <f t="shared" si="1"/>
        <v>0</v>
      </c>
      <c r="P42" s="27" t="s">
        <v>78</v>
      </c>
      <c r="V42" s="31" t="s">
        <v>16</v>
      </c>
      <c r="Z42" s="27" t="s">
        <v>97</v>
      </c>
    </row>
    <row r="43" spans="1:26" ht="12.75">
      <c r="A43" s="24">
        <v>20</v>
      </c>
      <c r="B43" s="25" t="s">
        <v>131</v>
      </c>
      <c r="C43" s="26" t="s">
        <v>136</v>
      </c>
      <c r="D43" s="51" t="s">
        <v>137</v>
      </c>
      <c r="E43" s="28">
        <v>462</v>
      </c>
      <c r="F43" s="27" t="s">
        <v>77</v>
      </c>
      <c r="H43" s="29">
        <f t="shared" si="0"/>
        <v>0</v>
      </c>
      <c r="J43" s="29">
        <f t="shared" si="1"/>
        <v>0</v>
      </c>
      <c r="P43" s="27" t="s">
        <v>78</v>
      </c>
      <c r="V43" s="31" t="s">
        <v>16</v>
      </c>
      <c r="Z43" s="27" t="s">
        <v>97</v>
      </c>
    </row>
    <row r="44" spans="1:26" ht="12.75">
      <c r="A44" s="24">
        <v>21</v>
      </c>
      <c r="B44" s="25" t="s">
        <v>131</v>
      </c>
      <c r="C44" s="26" t="s">
        <v>138</v>
      </c>
      <c r="D44" s="51" t="s">
        <v>139</v>
      </c>
      <c r="E44" s="28">
        <v>462</v>
      </c>
      <c r="F44" s="27" t="s">
        <v>77</v>
      </c>
      <c r="H44" s="29">
        <f t="shared" si="0"/>
        <v>0</v>
      </c>
      <c r="J44" s="29">
        <f t="shared" si="1"/>
        <v>0</v>
      </c>
      <c r="P44" s="27" t="s">
        <v>78</v>
      </c>
      <c r="V44" s="31" t="s">
        <v>16</v>
      </c>
      <c r="Z44" s="27" t="s">
        <v>97</v>
      </c>
    </row>
    <row r="45" spans="1:26" ht="12.75">
      <c r="A45" s="24">
        <v>22</v>
      </c>
      <c r="B45" s="25" t="s">
        <v>131</v>
      </c>
      <c r="C45" s="26" t="s">
        <v>140</v>
      </c>
      <c r="D45" s="51" t="s">
        <v>141</v>
      </c>
      <c r="E45" s="28">
        <v>462</v>
      </c>
      <c r="F45" s="27" t="s">
        <v>77</v>
      </c>
      <c r="H45" s="29">
        <f t="shared" si="0"/>
        <v>0</v>
      </c>
      <c r="J45" s="29">
        <f t="shared" si="1"/>
        <v>0</v>
      </c>
      <c r="P45" s="27" t="s">
        <v>78</v>
      </c>
      <c r="V45" s="31" t="s">
        <v>16</v>
      </c>
      <c r="Z45" s="27" t="s">
        <v>97</v>
      </c>
    </row>
    <row r="46" spans="1:26" ht="12.75">
      <c r="A46" s="24">
        <v>23</v>
      </c>
      <c r="B46" s="25" t="s">
        <v>131</v>
      </c>
      <c r="C46" s="26" t="s">
        <v>142</v>
      </c>
      <c r="D46" s="51" t="s">
        <v>143</v>
      </c>
      <c r="E46" s="28">
        <v>462</v>
      </c>
      <c r="F46" s="27" t="s">
        <v>77</v>
      </c>
      <c r="H46" s="29">
        <f t="shared" si="0"/>
        <v>0</v>
      </c>
      <c r="J46" s="29">
        <f t="shared" si="1"/>
        <v>0</v>
      </c>
      <c r="P46" s="27" t="s">
        <v>78</v>
      </c>
      <c r="V46" s="31" t="s">
        <v>16</v>
      </c>
      <c r="Z46" s="27" t="s">
        <v>97</v>
      </c>
    </row>
    <row r="47" spans="1:26" ht="12.75">
      <c r="A47" s="24">
        <v>24</v>
      </c>
      <c r="B47" s="25" t="s">
        <v>131</v>
      </c>
      <c r="C47" s="26" t="s">
        <v>144</v>
      </c>
      <c r="D47" s="51" t="s">
        <v>145</v>
      </c>
      <c r="E47" s="28">
        <v>462</v>
      </c>
      <c r="F47" s="27" t="s">
        <v>77</v>
      </c>
      <c r="H47" s="29">
        <f t="shared" si="0"/>
        <v>0</v>
      </c>
      <c r="J47" s="29">
        <f t="shared" si="1"/>
        <v>0</v>
      </c>
      <c r="P47" s="27" t="s">
        <v>78</v>
      </c>
      <c r="V47" s="31" t="s">
        <v>16</v>
      </c>
      <c r="Z47" s="27" t="s">
        <v>97</v>
      </c>
    </row>
    <row r="48" spans="1:26" ht="12.75">
      <c r="A48" s="24">
        <v>25</v>
      </c>
      <c r="B48" s="25" t="s">
        <v>131</v>
      </c>
      <c r="C48" s="26" t="s">
        <v>146</v>
      </c>
      <c r="D48" s="51" t="s">
        <v>147</v>
      </c>
      <c r="E48" s="28">
        <v>4.62</v>
      </c>
      <c r="F48" s="27" t="s">
        <v>96</v>
      </c>
      <c r="H48" s="29">
        <f t="shared" si="0"/>
        <v>0</v>
      </c>
      <c r="J48" s="29">
        <f t="shared" si="1"/>
        <v>0</v>
      </c>
      <c r="P48" s="27" t="s">
        <v>78</v>
      </c>
      <c r="V48" s="31" t="s">
        <v>16</v>
      </c>
      <c r="Z48" s="27" t="s">
        <v>97</v>
      </c>
    </row>
    <row r="49" spans="4:24" ht="12.75">
      <c r="D49" s="53" t="s">
        <v>148</v>
      </c>
      <c r="E49" s="54"/>
      <c r="F49" s="55"/>
      <c r="G49" s="56"/>
      <c r="H49" s="56"/>
      <c r="I49" s="56"/>
      <c r="J49" s="56"/>
      <c r="K49" s="57"/>
      <c r="L49" s="57"/>
      <c r="M49" s="54"/>
      <c r="N49" s="54"/>
      <c r="O49" s="55"/>
      <c r="P49" s="55"/>
      <c r="Q49" s="54"/>
      <c r="R49" s="54"/>
      <c r="S49" s="54"/>
      <c r="T49" s="58"/>
      <c r="U49" s="58"/>
      <c r="V49" s="58" t="s">
        <v>0</v>
      </c>
      <c r="W49" s="59"/>
      <c r="X49" s="55"/>
    </row>
    <row r="50" spans="4:23" ht="12.75">
      <c r="D50" s="61" t="s">
        <v>149</v>
      </c>
      <c r="E50" s="62">
        <f>J50</f>
        <v>0</v>
      </c>
      <c r="H50" s="62">
        <f>SUM(H12:H49)</f>
        <v>0</v>
      </c>
      <c r="I50" s="62">
        <f>SUM(I12:I49)</f>
        <v>0</v>
      </c>
      <c r="J50" s="62">
        <f>SUM(J12:J49)</f>
        <v>0</v>
      </c>
      <c r="L50" s="63">
        <f>SUM(L12:L49)</f>
        <v>0.01848</v>
      </c>
      <c r="N50" s="64">
        <f>SUM(N12:N49)</f>
        <v>303.9865</v>
      </c>
      <c r="W50" s="32">
        <f>SUM(W12:W49)</f>
        <v>0</v>
      </c>
    </row>
    <row r="52" ht="12.75">
      <c r="B52" s="26" t="s">
        <v>150</v>
      </c>
    </row>
    <row r="53" spans="1:26" ht="25.5">
      <c r="A53" s="24">
        <v>26</v>
      </c>
      <c r="B53" s="25" t="s">
        <v>99</v>
      </c>
      <c r="C53" s="26" t="s">
        <v>151</v>
      </c>
      <c r="D53" s="51" t="s">
        <v>152</v>
      </c>
      <c r="E53" s="28">
        <v>804</v>
      </c>
      <c r="F53" s="27" t="s">
        <v>77</v>
      </c>
      <c r="H53" s="29">
        <f>ROUND(E53*G53,2)</f>
        <v>0</v>
      </c>
      <c r="J53" s="29">
        <f>ROUND(E53*G53,2)</f>
        <v>0</v>
      </c>
      <c r="P53" s="27" t="s">
        <v>78</v>
      </c>
      <c r="V53" s="31" t="s">
        <v>16</v>
      </c>
      <c r="Z53" s="27" t="s">
        <v>97</v>
      </c>
    </row>
    <row r="54" spans="4:24" ht="12.75">
      <c r="D54" s="53" t="s">
        <v>153</v>
      </c>
      <c r="E54" s="54"/>
      <c r="F54" s="55"/>
      <c r="G54" s="56"/>
      <c r="H54" s="56"/>
      <c r="I54" s="56"/>
      <c r="J54" s="56"/>
      <c r="K54" s="57"/>
      <c r="L54" s="57"/>
      <c r="M54" s="54"/>
      <c r="N54" s="54"/>
      <c r="O54" s="55"/>
      <c r="P54" s="55"/>
      <c r="Q54" s="54"/>
      <c r="R54" s="54"/>
      <c r="S54" s="54"/>
      <c r="T54" s="58"/>
      <c r="U54" s="58"/>
      <c r="V54" s="58" t="s">
        <v>0</v>
      </c>
      <c r="W54" s="59"/>
      <c r="X54" s="55"/>
    </row>
    <row r="55" spans="4:24" ht="12.75">
      <c r="D55" s="53" t="s">
        <v>154</v>
      </c>
      <c r="E55" s="54"/>
      <c r="F55" s="55"/>
      <c r="G55" s="56"/>
      <c r="H55" s="56"/>
      <c r="I55" s="56"/>
      <c r="J55" s="56"/>
      <c r="K55" s="57"/>
      <c r="L55" s="57"/>
      <c r="M55" s="54"/>
      <c r="N55" s="54"/>
      <c r="O55" s="55"/>
      <c r="P55" s="55"/>
      <c r="Q55" s="54"/>
      <c r="R55" s="54"/>
      <c r="S55" s="54"/>
      <c r="T55" s="58"/>
      <c r="U55" s="58"/>
      <c r="V55" s="58" t="s">
        <v>0</v>
      </c>
      <c r="W55" s="59"/>
      <c r="X55" s="55"/>
    </row>
    <row r="56" spans="4:23" ht="12.75">
      <c r="D56" s="61" t="s">
        <v>155</v>
      </c>
      <c r="E56" s="62">
        <f>J56</f>
        <v>0</v>
      </c>
      <c r="H56" s="62">
        <f>SUM(H52:H55)</f>
        <v>0</v>
      </c>
      <c r="I56" s="62">
        <f>SUM(I52:I55)</f>
        <v>0</v>
      </c>
      <c r="J56" s="62">
        <f>SUM(J52:J55)</f>
        <v>0</v>
      </c>
      <c r="L56" s="63">
        <f>SUM(L52:L55)</f>
        <v>0</v>
      </c>
      <c r="N56" s="64">
        <f>SUM(N52:N55)</f>
        <v>0</v>
      </c>
      <c r="W56" s="32">
        <f>SUM(W52:W55)</f>
        <v>0</v>
      </c>
    </row>
    <row r="58" ht="12.75">
      <c r="B58" s="26" t="s">
        <v>156</v>
      </c>
    </row>
    <row r="59" spans="1:26" ht="12.75">
      <c r="A59" s="24">
        <v>27</v>
      </c>
      <c r="B59" s="25" t="s">
        <v>157</v>
      </c>
      <c r="C59" s="26" t="s">
        <v>158</v>
      </c>
      <c r="D59" s="51" t="s">
        <v>159</v>
      </c>
      <c r="E59" s="28">
        <v>25</v>
      </c>
      <c r="F59" s="27" t="s">
        <v>160</v>
      </c>
      <c r="H59" s="29">
        <f>ROUND(E59*G59,2)</f>
        <v>0</v>
      </c>
      <c r="J59" s="29">
        <f>ROUND(E59*G59,2)</f>
        <v>0</v>
      </c>
      <c r="K59" s="30">
        <v>0.12152</v>
      </c>
      <c r="L59" s="30">
        <f>E59*K59</f>
        <v>3.0380000000000003</v>
      </c>
      <c r="P59" s="27" t="s">
        <v>78</v>
      </c>
      <c r="V59" s="31" t="s">
        <v>16</v>
      </c>
      <c r="Z59" s="27" t="s">
        <v>161</v>
      </c>
    </row>
    <row r="60" spans="1:27" ht="12.75">
      <c r="A60" s="24">
        <v>28</v>
      </c>
      <c r="B60" s="25" t="s">
        <v>125</v>
      </c>
      <c r="C60" s="26" t="s">
        <v>162</v>
      </c>
      <c r="D60" s="51" t="s">
        <v>163</v>
      </c>
      <c r="E60" s="28">
        <v>75</v>
      </c>
      <c r="F60" s="27" t="s">
        <v>92</v>
      </c>
      <c r="I60" s="29">
        <f>ROUND(E60*G60,2)</f>
        <v>0</v>
      </c>
      <c r="J60" s="29">
        <f>ROUND(E60*G60,2)</f>
        <v>0</v>
      </c>
      <c r="K60" s="30">
        <v>0.0013</v>
      </c>
      <c r="L60" s="30">
        <f>E60*K60</f>
        <v>0.09749999999999999</v>
      </c>
      <c r="P60" s="27" t="s">
        <v>78</v>
      </c>
      <c r="V60" s="31" t="s">
        <v>15</v>
      </c>
      <c r="Z60" s="27" t="s">
        <v>164</v>
      </c>
      <c r="AA60" s="27" t="s">
        <v>78</v>
      </c>
    </row>
    <row r="61" spans="4:24" ht="12.75">
      <c r="D61" s="53" t="s">
        <v>165</v>
      </c>
      <c r="E61" s="54"/>
      <c r="F61" s="55"/>
      <c r="G61" s="56"/>
      <c r="H61" s="56"/>
      <c r="I61" s="56"/>
      <c r="J61" s="56"/>
      <c r="K61" s="57"/>
      <c r="L61" s="57"/>
      <c r="M61" s="54"/>
      <c r="N61" s="54"/>
      <c r="O61" s="55"/>
      <c r="P61" s="55"/>
      <c r="Q61" s="54"/>
      <c r="R61" s="54"/>
      <c r="S61" s="54"/>
      <c r="T61" s="58"/>
      <c r="U61" s="58"/>
      <c r="V61" s="58" t="s">
        <v>0</v>
      </c>
      <c r="W61" s="59"/>
      <c r="X61" s="55"/>
    </row>
    <row r="62" spans="4:23" ht="12.75">
      <c r="D62" s="61" t="s">
        <v>166</v>
      </c>
      <c r="E62" s="62">
        <f>J62</f>
        <v>0</v>
      </c>
      <c r="H62" s="62">
        <f>SUM(H58:H61)</f>
        <v>0</v>
      </c>
      <c r="I62" s="62">
        <f>SUM(I58:I61)</f>
        <v>0</v>
      </c>
      <c r="J62" s="62">
        <f>SUM(J58:J61)</f>
        <v>0</v>
      </c>
      <c r="L62" s="63">
        <f>SUM(L58:L61)</f>
        <v>3.1355000000000004</v>
      </c>
      <c r="N62" s="64">
        <f>SUM(N58:N61)</f>
        <v>0</v>
      </c>
      <c r="W62" s="32">
        <f>SUM(W58:W61)</f>
        <v>0</v>
      </c>
    </row>
    <row r="64" ht="12.75">
      <c r="B64" s="26" t="s">
        <v>167</v>
      </c>
    </row>
    <row r="65" spans="1:26" ht="12.75">
      <c r="A65" s="24">
        <v>29</v>
      </c>
      <c r="B65" s="25" t="s">
        <v>80</v>
      </c>
      <c r="C65" s="26" t="s">
        <v>168</v>
      </c>
      <c r="D65" s="51" t="s">
        <v>169</v>
      </c>
      <c r="E65" s="28">
        <v>410</v>
      </c>
      <c r="F65" s="27" t="s">
        <v>77</v>
      </c>
      <c r="H65" s="29">
        <f>ROUND(E65*G65,2)</f>
        <v>0</v>
      </c>
      <c r="J65" s="29">
        <f>ROUND(E65*G65,2)</f>
        <v>0</v>
      </c>
      <c r="K65" s="30">
        <v>0.16192</v>
      </c>
      <c r="L65" s="30">
        <f>E65*K65</f>
        <v>66.3872</v>
      </c>
      <c r="P65" s="27" t="s">
        <v>78</v>
      </c>
      <c r="V65" s="31" t="s">
        <v>16</v>
      </c>
      <c r="Z65" s="27" t="s">
        <v>170</v>
      </c>
    </row>
    <row r="66" spans="4:24" ht="12.75">
      <c r="D66" s="53" t="s">
        <v>171</v>
      </c>
      <c r="E66" s="54"/>
      <c r="F66" s="55"/>
      <c r="G66" s="56"/>
      <c r="H66" s="56"/>
      <c r="I66" s="56"/>
      <c r="J66" s="56"/>
      <c r="K66" s="57"/>
      <c r="L66" s="57"/>
      <c r="M66" s="54"/>
      <c r="N66" s="54"/>
      <c r="O66" s="55"/>
      <c r="P66" s="55"/>
      <c r="Q66" s="54"/>
      <c r="R66" s="54"/>
      <c r="S66" s="54"/>
      <c r="T66" s="58"/>
      <c r="U66" s="58"/>
      <c r="V66" s="58" t="s">
        <v>0</v>
      </c>
      <c r="W66" s="59"/>
      <c r="X66" s="55"/>
    </row>
    <row r="67" spans="4:23" ht="12.75">
      <c r="D67" s="61" t="s">
        <v>172</v>
      </c>
      <c r="E67" s="62">
        <f>J67</f>
        <v>0</v>
      </c>
      <c r="H67" s="62">
        <f>SUM(H64:H66)</f>
        <v>0</v>
      </c>
      <c r="I67" s="62">
        <f>SUM(I64:I66)</f>
        <v>0</v>
      </c>
      <c r="J67" s="62">
        <f>SUM(J64:J66)</f>
        <v>0</v>
      </c>
      <c r="L67" s="63">
        <f>SUM(L64:L66)</f>
        <v>66.3872</v>
      </c>
      <c r="N67" s="64">
        <f>SUM(N64:N66)</f>
        <v>0</v>
      </c>
      <c r="W67" s="32">
        <f>SUM(W64:W66)</f>
        <v>0</v>
      </c>
    </row>
    <row r="69" ht="12.75">
      <c r="B69" s="26" t="s">
        <v>173</v>
      </c>
    </row>
    <row r="70" spans="1:26" ht="12.75">
      <c r="A70" s="24">
        <v>30</v>
      </c>
      <c r="B70" s="25" t="s">
        <v>80</v>
      </c>
      <c r="C70" s="26" t="s">
        <v>174</v>
      </c>
      <c r="D70" s="51" t="s">
        <v>175</v>
      </c>
      <c r="E70" s="28">
        <v>410</v>
      </c>
      <c r="F70" s="27" t="s">
        <v>77</v>
      </c>
      <c r="H70" s="29">
        <f>ROUND(E70*G70,2)</f>
        <v>0</v>
      </c>
      <c r="J70" s="29">
        <f>ROUND(E70*G70,2)</f>
        <v>0</v>
      </c>
      <c r="K70" s="30">
        <v>0.3708</v>
      </c>
      <c r="L70" s="30">
        <f>E70*K70</f>
        <v>152.02800000000002</v>
      </c>
      <c r="P70" s="27" t="s">
        <v>78</v>
      </c>
      <c r="V70" s="31" t="s">
        <v>16</v>
      </c>
      <c r="Z70" s="27" t="s">
        <v>170</v>
      </c>
    </row>
    <row r="71" spans="4:24" ht="12.75">
      <c r="D71" s="53" t="s">
        <v>176</v>
      </c>
      <c r="E71" s="54"/>
      <c r="F71" s="55"/>
      <c r="G71" s="56"/>
      <c r="H71" s="56"/>
      <c r="I71" s="56"/>
      <c r="J71" s="56"/>
      <c r="K71" s="57"/>
      <c r="L71" s="57"/>
      <c r="M71" s="54"/>
      <c r="N71" s="54"/>
      <c r="O71" s="55"/>
      <c r="P71" s="55"/>
      <c r="Q71" s="54"/>
      <c r="R71" s="54"/>
      <c r="S71" s="54"/>
      <c r="T71" s="58"/>
      <c r="U71" s="58"/>
      <c r="V71" s="58" t="s">
        <v>0</v>
      </c>
      <c r="W71" s="59"/>
      <c r="X71" s="55"/>
    </row>
    <row r="72" spans="1:26" ht="12.75">
      <c r="A72" s="24">
        <v>31</v>
      </c>
      <c r="B72" s="25" t="s">
        <v>80</v>
      </c>
      <c r="C72" s="26" t="s">
        <v>177</v>
      </c>
      <c r="D72" s="51" t="s">
        <v>178</v>
      </c>
      <c r="E72" s="28">
        <v>627</v>
      </c>
      <c r="F72" s="27" t="s">
        <v>77</v>
      </c>
      <c r="H72" s="29">
        <f>ROUND(E72*G72,2)</f>
        <v>0</v>
      </c>
      <c r="J72" s="29">
        <f>ROUND(E72*G72,2)</f>
        <v>0</v>
      </c>
      <c r="K72" s="30">
        <v>0.40714</v>
      </c>
      <c r="L72" s="30">
        <f>E72*K72</f>
        <v>255.27678</v>
      </c>
      <c r="P72" s="27" t="s">
        <v>78</v>
      </c>
      <c r="V72" s="31" t="s">
        <v>16</v>
      </c>
      <c r="Z72" s="27" t="s">
        <v>170</v>
      </c>
    </row>
    <row r="73" spans="4:24" ht="12.75">
      <c r="D73" s="53" t="s">
        <v>179</v>
      </c>
      <c r="E73" s="54"/>
      <c r="F73" s="55"/>
      <c r="G73" s="56"/>
      <c r="H73" s="56"/>
      <c r="I73" s="56"/>
      <c r="J73" s="56"/>
      <c r="K73" s="57"/>
      <c r="L73" s="57"/>
      <c r="M73" s="54"/>
      <c r="N73" s="54"/>
      <c r="O73" s="55"/>
      <c r="P73" s="55"/>
      <c r="Q73" s="54"/>
      <c r="R73" s="54"/>
      <c r="S73" s="54"/>
      <c r="T73" s="58"/>
      <c r="U73" s="58"/>
      <c r="V73" s="58" t="s">
        <v>0</v>
      </c>
      <c r="W73" s="59"/>
      <c r="X73" s="55"/>
    </row>
    <row r="74" spans="1:26" ht="25.5">
      <c r="A74" s="24">
        <v>32</v>
      </c>
      <c r="B74" s="25" t="s">
        <v>74</v>
      </c>
      <c r="C74" s="26" t="s">
        <v>180</v>
      </c>
      <c r="D74" s="51" t="s">
        <v>181</v>
      </c>
      <c r="E74" s="28">
        <v>627</v>
      </c>
      <c r="F74" s="27" t="s">
        <v>77</v>
      </c>
      <c r="H74" s="29">
        <f>ROUND(E74*G74,2)</f>
        <v>0</v>
      </c>
      <c r="J74" s="29">
        <f>ROUND(E74*G74,2)</f>
        <v>0</v>
      </c>
      <c r="K74" s="30">
        <v>0.00601</v>
      </c>
      <c r="L74" s="30">
        <f>E74*K74</f>
        <v>3.76827</v>
      </c>
      <c r="P74" s="27" t="s">
        <v>78</v>
      </c>
      <c r="V74" s="31" t="s">
        <v>16</v>
      </c>
      <c r="Z74" s="27" t="s">
        <v>182</v>
      </c>
    </row>
    <row r="75" spans="4:24" ht="12.75">
      <c r="D75" s="53" t="s">
        <v>183</v>
      </c>
      <c r="E75" s="54"/>
      <c r="F75" s="55"/>
      <c r="G75" s="56"/>
      <c r="H75" s="56"/>
      <c r="I75" s="56"/>
      <c r="J75" s="56"/>
      <c r="K75" s="57"/>
      <c r="L75" s="57"/>
      <c r="M75" s="54"/>
      <c r="N75" s="54"/>
      <c r="O75" s="55"/>
      <c r="P75" s="55"/>
      <c r="Q75" s="54"/>
      <c r="R75" s="54"/>
      <c r="S75" s="54"/>
      <c r="T75" s="58"/>
      <c r="U75" s="58"/>
      <c r="V75" s="58" t="s">
        <v>0</v>
      </c>
      <c r="W75" s="59"/>
      <c r="X75" s="55"/>
    </row>
    <row r="76" spans="1:26" ht="25.5">
      <c r="A76" s="24">
        <v>33</v>
      </c>
      <c r="B76" s="25" t="s">
        <v>80</v>
      </c>
      <c r="C76" s="26" t="s">
        <v>184</v>
      </c>
      <c r="D76" s="51" t="s">
        <v>185</v>
      </c>
      <c r="E76" s="28">
        <v>674.5</v>
      </c>
      <c r="F76" s="27" t="s">
        <v>77</v>
      </c>
      <c r="H76" s="29">
        <f>ROUND(E76*G76,2)</f>
        <v>0</v>
      </c>
      <c r="J76" s="29">
        <f>ROUND(E76*G76,2)</f>
        <v>0</v>
      </c>
      <c r="P76" s="27" t="s">
        <v>78</v>
      </c>
      <c r="V76" s="31" t="s">
        <v>16</v>
      </c>
      <c r="Z76" s="27" t="s">
        <v>182</v>
      </c>
    </row>
    <row r="77" spans="4:24" ht="12.75">
      <c r="D77" s="53" t="s">
        <v>153</v>
      </c>
      <c r="E77" s="54"/>
      <c r="F77" s="55"/>
      <c r="G77" s="56"/>
      <c r="H77" s="56"/>
      <c r="I77" s="56"/>
      <c r="J77" s="56"/>
      <c r="K77" s="57"/>
      <c r="L77" s="57"/>
      <c r="M77" s="54"/>
      <c r="N77" s="54"/>
      <c r="O77" s="55"/>
      <c r="P77" s="55"/>
      <c r="Q77" s="54"/>
      <c r="R77" s="54"/>
      <c r="S77" s="54"/>
      <c r="T77" s="58"/>
      <c r="U77" s="58"/>
      <c r="V77" s="58" t="s">
        <v>0</v>
      </c>
      <c r="W77" s="59"/>
      <c r="X77" s="55"/>
    </row>
    <row r="78" spans="4:24" ht="12.75">
      <c r="D78" s="53" t="s">
        <v>186</v>
      </c>
      <c r="E78" s="54"/>
      <c r="F78" s="55"/>
      <c r="G78" s="56"/>
      <c r="H78" s="56"/>
      <c r="I78" s="56"/>
      <c r="J78" s="56"/>
      <c r="K78" s="57"/>
      <c r="L78" s="57"/>
      <c r="M78" s="54"/>
      <c r="N78" s="54"/>
      <c r="O78" s="55"/>
      <c r="P78" s="55"/>
      <c r="Q78" s="54"/>
      <c r="R78" s="54"/>
      <c r="S78" s="54"/>
      <c r="T78" s="58"/>
      <c r="U78" s="58"/>
      <c r="V78" s="58" t="s">
        <v>0</v>
      </c>
      <c r="W78" s="59"/>
      <c r="X78" s="55"/>
    </row>
    <row r="79" spans="1:26" ht="25.5">
      <c r="A79" s="24">
        <v>34</v>
      </c>
      <c r="B79" s="25" t="s">
        <v>74</v>
      </c>
      <c r="C79" s="26" t="s">
        <v>187</v>
      </c>
      <c r="D79" s="51" t="s">
        <v>188</v>
      </c>
      <c r="E79" s="28">
        <v>410</v>
      </c>
      <c r="F79" s="27" t="s">
        <v>77</v>
      </c>
      <c r="H79" s="29">
        <f>ROUND(E79*G79,2)</f>
        <v>0</v>
      </c>
      <c r="J79" s="29">
        <f>ROUND(E79*G79,2)</f>
        <v>0</v>
      </c>
      <c r="K79" s="30">
        <v>0.13193</v>
      </c>
      <c r="L79" s="30">
        <f>E79*K79</f>
        <v>54.0913</v>
      </c>
      <c r="P79" s="27" t="s">
        <v>78</v>
      </c>
      <c r="V79" s="31" t="s">
        <v>16</v>
      </c>
      <c r="Z79" s="27" t="s">
        <v>182</v>
      </c>
    </row>
    <row r="80" spans="4:24" ht="12.75">
      <c r="D80" s="53" t="s">
        <v>189</v>
      </c>
      <c r="E80" s="54"/>
      <c r="F80" s="55"/>
      <c r="G80" s="56"/>
      <c r="H80" s="56"/>
      <c r="I80" s="56"/>
      <c r="J80" s="56"/>
      <c r="K80" s="57"/>
      <c r="L80" s="57"/>
      <c r="M80" s="54"/>
      <c r="N80" s="54"/>
      <c r="O80" s="55"/>
      <c r="P80" s="55"/>
      <c r="Q80" s="54"/>
      <c r="R80" s="54"/>
      <c r="S80" s="54"/>
      <c r="T80" s="58"/>
      <c r="U80" s="58"/>
      <c r="V80" s="58" t="s">
        <v>0</v>
      </c>
      <c r="W80" s="59"/>
      <c r="X80" s="55"/>
    </row>
    <row r="81" spans="1:27" ht="12.75">
      <c r="A81" s="24">
        <v>35</v>
      </c>
      <c r="B81" s="25" t="s">
        <v>125</v>
      </c>
      <c r="C81" s="26" t="s">
        <v>190</v>
      </c>
      <c r="D81" s="51" t="s">
        <v>191</v>
      </c>
      <c r="E81" s="28">
        <v>414.1</v>
      </c>
      <c r="F81" s="27" t="s">
        <v>77</v>
      </c>
      <c r="I81" s="29">
        <f>ROUND(E81*G81,2)</f>
        <v>0</v>
      </c>
      <c r="J81" s="29">
        <f>ROUND(E81*G81,2)</f>
        <v>0</v>
      </c>
      <c r="K81" s="30">
        <v>0.1296</v>
      </c>
      <c r="L81" s="30">
        <f>E81*K81</f>
        <v>53.66736</v>
      </c>
      <c r="P81" s="27" t="s">
        <v>78</v>
      </c>
      <c r="V81" s="31" t="s">
        <v>15</v>
      </c>
      <c r="Z81" s="27" t="s">
        <v>192</v>
      </c>
      <c r="AA81" s="27" t="s">
        <v>78</v>
      </c>
    </row>
    <row r="82" spans="4:24" ht="12.75">
      <c r="D82" s="53" t="s">
        <v>193</v>
      </c>
      <c r="E82" s="54"/>
      <c r="F82" s="55"/>
      <c r="G82" s="56"/>
      <c r="H82" s="56"/>
      <c r="I82" s="56"/>
      <c r="J82" s="56"/>
      <c r="K82" s="57"/>
      <c r="L82" s="57"/>
      <c r="M82" s="54"/>
      <c r="N82" s="54"/>
      <c r="O82" s="55"/>
      <c r="P82" s="55"/>
      <c r="Q82" s="54"/>
      <c r="R82" s="54"/>
      <c r="S82" s="54"/>
      <c r="T82" s="58"/>
      <c r="U82" s="58"/>
      <c r="V82" s="58" t="s">
        <v>0</v>
      </c>
      <c r="W82" s="59"/>
      <c r="X82" s="55"/>
    </row>
    <row r="83" spans="1:26" ht="12.75">
      <c r="A83" s="24">
        <v>36</v>
      </c>
      <c r="B83" s="25" t="s">
        <v>74</v>
      </c>
      <c r="C83" s="26" t="s">
        <v>194</v>
      </c>
      <c r="D83" s="51" t="s">
        <v>195</v>
      </c>
      <c r="E83" s="28">
        <v>36</v>
      </c>
      <c r="F83" s="27" t="s">
        <v>77</v>
      </c>
      <c r="H83" s="29">
        <f>ROUND(E83*G83,2)</f>
        <v>0</v>
      </c>
      <c r="J83" s="29">
        <f>ROUND(E83*G83,2)</f>
        <v>0</v>
      </c>
      <c r="K83" s="30">
        <v>0.16849</v>
      </c>
      <c r="L83" s="30">
        <f>E83*K83</f>
        <v>6.06564</v>
      </c>
      <c r="P83" s="27" t="s">
        <v>78</v>
      </c>
      <c r="V83" s="31" t="s">
        <v>16</v>
      </c>
      <c r="Z83" s="27" t="s">
        <v>182</v>
      </c>
    </row>
    <row r="84" spans="4:24" ht="12.75">
      <c r="D84" s="53" t="s">
        <v>196</v>
      </c>
      <c r="E84" s="54"/>
      <c r="F84" s="55"/>
      <c r="G84" s="56"/>
      <c r="H84" s="56"/>
      <c r="I84" s="56"/>
      <c r="J84" s="56"/>
      <c r="K84" s="57"/>
      <c r="L84" s="57"/>
      <c r="M84" s="54"/>
      <c r="N84" s="54"/>
      <c r="O84" s="55"/>
      <c r="P84" s="55"/>
      <c r="Q84" s="54"/>
      <c r="R84" s="54"/>
      <c r="S84" s="54"/>
      <c r="T84" s="58"/>
      <c r="U84" s="58"/>
      <c r="V84" s="58" t="s">
        <v>0</v>
      </c>
      <c r="W84" s="59"/>
      <c r="X84" s="55"/>
    </row>
    <row r="85" spans="4:24" ht="12.75">
      <c r="D85" s="53" t="s">
        <v>197</v>
      </c>
      <c r="E85" s="54"/>
      <c r="F85" s="55"/>
      <c r="G85" s="56"/>
      <c r="H85" s="56"/>
      <c r="I85" s="56"/>
      <c r="J85" s="56"/>
      <c r="K85" s="57"/>
      <c r="L85" s="57"/>
      <c r="M85" s="54"/>
      <c r="N85" s="54"/>
      <c r="O85" s="55"/>
      <c r="P85" s="55"/>
      <c r="Q85" s="54"/>
      <c r="R85" s="54"/>
      <c r="S85" s="54"/>
      <c r="T85" s="58"/>
      <c r="U85" s="58"/>
      <c r="V85" s="58" t="s">
        <v>0</v>
      </c>
      <c r="W85" s="59"/>
      <c r="X85" s="55"/>
    </row>
    <row r="86" spans="4:24" ht="12.75">
      <c r="D86" s="53" t="s">
        <v>198</v>
      </c>
      <c r="E86" s="54"/>
      <c r="F86" s="55"/>
      <c r="G86" s="56"/>
      <c r="H86" s="56"/>
      <c r="I86" s="56"/>
      <c r="J86" s="56"/>
      <c r="K86" s="57"/>
      <c r="L86" s="57"/>
      <c r="M86" s="54"/>
      <c r="N86" s="54"/>
      <c r="O86" s="55"/>
      <c r="P86" s="55"/>
      <c r="Q86" s="54"/>
      <c r="R86" s="54"/>
      <c r="S86" s="54"/>
      <c r="T86" s="58"/>
      <c r="U86" s="58"/>
      <c r="V86" s="58" t="s">
        <v>0</v>
      </c>
      <c r="W86" s="59"/>
      <c r="X86" s="55"/>
    </row>
    <row r="87" spans="4:24" ht="12.75">
      <c r="D87" s="53" t="s">
        <v>199</v>
      </c>
      <c r="E87" s="54"/>
      <c r="F87" s="55"/>
      <c r="G87" s="56"/>
      <c r="H87" s="56"/>
      <c r="I87" s="56"/>
      <c r="J87" s="56"/>
      <c r="K87" s="57"/>
      <c r="L87" s="57"/>
      <c r="M87" s="54"/>
      <c r="N87" s="54"/>
      <c r="O87" s="55"/>
      <c r="P87" s="55"/>
      <c r="Q87" s="54"/>
      <c r="R87" s="54"/>
      <c r="S87" s="54"/>
      <c r="T87" s="58"/>
      <c r="U87" s="58"/>
      <c r="V87" s="58" t="s">
        <v>0</v>
      </c>
      <c r="W87" s="59"/>
      <c r="X87" s="55"/>
    </row>
    <row r="88" spans="1:27" ht="12.75">
      <c r="A88" s="24">
        <v>37</v>
      </c>
      <c r="B88" s="25" t="s">
        <v>125</v>
      </c>
      <c r="C88" s="26" t="s">
        <v>200</v>
      </c>
      <c r="D88" s="51" t="s">
        <v>201</v>
      </c>
      <c r="E88" s="28">
        <v>11.918</v>
      </c>
      <c r="F88" s="27" t="s">
        <v>77</v>
      </c>
      <c r="I88" s="29">
        <f>ROUND(E88*G88,2)</f>
        <v>0</v>
      </c>
      <c r="J88" s="29">
        <f>ROUND(E88*G88,2)</f>
        <v>0</v>
      </c>
      <c r="K88" s="30">
        <v>0.14</v>
      </c>
      <c r="L88" s="30">
        <f>E88*K88</f>
        <v>1.66852</v>
      </c>
      <c r="P88" s="27" t="s">
        <v>78</v>
      </c>
      <c r="V88" s="31" t="s">
        <v>15</v>
      </c>
      <c r="Z88" s="27" t="s">
        <v>192</v>
      </c>
      <c r="AA88" s="27" t="s">
        <v>78</v>
      </c>
    </row>
    <row r="89" spans="4:24" ht="12.75">
      <c r="D89" s="53" t="s">
        <v>202</v>
      </c>
      <c r="E89" s="54"/>
      <c r="F89" s="55"/>
      <c r="G89" s="56"/>
      <c r="H89" s="56"/>
      <c r="I89" s="56"/>
      <c r="J89" s="56"/>
      <c r="K89" s="57"/>
      <c r="L89" s="57"/>
      <c r="M89" s="54"/>
      <c r="N89" s="54"/>
      <c r="O89" s="55"/>
      <c r="P89" s="55"/>
      <c r="Q89" s="54"/>
      <c r="R89" s="54"/>
      <c r="S89" s="54"/>
      <c r="T89" s="58"/>
      <c r="U89" s="58"/>
      <c r="V89" s="58" t="s">
        <v>0</v>
      </c>
      <c r="W89" s="59"/>
      <c r="X89" s="55"/>
    </row>
    <row r="90" spans="1:27" ht="12.75">
      <c r="A90" s="24">
        <v>38</v>
      </c>
      <c r="B90" s="25" t="s">
        <v>125</v>
      </c>
      <c r="C90" s="26" t="s">
        <v>203</v>
      </c>
      <c r="D90" s="51" t="s">
        <v>204</v>
      </c>
      <c r="E90" s="28">
        <v>24.442</v>
      </c>
      <c r="F90" s="27" t="s">
        <v>77</v>
      </c>
      <c r="I90" s="29">
        <f>ROUND(E90*G90,2)</f>
        <v>0</v>
      </c>
      <c r="J90" s="29">
        <f>ROUND(E90*G90,2)</f>
        <v>0</v>
      </c>
      <c r="K90" s="30">
        <v>0.14</v>
      </c>
      <c r="L90" s="30">
        <f>E90*K90</f>
        <v>3.4218800000000003</v>
      </c>
      <c r="P90" s="27" t="s">
        <v>78</v>
      </c>
      <c r="V90" s="31" t="s">
        <v>15</v>
      </c>
      <c r="Z90" s="27" t="s">
        <v>192</v>
      </c>
      <c r="AA90" s="27" t="s">
        <v>78</v>
      </c>
    </row>
    <row r="91" spans="4:24" ht="12.75">
      <c r="D91" s="53" t="s">
        <v>205</v>
      </c>
      <c r="E91" s="54"/>
      <c r="F91" s="55"/>
      <c r="G91" s="56"/>
      <c r="H91" s="56"/>
      <c r="I91" s="56"/>
      <c r="J91" s="56"/>
      <c r="K91" s="57"/>
      <c r="L91" s="57"/>
      <c r="M91" s="54"/>
      <c r="N91" s="54"/>
      <c r="O91" s="55"/>
      <c r="P91" s="55"/>
      <c r="Q91" s="54"/>
      <c r="R91" s="54"/>
      <c r="S91" s="54"/>
      <c r="T91" s="58"/>
      <c r="U91" s="58"/>
      <c r="V91" s="58" t="s">
        <v>0</v>
      </c>
      <c r="W91" s="59"/>
      <c r="X91" s="55"/>
    </row>
    <row r="92" spans="4:23" ht="12.75">
      <c r="D92" s="61" t="s">
        <v>206</v>
      </c>
      <c r="E92" s="62">
        <f>J92</f>
        <v>0</v>
      </c>
      <c r="H92" s="62">
        <f>SUM(H69:H91)</f>
        <v>0</v>
      </c>
      <c r="I92" s="62">
        <f>SUM(I69:I91)</f>
        <v>0</v>
      </c>
      <c r="J92" s="62">
        <f>SUM(J69:J91)</f>
        <v>0</v>
      </c>
      <c r="L92" s="63">
        <f>SUM(L69:L91)</f>
        <v>529.98775</v>
      </c>
      <c r="N92" s="64">
        <f>SUM(N69:N91)</f>
        <v>0</v>
      </c>
      <c r="W92" s="32">
        <f>SUM(W69:W91)</f>
        <v>0</v>
      </c>
    </row>
    <row r="94" ht="12.75">
      <c r="B94" s="26" t="s">
        <v>207</v>
      </c>
    </row>
    <row r="95" spans="1:26" ht="25.5">
      <c r="A95" s="24">
        <v>39</v>
      </c>
      <c r="B95" s="25" t="s">
        <v>80</v>
      </c>
      <c r="C95" s="26" t="s">
        <v>208</v>
      </c>
      <c r="D95" s="51" t="s">
        <v>209</v>
      </c>
      <c r="E95" s="28">
        <v>27</v>
      </c>
      <c r="F95" s="27" t="s">
        <v>160</v>
      </c>
      <c r="H95" s="29">
        <f>ROUND(E95*G95,2)</f>
        <v>0</v>
      </c>
      <c r="J95" s="29">
        <f>ROUND(E95*G95,2)</f>
        <v>0</v>
      </c>
      <c r="K95" s="30">
        <v>0.2457</v>
      </c>
      <c r="L95" s="30">
        <f>E95*K95</f>
        <v>6.6339</v>
      </c>
      <c r="P95" s="27" t="s">
        <v>78</v>
      </c>
      <c r="V95" s="31" t="s">
        <v>16</v>
      </c>
      <c r="Z95" s="27" t="s">
        <v>182</v>
      </c>
    </row>
    <row r="96" spans="4:24" ht="12.75">
      <c r="D96" s="53" t="s">
        <v>210</v>
      </c>
      <c r="E96" s="54"/>
      <c r="F96" s="55"/>
      <c r="G96" s="56"/>
      <c r="H96" s="56"/>
      <c r="I96" s="56"/>
      <c r="J96" s="56"/>
      <c r="K96" s="57"/>
      <c r="L96" s="57"/>
      <c r="M96" s="54"/>
      <c r="N96" s="54"/>
      <c r="O96" s="55"/>
      <c r="P96" s="55"/>
      <c r="Q96" s="54"/>
      <c r="R96" s="54"/>
      <c r="S96" s="54"/>
      <c r="T96" s="58"/>
      <c r="U96" s="58"/>
      <c r="V96" s="58" t="s">
        <v>0</v>
      </c>
      <c r="W96" s="59"/>
      <c r="X96" s="55"/>
    </row>
    <row r="97" spans="4:24" ht="12.75">
      <c r="D97" s="53" t="s">
        <v>211</v>
      </c>
      <c r="E97" s="54"/>
      <c r="F97" s="55"/>
      <c r="G97" s="56"/>
      <c r="H97" s="56"/>
      <c r="I97" s="56"/>
      <c r="J97" s="56"/>
      <c r="K97" s="57"/>
      <c r="L97" s="57"/>
      <c r="M97" s="54"/>
      <c r="N97" s="54"/>
      <c r="O97" s="55"/>
      <c r="P97" s="55"/>
      <c r="Q97" s="54"/>
      <c r="R97" s="54"/>
      <c r="S97" s="54"/>
      <c r="T97" s="58"/>
      <c r="U97" s="58"/>
      <c r="V97" s="58" t="s">
        <v>0</v>
      </c>
      <c r="W97" s="59"/>
      <c r="X97" s="55"/>
    </row>
    <row r="98" spans="4:24" ht="12.75">
      <c r="D98" s="53" t="s">
        <v>212</v>
      </c>
      <c r="E98" s="54"/>
      <c r="F98" s="55"/>
      <c r="G98" s="56"/>
      <c r="H98" s="56"/>
      <c r="I98" s="56"/>
      <c r="J98" s="56"/>
      <c r="K98" s="57"/>
      <c r="L98" s="57"/>
      <c r="M98" s="54"/>
      <c r="N98" s="54"/>
      <c r="O98" s="55"/>
      <c r="P98" s="55"/>
      <c r="Q98" s="54"/>
      <c r="R98" s="54"/>
      <c r="S98" s="54"/>
      <c r="T98" s="58"/>
      <c r="U98" s="58"/>
      <c r="V98" s="58" t="s">
        <v>0</v>
      </c>
      <c r="W98" s="59"/>
      <c r="X98" s="55"/>
    </row>
    <row r="99" spans="4:24" ht="12.75">
      <c r="D99" s="53" t="s">
        <v>213</v>
      </c>
      <c r="E99" s="54"/>
      <c r="F99" s="55"/>
      <c r="G99" s="56"/>
      <c r="H99" s="56"/>
      <c r="I99" s="56"/>
      <c r="J99" s="56"/>
      <c r="K99" s="57"/>
      <c r="L99" s="57"/>
      <c r="M99" s="54"/>
      <c r="N99" s="54"/>
      <c r="O99" s="55"/>
      <c r="P99" s="55"/>
      <c r="Q99" s="54"/>
      <c r="R99" s="54"/>
      <c r="S99" s="54"/>
      <c r="T99" s="58"/>
      <c r="U99" s="58"/>
      <c r="V99" s="58" t="s">
        <v>0</v>
      </c>
      <c r="W99" s="59"/>
      <c r="X99" s="55"/>
    </row>
    <row r="100" spans="4:24" ht="12.75">
      <c r="D100" s="53" t="s">
        <v>214</v>
      </c>
      <c r="E100" s="54"/>
      <c r="F100" s="55"/>
      <c r="G100" s="56"/>
      <c r="H100" s="56"/>
      <c r="I100" s="56"/>
      <c r="J100" s="56"/>
      <c r="K100" s="57"/>
      <c r="L100" s="57"/>
      <c r="M100" s="54"/>
      <c r="N100" s="54"/>
      <c r="O100" s="55"/>
      <c r="P100" s="55"/>
      <c r="Q100" s="54"/>
      <c r="R100" s="54"/>
      <c r="S100" s="54"/>
      <c r="T100" s="58"/>
      <c r="U100" s="58"/>
      <c r="V100" s="58" t="s">
        <v>0</v>
      </c>
      <c r="W100" s="59"/>
      <c r="X100" s="55"/>
    </row>
    <row r="101" spans="4:24" ht="12.75">
      <c r="D101" s="53" t="s">
        <v>215</v>
      </c>
      <c r="E101" s="54"/>
      <c r="F101" s="55"/>
      <c r="G101" s="56"/>
      <c r="H101" s="56"/>
      <c r="I101" s="56"/>
      <c r="J101" s="56"/>
      <c r="K101" s="57"/>
      <c r="L101" s="57"/>
      <c r="M101" s="54"/>
      <c r="N101" s="54"/>
      <c r="O101" s="55"/>
      <c r="P101" s="55"/>
      <c r="Q101" s="54"/>
      <c r="R101" s="54"/>
      <c r="S101" s="54"/>
      <c r="T101" s="58"/>
      <c r="U101" s="58"/>
      <c r="V101" s="58" t="s">
        <v>0</v>
      </c>
      <c r="W101" s="59"/>
      <c r="X101" s="55"/>
    </row>
    <row r="102" spans="4:24" ht="12.75">
      <c r="D102" s="53" t="s">
        <v>216</v>
      </c>
      <c r="E102" s="54"/>
      <c r="F102" s="55"/>
      <c r="G102" s="56"/>
      <c r="H102" s="56"/>
      <c r="I102" s="56"/>
      <c r="J102" s="56"/>
      <c r="K102" s="57"/>
      <c r="L102" s="57"/>
      <c r="M102" s="54"/>
      <c r="N102" s="54"/>
      <c r="O102" s="55"/>
      <c r="P102" s="55"/>
      <c r="Q102" s="54"/>
      <c r="R102" s="54"/>
      <c r="S102" s="54"/>
      <c r="T102" s="58"/>
      <c r="U102" s="58"/>
      <c r="V102" s="58" t="s">
        <v>0</v>
      </c>
      <c r="W102" s="59"/>
      <c r="X102" s="55"/>
    </row>
    <row r="103" spans="4:24" ht="12.75">
      <c r="D103" s="53" t="s">
        <v>217</v>
      </c>
      <c r="E103" s="54"/>
      <c r="F103" s="55"/>
      <c r="G103" s="56"/>
      <c r="H103" s="56"/>
      <c r="I103" s="56"/>
      <c r="J103" s="56"/>
      <c r="K103" s="57"/>
      <c r="L103" s="57"/>
      <c r="M103" s="54"/>
      <c r="N103" s="54"/>
      <c r="O103" s="55"/>
      <c r="P103" s="55"/>
      <c r="Q103" s="54"/>
      <c r="R103" s="54"/>
      <c r="S103" s="54"/>
      <c r="T103" s="58"/>
      <c r="U103" s="58"/>
      <c r="V103" s="58" t="s">
        <v>0</v>
      </c>
      <c r="W103" s="59"/>
      <c r="X103" s="55"/>
    </row>
    <row r="104" spans="1:27" ht="25.5">
      <c r="A104" s="24">
        <v>40</v>
      </c>
      <c r="B104" s="25" t="s">
        <v>125</v>
      </c>
      <c r="C104" s="26" t="s">
        <v>218</v>
      </c>
      <c r="D104" s="51" t="s">
        <v>219</v>
      </c>
      <c r="E104" s="28">
        <v>1</v>
      </c>
      <c r="F104" s="27" t="s">
        <v>160</v>
      </c>
      <c r="I104" s="29">
        <f aca="true" t="shared" si="2" ref="I104:I111">ROUND(E104*G104,2)</f>
        <v>0</v>
      </c>
      <c r="J104" s="29">
        <f aca="true" t="shared" si="3" ref="J104:J113">ROUND(E104*G104,2)</f>
        <v>0</v>
      </c>
      <c r="K104" s="30">
        <v>0.002</v>
      </c>
      <c r="L104" s="30">
        <f aca="true" t="shared" si="4" ref="L104:L113">E104*K104</f>
        <v>0.002</v>
      </c>
      <c r="P104" s="27" t="s">
        <v>78</v>
      </c>
      <c r="V104" s="31" t="s">
        <v>15</v>
      </c>
      <c r="Z104" s="27" t="s">
        <v>164</v>
      </c>
      <c r="AA104" s="27" t="s">
        <v>78</v>
      </c>
    </row>
    <row r="105" spans="1:27" ht="12.75">
      <c r="A105" s="24">
        <v>41</v>
      </c>
      <c r="B105" s="25" t="s">
        <v>125</v>
      </c>
      <c r="C105" s="26" t="s">
        <v>220</v>
      </c>
      <c r="D105" s="51" t="s">
        <v>221</v>
      </c>
      <c r="E105" s="28">
        <v>4</v>
      </c>
      <c r="F105" s="27" t="s">
        <v>160</v>
      </c>
      <c r="I105" s="29">
        <f t="shared" si="2"/>
        <v>0</v>
      </c>
      <c r="J105" s="29">
        <f t="shared" si="3"/>
        <v>0</v>
      </c>
      <c r="K105" s="30">
        <v>0.0051</v>
      </c>
      <c r="L105" s="30">
        <f t="shared" si="4"/>
        <v>0.0204</v>
      </c>
      <c r="P105" s="27" t="s">
        <v>78</v>
      </c>
      <c r="V105" s="31" t="s">
        <v>15</v>
      </c>
      <c r="Z105" s="27" t="s">
        <v>164</v>
      </c>
      <c r="AA105" s="27" t="s">
        <v>78</v>
      </c>
    </row>
    <row r="106" spans="1:27" ht="12.75">
      <c r="A106" s="24">
        <v>42</v>
      </c>
      <c r="B106" s="25" t="s">
        <v>125</v>
      </c>
      <c r="C106" s="26" t="s">
        <v>222</v>
      </c>
      <c r="D106" s="51" t="s">
        <v>223</v>
      </c>
      <c r="E106" s="28">
        <v>2</v>
      </c>
      <c r="F106" s="27" t="s">
        <v>160</v>
      </c>
      <c r="I106" s="29">
        <f t="shared" si="2"/>
        <v>0</v>
      </c>
      <c r="J106" s="29">
        <f t="shared" si="3"/>
        <v>0</v>
      </c>
      <c r="K106" s="30">
        <v>0.0055</v>
      </c>
      <c r="L106" s="30">
        <f t="shared" si="4"/>
        <v>0.011</v>
      </c>
      <c r="P106" s="27" t="s">
        <v>78</v>
      </c>
      <c r="V106" s="31" t="s">
        <v>15</v>
      </c>
      <c r="Z106" s="27" t="s">
        <v>164</v>
      </c>
      <c r="AA106" s="27" t="s">
        <v>78</v>
      </c>
    </row>
    <row r="107" spans="1:27" ht="12.75">
      <c r="A107" s="24">
        <v>43</v>
      </c>
      <c r="B107" s="25" t="s">
        <v>125</v>
      </c>
      <c r="C107" s="26" t="s">
        <v>224</v>
      </c>
      <c r="D107" s="51" t="s">
        <v>225</v>
      </c>
      <c r="E107" s="28">
        <v>4</v>
      </c>
      <c r="F107" s="27" t="s">
        <v>160</v>
      </c>
      <c r="I107" s="29">
        <f t="shared" si="2"/>
        <v>0</v>
      </c>
      <c r="J107" s="29">
        <f t="shared" si="3"/>
        <v>0</v>
      </c>
      <c r="K107" s="30">
        <v>0.0055</v>
      </c>
      <c r="L107" s="30">
        <f t="shared" si="4"/>
        <v>0.022</v>
      </c>
      <c r="P107" s="27" t="s">
        <v>78</v>
      </c>
      <c r="V107" s="31" t="s">
        <v>15</v>
      </c>
      <c r="Z107" s="27" t="s">
        <v>164</v>
      </c>
      <c r="AA107" s="27" t="s">
        <v>78</v>
      </c>
    </row>
    <row r="108" spans="1:27" ht="12.75">
      <c r="A108" s="24">
        <v>44</v>
      </c>
      <c r="B108" s="25" t="s">
        <v>125</v>
      </c>
      <c r="C108" s="26" t="s">
        <v>226</v>
      </c>
      <c r="D108" s="51" t="s">
        <v>227</v>
      </c>
      <c r="E108" s="28">
        <v>2</v>
      </c>
      <c r="F108" s="27" t="s">
        <v>160</v>
      </c>
      <c r="I108" s="29">
        <f t="shared" si="2"/>
        <v>0</v>
      </c>
      <c r="J108" s="29">
        <f t="shared" si="3"/>
        <v>0</v>
      </c>
      <c r="K108" s="30">
        <v>0.0028</v>
      </c>
      <c r="L108" s="30">
        <f t="shared" si="4"/>
        <v>0.0056</v>
      </c>
      <c r="P108" s="27" t="s">
        <v>78</v>
      </c>
      <c r="V108" s="31" t="s">
        <v>15</v>
      </c>
      <c r="Z108" s="27" t="s">
        <v>164</v>
      </c>
      <c r="AA108" s="27" t="s">
        <v>78</v>
      </c>
    </row>
    <row r="109" spans="1:27" ht="12.75">
      <c r="A109" s="24">
        <v>45</v>
      </c>
      <c r="B109" s="25" t="s">
        <v>125</v>
      </c>
      <c r="C109" s="26" t="s">
        <v>228</v>
      </c>
      <c r="D109" s="51" t="s">
        <v>229</v>
      </c>
      <c r="E109" s="28">
        <v>2</v>
      </c>
      <c r="F109" s="27" t="s">
        <v>160</v>
      </c>
      <c r="I109" s="29">
        <f t="shared" si="2"/>
        <v>0</v>
      </c>
      <c r="J109" s="29">
        <f t="shared" si="3"/>
        <v>0</v>
      </c>
      <c r="K109" s="30">
        <v>0.0091</v>
      </c>
      <c r="L109" s="30">
        <f t="shared" si="4"/>
        <v>0.0182</v>
      </c>
      <c r="P109" s="27" t="s">
        <v>78</v>
      </c>
      <c r="V109" s="31" t="s">
        <v>15</v>
      </c>
      <c r="Z109" s="27" t="s">
        <v>164</v>
      </c>
      <c r="AA109" s="27" t="s">
        <v>78</v>
      </c>
    </row>
    <row r="110" spans="1:27" ht="12.75">
      <c r="A110" s="24">
        <v>46</v>
      </c>
      <c r="B110" s="25" t="s">
        <v>125</v>
      </c>
      <c r="C110" s="26" t="s">
        <v>230</v>
      </c>
      <c r="D110" s="51" t="s">
        <v>231</v>
      </c>
      <c r="E110" s="28">
        <v>2</v>
      </c>
      <c r="F110" s="27" t="s">
        <v>160</v>
      </c>
      <c r="I110" s="29">
        <f t="shared" si="2"/>
        <v>0</v>
      </c>
      <c r="J110" s="29">
        <f t="shared" si="3"/>
        <v>0</v>
      </c>
      <c r="K110" s="30">
        <v>0.0091</v>
      </c>
      <c r="L110" s="30">
        <f t="shared" si="4"/>
        <v>0.0182</v>
      </c>
      <c r="P110" s="27" t="s">
        <v>78</v>
      </c>
      <c r="V110" s="31" t="s">
        <v>15</v>
      </c>
      <c r="Z110" s="27" t="s">
        <v>164</v>
      </c>
      <c r="AA110" s="27" t="s">
        <v>78</v>
      </c>
    </row>
    <row r="111" spans="1:27" ht="12.75">
      <c r="A111" s="24">
        <v>47</v>
      </c>
      <c r="B111" s="25" t="s">
        <v>125</v>
      </c>
      <c r="C111" s="26" t="s">
        <v>232</v>
      </c>
      <c r="D111" s="51" t="s">
        <v>233</v>
      </c>
      <c r="E111" s="28">
        <v>10</v>
      </c>
      <c r="F111" s="27" t="s">
        <v>160</v>
      </c>
      <c r="I111" s="29">
        <f t="shared" si="2"/>
        <v>0</v>
      </c>
      <c r="J111" s="29">
        <f t="shared" si="3"/>
        <v>0</v>
      </c>
      <c r="K111" s="30">
        <v>0.0047</v>
      </c>
      <c r="L111" s="30">
        <f t="shared" si="4"/>
        <v>0.047</v>
      </c>
      <c r="P111" s="27" t="s">
        <v>78</v>
      </c>
      <c r="V111" s="31" t="s">
        <v>15</v>
      </c>
      <c r="Z111" s="27" t="s">
        <v>164</v>
      </c>
      <c r="AA111" s="27" t="s">
        <v>78</v>
      </c>
    </row>
    <row r="112" spans="1:26" ht="12.75">
      <c r="A112" s="24">
        <v>48</v>
      </c>
      <c r="B112" s="25" t="s">
        <v>80</v>
      </c>
      <c r="C112" s="26" t="s">
        <v>234</v>
      </c>
      <c r="D112" s="51" t="s">
        <v>235</v>
      </c>
      <c r="E112" s="28">
        <v>270</v>
      </c>
      <c r="F112" s="27" t="s">
        <v>77</v>
      </c>
      <c r="H112" s="29">
        <f>ROUND(E112*G112,2)</f>
        <v>0</v>
      </c>
      <c r="J112" s="29">
        <f t="shared" si="3"/>
        <v>0</v>
      </c>
      <c r="K112" s="30">
        <v>0.00014</v>
      </c>
      <c r="L112" s="30">
        <f t="shared" si="4"/>
        <v>0.03779999999999999</v>
      </c>
      <c r="P112" s="27" t="s">
        <v>78</v>
      </c>
      <c r="V112" s="31" t="s">
        <v>16</v>
      </c>
      <c r="Z112" s="27" t="s">
        <v>236</v>
      </c>
    </row>
    <row r="113" spans="1:26" ht="25.5">
      <c r="A113" s="24">
        <v>49</v>
      </c>
      <c r="B113" s="25" t="s">
        <v>80</v>
      </c>
      <c r="C113" s="26" t="s">
        <v>237</v>
      </c>
      <c r="D113" s="51" t="s">
        <v>238</v>
      </c>
      <c r="E113" s="28">
        <v>173</v>
      </c>
      <c r="F113" s="27" t="s">
        <v>92</v>
      </c>
      <c r="H113" s="29">
        <f>ROUND(E113*G113,2)</f>
        <v>0</v>
      </c>
      <c r="J113" s="29">
        <f t="shared" si="3"/>
        <v>0</v>
      </c>
      <c r="K113" s="30">
        <v>9E-05</v>
      </c>
      <c r="L113" s="30">
        <f t="shared" si="4"/>
        <v>0.01557</v>
      </c>
      <c r="P113" s="27" t="s">
        <v>78</v>
      </c>
      <c r="V113" s="31" t="s">
        <v>16</v>
      </c>
      <c r="Z113" s="27" t="s">
        <v>236</v>
      </c>
    </row>
    <row r="114" spans="4:24" ht="12.75">
      <c r="D114" s="53" t="s">
        <v>239</v>
      </c>
      <c r="E114" s="54"/>
      <c r="F114" s="55"/>
      <c r="G114" s="56"/>
      <c r="H114" s="56"/>
      <c r="I114" s="56"/>
      <c r="J114" s="56"/>
      <c r="K114" s="57"/>
      <c r="L114" s="57"/>
      <c r="M114" s="54"/>
      <c r="N114" s="54"/>
      <c r="O114" s="55"/>
      <c r="P114" s="55"/>
      <c r="Q114" s="54"/>
      <c r="R114" s="54"/>
      <c r="S114" s="54"/>
      <c r="T114" s="58"/>
      <c r="U114" s="58"/>
      <c r="V114" s="58" t="s">
        <v>0</v>
      </c>
      <c r="W114" s="59"/>
      <c r="X114" s="55"/>
    </row>
    <row r="115" spans="4:24" ht="12.75">
      <c r="D115" s="53" t="s">
        <v>240</v>
      </c>
      <c r="E115" s="54"/>
      <c r="F115" s="55"/>
      <c r="G115" s="56"/>
      <c r="H115" s="56"/>
      <c r="I115" s="56"/>
      <c r="J115" s="56"/>
      <c r="K115" s="57"/>
      <c r="L115" s="57"/>
      <c r="M115" s="54"/>
      <c r="N115" s="54"/>
      <c r="O115" s="55"/>
      <c r="P115" s="55"/>
      <c r="Q115" s="54"/>
      <c r="R115" s="54"/>
      <c r="S115" s="54"/>
      <c r="T115" s="58"/>
      <c r="U115" s="58"/>
      <c r="V115" s="58" t="s">
        <v>0</v>
      </c>
      <c r="W115" s="59"/>
      <c r="X115" s="55"/>
    </row>
    <row r="116" spans="1:26" ht="25.5">
      <c r="A116" s="24">
        <v>50</v>
      </c>
      <c r="B116" s="25" t="s">
        <v>80</v>
      </c>
      <c r="C116" s="26" t="s">
        <v>241</v>
      </c>
      <c r="D116" s="51" t="s">
        <v>242</v>
      </c>
      <c r="E116" s="28">
        <v>173</v>
      </c>
      <c r="F116" s="27" t="s">
        <v>92</v>
      </c>
      <c r="H116" s="29">
        <f>ROUND(E116*G116,2)</f>
        <v>0</v>
      </c>
      <c r="J116" s="29">
        <f>ROUND(E116*G116,2)</f>
        <v>0</v>
      </c>
      <c r="K116" s="30">
        <v>4E-05</v>
      </c>
      <c r="L116" s="30">
        <f>E116*K116</f>
        <v>0.006920000000000001</v>
      </c>
      <c r="P116" s="27" t="s">
        <v>78</v>
      </c>
      <c r="V116" s="31" t="s">
        <v>16</v>
      </c>
      <c r="Z116" s="27" t="s">
        <v>236</v>
      </c>
    </row>
    <row r="117" spans="1:26" ht="25.5">
      <c r="A117" s="24">
        <v>51</v>
      </c>
      <c r="B117" s="25" t="s">
        <v>80</v>
      </c>
      <c r="C117" s="26" t="s">
        <v>243</v>
      </c>
      <c r="D117" s="51" t="s">
        <v>244</v>
      </c>
      <c r="E117" s="28">
        <v>153</v>
      </c>
      <c r="F117" s="27" t="s">
        <v>77</v>
      </c>
      <c r="H117" s="29">
        <f>ROUND(E117*G117,2)</f>
        <v>0</v>
      </c>
      <c r="J117" s="29">
        <f>ROUND(E117*G117,2)</f>
        <v>0</v>
      </c>
      <c r="K117" s="30">
        <v>0.00066</v>
      </c>
      <c r="L117" s="30">
        <f>E117*K117</f>
        <v>0.10098</v>
      </c>
      <c r="P117" s="27" t="s">
        <v>78</v>
      </c>
      <c r="V117" s="31" t="s">
        <v>16</v>
      </c>
      <c r="Z117" s="27" t="s">
        <v>236</v>
      </c>
    </row>
    <row r="118" spans="4:24" ht="12.75">
      <c r="D118" s="53" t="s">
        <v>245</v>
      </c>
      <c r="E118" s="54"/>
      <c r="F118" s="55"/>
      <c r="G118" s="56"/>
      <c r="H118" s="56"/>
      <c r="I118" s="56"/>
      <c r="J118" s="56"/>
      <c r="K118" s="57"/>
      <c r="L118" s="57"/>
      <c r="M118" s="54"/>
      <c r="N118" s="54"/>
      <c r="O118" s="55"/>
      <c r="P118" s="55"/>
      <c r="Q118" s="54"/>
      <c r="R118" s="54"/>
      <c r="S118" s="54"/>
      <c r="T118" s="58"/>
      <c r="U118" s="58"/>
      <c r="V118" s="58" t="s">
        <v>0</v>
      </c>
      <c r="W118" s="59"/>
      <c r="X118" s="55"/>
    </row>
    <row r="119" spans="4:24" ht="12.75">
      <c r="D119" s="53" t="s">
        <v>246</v>
      </c>
      <c r="E119" s="54"/>
      <c r="F119" s="55"/>
      <c r="G119" s="56"/>
      <c r="H119" s="56"/>
      <c r="I119" s="56"/>
      <c r="J119" s="56"/>
      <c r="K119" s="57"/>
      <c r="L119" s="57"/>
      <c r="M119" s="54"/>
      <c r="N119" s="54"/>
      <c r="O119" s="55"/>
      <c r="P119" s="55"/>
      <c r="Q119" s="54"/>
      <c r="R119" s="54"/>
      <c r="S119" s="54"/>
      <c r="T119" s="58"/>
      <c r="U119" s="58"/>
      <c r="V119" s="58" t="s">
        <v>0</v>
      </c>
      <c r="W119" s="59"/>
      <c r="X119" s="55"/>
    </row>
    <row r="120" spans="1:26" ht="25.5">
      <c r="A120" s="24">
        <v>52</v>
      </c>
      <c r="B120" s="25" t="s">
        <v>80</v>
      </c>
      <c r="C120" s="26" t="s">
        <v>247</v>
      </c>
      <c r="D120" s="51" t="s">
        <v>248</v>
      </c>
      <c r="E120" s="28">
        <v>153</v>
      </c>
      <c r="F120" s="27" t="s">
        <v>77</v>
      </c>
      <c r="H120" s="29">
        <f>ROUND(E120*G120,2)</f>
        <v>0</v>
      </c>
      <c r="J120" s="29">
        <f>ROUND(E120*G120,2)</f>
        <v>0</v>
      </c>
      <c r="K120" s="30">
        <v>0.00032</v>
      </c>
      <c r="L120" s="30">
        <f>E120*K120</f>
        <v>0.048960000000000004</v>
      </c>
      <c r="P120" s="27" t="s">
        <v>78</v>
      </c>
      <c r="V120" s="31" t="s">
        <v>16</v>
      </c>
      <c r="Z120" s="27" t="s">
        <v>236</v>
      </c>
    </row>
    <row r="121" spans="1:26" ht="25.5">
      <c r="A121" s="24">
        <v>53</v>
      </c>
      <c r="B121" s="25" t="s">
        <v>80</v>
      </c>
      <c r="C121" s="26" t="s">
        <v>249</v>
      </c>
      <c r="D121" s="51" t="s">
        <v>250</v>
      </c>
      <c r="E121" s="28">
        <v>173</v>
      </c>
      <c r="F121" s="27" t="s">
        <v>92</v>
      </c>
      <c r="H121" s="29">
        <f>ROUND(E121*G121,2)</f>
        <v>0</v>
      </c>
      <c r="J121" s="29">
        <f>ROUND(E121*G121,2)</f>
        <v>0</v>
      </c>
      <c r="P121" s="27" t="s">
        <v>78</v>
      </c>
      <c r="V121" s="31" t="s">
        <v>16</v>
      </c>
      <c r="Z121" s="27" t="s">
        <v>236</v>
      </c>
    </row>
    <row r="122" spans="1:26" ht="25.5">
      <c r="A122" s="24">
        <v>54</v>
      </c>
      <c r="B122" s="25" t="s">
        <v>80</v>
      </c>
      <c r="C122" s="26" t="s">
        <v>251</v>
      </c>
      <c r="D122" s="51" t="s">
        <v>252</v>
      </c>
      <c r="E122" s="28">
        <v>153</v>
      </c>
      <c r="F122" s="27" t="s">
        <v>77</v>
      </c>
      <c r="H122" s="29">
        <f>ROUND(E122*G122,2)</f>
        <v>0</v>
      </c>
      <c r="J122" s="29">
        <f>ROUND(E122*G122,2)</f>
        <v>0</v>
      </c>
      <c r="P122" s="27" t="s">
        <v>78</v>
      </c>
      <c r="V122" s="31" t="s">
        <v>16</v>
      </c>
      <c r="Z122" s="27" t="s">
        <v>236</v>
      </c>
    </row>
    <row r="123" spans="1:26" ht="25.5">
      <c r="A123" s="24">
        <v>55</v>
      </c>
      <c r="B123" s="25" t="s">
        <v>80</v>
      </c>
      <c r="C123" s="26" t="s">
        <v>253</v>
      </c>
      <c r="D123" s="51" t="s">
        <v>254</v>
      </c>
      <c r="E123" s="28">
        <v>169</v>
      </c>
      <c r="F123" s="27" t="s">
        <v>92</v>
      </c>
      <c r="H123" s="29">
        <f>ROUND(E123*G123,2)</f>
        <v>0</v>
      </c>
      <c r="J123" s="29">
        <f>ROUND(E123*G123,2)</f>
        <v>0</v>
      </c>
      <c r="K123" s="30">
        <v>0.10562</v>
      </c>
      <c r="L123" s="30">
        <f>E123*K123</f>
        <v>17.849780000000003</v>
      </c>
      <c r="P123" s="27" t="s">
        <v>78</v>
      </c>
      <c r="V123" s="31" t="s">
        <v>16</v>
      </c>
      <c r="Z123" s="27" t="s">
        <v>182</v>
      </c>
    </row>
    <row r="124" spans="4:24" ht="12.75">
      <c r="D124" s="53" t="s">
        <v>255</v>
      </c>
      <c r="E124" s="54"/>
      <c r="F124" s="55"/>
      <c r="G124" s="56"/>
      <c r="H124" s="56"/>
      <c r="I124" s="56"/>
      <c r="J124" s="56"/>
      <c r="K124" s="57"/>
      <c r="L124" s="57"/>
      <c r="M124" s="54"/>
      <c r="N124" s="54"/>
      <c r="O124" s="55"/>
      <c r="P124" s="55"/>
      <c r="Q124" s="54"/>
      <c r="R124" s="54"/>
      <c r="S124" s="54"/>
      <c r="T124" s="58"/>
      <c r="U124" s="58"/>
      <c r="V124" s="58" t="s">
        <v>0</v>
      </c>
      <c r="W124" s="59"/>
      <c r="X124" s="55"/>
    </row>
    <row r="125" spans="1:27" ht="12.75">
      <c r="A125" s="24">
        <v>56</v>
      </c>
      <c r="B125" s="25" t="s">
        <v>125</v>
      </c>
      <c r="C125" s="26" t="s">
        <v>256</v>
      </c>
      <c r="D125" s="51" t="s">
        <v>257</v>
      </c>
      <c r="E125" s="28">
        <v>170.69</v>
      </c>
      <c r="F125" s="27" t="s">
        <v>160</v>
      </c>
      <c r="I125" s="29">
        <f>ROUND(E125*G125,2)</f>
        <v>0</v>
      </c>
      <c r="J125" s="29">
        <f>ROUND(E125*G125,2)</f>
        <v>0</v>
      </c>
      <c r="K125" s="30">
        <v>0.029</v>
      </c>
      <c r="L125" s="30">
        <f>E125*K125</f>
        <v>4.95001</v>
      </c>
      <c r="P125" s="27" t="s">
        <v>78</v>
      </c>
      <c r="V125" s="31" t="s">
        <v>15</v>
      </c>
      <c r="Z125" s="27" t="s">
        <v>192</v>
      </c>
      <c r="AA125" s="27" t="s">
        <v>78</v>
      </c>
    </row>
    <row r="126" spans="4:24" ht="12.75">
      <c r="D126" s="53" t="s">
        <v>258</v>
      </c>
      <c r="E126" s="54"/>
      <c r="F126" s="55"/>
      <c r="G126" s="56"/>
      <c r="H126" s="56"/>
      <c r="I126" s="56"/>
      <c r="J126" s="56"/>
      <c r="K126" s="57"/>
      <c r="L126" s="57"/>
      <c r="M126" s="54"/>
      <c r="N126" s="54"/>
      <c r="O126" s="55"/>
      <c r="P126" s="55"/>
      <c r="Q126" s="54"/>
      <c r="R126" s="54"/>
      <c r="S126" s="54"/>
      <c r="T126" s="58"/>
      <c r="U126" s="58"/>
      <c r="V126" s="58" t="s">
        <v>0</v>
      </c>
      <c r="W126" s="59"/>
      <c r="X126" s="55"/>
    </row>
    <row r="127" spans="1:26" ht="25.5">
      <c r="A127" s="24">
        <v>57</v>
      </c>
      <c r="B127" s="25" t="s">
        <v>80</v>
      </c>
      <c r="C127" s="26" t="s">
        <v>259</v>
      </c>
      <c r="D127" s="51" t="s">
        <v>260</v>
      </c>
      <c r="E127" s="28">
        <v>60</v>
      </c>
      <c r="F127" s="27" t="s">
        <v>92</v>
      </c>
      <c r="H127" s="29">
        <f>ROUND(E127*G127,2)</f>
        <v>0</v>
      </c>
      <c r="J127" s="29">
        <f>ROUND(E127*G127,2)</f>
        <v>0</v>
      </c>
      <c r="K127" s="30">
        <v>0.13553</v>
      </c>
      <c r="L127" s="30">
        <f>E127*K127</f>
        <v>8.1318</v>
      </c>
      <c r="P127" s="27" t="s">
        <v>78</v>
      </c>
      <c r="V127" s="31" t="s">
        <v>16</v>
      </c>
      <c r="Z127" s="27" t="s">
        <v>182</v>
      </c>
    </row>
    <row r="128" spans="1:27" ht="12.75">
      <c r="A128" s="24">
        <v>58</v>
      </c>
      <c r="B128" s="25" t="s">
        <v>125</v>
      </c>
      <c r="C128" s="26" t="s">
        <v>261</v>
      </c>
      <c r="D128" s="51" t="s">
        <v>262</v>
      </c>
      <c r="E128" s="28">
        <v>60.6</v>
      </c>
      <c r="F128" s="27" t="s">
        <v>160</v>
      </c>
      <c r="I128" s="29">
        <f>ROUND(E128*G128,2)</f>
        <v>0</v>
      </c>
      <c r="J128" s="29">
        <f>ROUND(E128*G128,2)</f>
        <v>0</v>
      </c>
      <c r="K128" s="30">
        <v>0.081</v>
      </c>
      <c r="L128" s="30">
        <f>E128*K128</f>
        <v>4.9086</v>
      </c>
      <c r="P128" s="27" t="s">
        <v>78</v>
      </c>
      <c r="V128" s="31" t="s">
        <v>15</v>
      </c>
      <c r="Z128" s="27" t="s">
        <v>192</v>
      </c>
      <c r="AA128" s="27" t="s">
        <v>78</v>
      </c>
    </row>
    <row r="129" spans="4:24" ht="12.75">
      <c r="D129" s="53" t="s">
        <v>263</v>
      </c>
      <c r="E129" s="54"/>
      <c r="F129" s="55"/>
      <c r="G129" s="56"/>
      <c r="H129" s="56"/>
      <c r="I129" s="56"/>
      <c r="J129" s="56"/>
      <c r="K129" s="57"/>
      <c r="L129" s="57"/>
      <c r="M129" s="54"/>
      <c r="N129" s="54"/>
      <c r="O129" s="55"/>
      <c r="P129" s="55"/>
      <c r="Q129" s="54"/>
      <c r="R129" s="54"/>
      <c r="S129" s="54"/>
      <c r="T129" s="58"/>
      <c r="U129" s="58"/>
      <c r="V129" s="58" t="s">
        <v>0</v>
      </c>
      <c r="W129" s="59"/>
      <c r="X129" s="55"/>
    </row>
    <row r="130" spans="1:26" ht="25.5">
      <c r="A130" s="24">
        <v>59</v>
      </c>
      <c r="B130" s="25" t="s">
        <v>80</v>
      </c>
      <c r="C130" s="26" t="s">
        <v>264</v>
      </c>
      <c r="D130" s="51" t="s">
        <v>265</v>
      </c>
      <c r="E130" s="28">
        <v>18.975</v>
      </c>
      <c r="F130" s="27" t="s">
        <v>96</v>
      </c>
      <c r="H130" s="29">
        <f>ROUND(E130*G130,2)</f>
        <v>0</v>
      </c>
      <c r="J130" s="29">
        <f>ROUND(E130*G130,2)</f>
        <v>0</v>
      </c>
      <c r="K130" s="30">
        <v>2.36285</v>
      </c>
      <c r="L130" s="30">
        <f>E130*K130</f>
        <v>44.83507875</v>
      </c>
      <c r="P130" s="27" t="s">
        <v>78</v>
      </c>
      <c r="V130" s="31" t="s">
        <v>16</v>
      </c>
      <c r="Z130" s="27" t="s">
        <v>182</v>
      </c>
    </row>
    <row r="131" spans="4:24" ht="12.75">
      <c r="D131" s="53" t="s">
        <v>266</v>
      </c>
      <c r="E131" s="54"/>
      <c r="F131" s="55"/>
      <c r="G131" s="56"/>
      <c r="H131" s="56"/>
      <c r="I131" s="56"/>
      <c r="J131" s="56"/>
      <c r="K131" s="57"/>
      <c r="L131" s="57"/>
      <c r="M131" s="54"/>
      <c r="N131" s="54"/>
      <c r="O131" s="55"/>
      <c r="P131" s="55"/>
      <c r="Q131" s="54"/>
      <c r="R131" s="54"/>
      <c r="S131" s="54"/>
      <c r="T131" s="58"/>
      <c r="U131" s="58"/>
      <c r="V131" s="58" t="s">
        <v>0</v>
      </c>
      <c r="W131" s="59"/>
      <c r="X131" s="55"/>
    </row>
    <row r="132" spans="4:24" ht="12.75">
      <c r="D132" s="53" t="s">
        <v>267</v>
      </c>
      <c r="E132" s="54"/>
      <c r="F132" s="55"/>
      <c r="G132" s="56"/>
      <c r="H132" s="56"/>
      <c r="I132" s="56"/>
      <c r="J132" s="56"/>
      <c r="K132" s="57"/>
      <c r="L132" s="57"/>
      <c r="M132" s="54"/>
      <c r="N132" s="54"/>
      <c r="O132" s="55"/>
      <c r="P132" s="55"/>
      <c r="Q132" s="54"/>
      <c r="R132" s="54"/>
      <c r="S132" s="54"/>
      <c r="T132" s="58"/>
      <c r="U132" s="58"/>
      <c r="V132" s="58" t="s">
        <v>0</v>
      </c>
      <c r="W132" s="59"/>
      <c r="X132" s="55"/>
    </row>
    <row r="133" spans="1:26" ht="25.5">
      <c r="A133" s="24">
        <v>60</v>
      </c>
      <c r="B133" s="25" t="s">
        <v>74</v>
      </c>
      <c r="C133" s="26" t="s">
        <v>268</v>
      </c>
      <c r="D133" s="51" t="s">
        <v>269</v>
      </c>
      <c r="E133" s="28">
        <v>95</v>
      </c>
      <c r="F133" s="27" t="s">
        <v>92</v>
      </c>
      <c r="H133" s="29">
        <f>ROUND(E133*G133,2)</f>
        <v>0</v>
      </c>
      <c r="J133" s="29">
        <f>ROUND(E133*G133,2)</f>
        <v>0</v>
      </c>
      <c r="K133" s="30">
        <v>2E-05</v>
      </c>
      <c r="L133" s="30">
        <f>E133*K133</f>
        <v>0.0019000000000000002</v>
      </c>
      <c r="P133" s="27" t="s">
        <v>78</v>
      </c>
      <c r="V133" s="31" t="s">
        <v>16</v>
      </c>
      <c r="Z133" s="27" t="s">
        <v>182</v>
      </c>
    </row>
    <row r="134" spans="4:24" ht="12.75">
      <c r="D134" s="53" t="s">
        <v>93</v>
      </c>
      <c r="E134" s="54"/>
      <c r="F134" s="55"/>
      <c r="G134" s="56"/>
      <c r="H134" s="56"/>
      <c r="I134" s="56"/>
      <c r="J134" s="56"/>
      <c r="K134" s="57"/>
      <c r="L134" s="57"/>
      <c r="M134" s="54"/>
      <c r="N134" s="54"/>
      <c r="O134" s="55"/>
      <c r="P134" s="55"/>
      <c r="Q134" s="54"/>
      <c r="R134" s="54"/>
      <c r="S134" s="54"/>
      <c r="T134" s="58"/>
      <c r="U134" s="58"/>
      <c r="V134" s="58" t="s">
        <v>0</v>
      </c>
      <c r="W134" s="59"/>
      <c r="X134" s="55"/>
    </row>
    <row r="135" spans="1:26" ht="25.5">
      <c r="A135" s="24">
        <v>61</v>
      </c>
      <c r="B135" s="25" t="s">
        <v>80</v>
      </c>
      <c r="C135" s="26" t="s">
        <v>270</v>
      </c>
      <c r="D135" s="51" t="s">
        <v>271</v>
      </c>
      <c r="E135" s="28">
        <v>72.222</v>
      </c>
      <c r="F135" s="27" t="s">
        <v>160</v>
      </c>
      <c r="H135" s="29">
        <f>ROUND(E135*G135,2)</f>
        <v>0</v>
      </c>
      <c r="J135" s="29">
        <f>ROUND(E135*G135,2)</f>
        <v>0</v>
      </c>
      <c r="K135" s="30">
        <v>0.07975</v>
      </c>
      <c r="L135" s="30">
        <f>E135*K135</f>
        <v>5.7597045</v>
      </c>
      <c r="P135" s="27" t="s">
        <v>78</v>
      </c>
      <c r="V135" s="31" t="s">
        <v>16</v>
      </c>
      <c r="Z135" s="27" t="s">
        <v>182</v>
      </c>
    </row>
    <row r="136" spans="4:24" ht="12.75">
      <c r="D136" s="53" t="s">
        <v>272</v>
      </c>
      <c r="E136" s="54"/>
      <c r="F136" s="55"/>
      <c r="G136" s="56"/>
      <c r="H136" s="56"/>
      <c r="I136" s="56"/>
      <c r="J136" s="56"/>
      <c r="K136" s="57"/>
      <c r="L136" s="57"/>
      <c r="M136" s="54"/>
      <c r="N136" s="54"/>
      <c r="O136" s="55"/>
      <c r="P136" s="55"/>
      <c r="Q136" s="54"/>
      <c r="R136" s="54"/>
      <c r="S136" s="54"/>
      <c r="T136" s="58"/>
      <c r="U136" s="58"/>
      <c r="V136" s="58" t="s">
        <v>0</v>
      </c>
      <c r="W136" s="59"/>
      <c r="X136" s="55"/>
    </row>
    <row r="137" spans="1:27" ht="12.75">
      <c r="A137" s="24">
        <v>62</v>
      </c>
      <c r="B137" s="25" t="s">
        <v>125</v>
      </c>
      <c r="C137" s="26" t="s">
        <v>273</v>
      </c>
      <c r="D137" s="51" t="s">
        <v>274</v>
      </c>
      <c r="E137" s="28">
        <v>72.944</v>
      </c>
      <c r="F137" s="27" t="s">
        <v>160</v>
      </c>
      <c r="I137" s="29">
        <f>ROUND(E137*G137,2)</f>
        <v>0</v>
      </c>
      <c r="J137" s="29">
        <f>ROUND(E137*G137,2)</f>
        <v>0</v>
      </c>
      <c r="K137" s="30">
        <v>0.05</v>
      </c>
      <c r="L137" s="30">
        <f>E137*K137</f>
        <v>3.6472</v>
      </c>
      <c r="P137" s="27" t="s">
        <v>78</v>
      </c>
      <c r="V137" s="31" t="s">
        <v>15</v>
      </c>
      <c r="Z137" s="27" t="s">
        <v>192</v>
      </c>
      <c r="AA137" s="27" t="s">
        <v>78</v>
      </c>
    </row>
    <row r="138" spans="1:26" ht="12.75">
      <c r="A138" s="24">
        <v>63</v>
      </c>
      <c r="B138" s="25" t="s">
        <v>74</v>
      </c>
      <c r="C138" s="26" t="s">
        <v>275</v>
      </c>
      <c r="D138" s="51" t="s">
        <v>276</v>
      </c>
      <c r="E138" s="28">
        <v>303.987</v>
      </c>
      <c r="F138" s="27" t="s">
        <v>277</v>
      </c>
      <c r="H138" s="29">
        <f>ROUND(E138*G138,2)</f>
        <v>0</v>
      </c>
      <c r="J138" s="29">
        <f>ROUND(E138*G138,2)</f>
        <v>0</v>
      </c>
      <c r="P138" s="27" t="s">
        <v>78</v>
      </c>
      <c r="V138" s="31" t="s">
        <v>16</v>
      </c>
      <c r="Z138" s="27" t="s">
        <v>79</v>
      </c>
    </row>
    <row r="139" spans="1:26" ht="12.75">
      <c r="A139" s="24">
        <v>64</v>
      </c>
      <c r="B139" s="25" t="s">
        <v>74</v>
      </c>
      <c r="C139" s="26" t="s">
        <v>278</v>
      </c>
      <c r="D139" s="51" t="s">
        <v>279</v>
      </c>
      <c r="E139" s="28">
        <v>303.987</v>
      </c>
      <c r="F139" s="27" t="s">
        <v>277</v>
      </c>
      <c r="H139" s="29">
        <f>ROUND(E139*G139,2)</f>
        <v>0</v>
      </c>
      <c r="J139" s="29">
        <f>ROUND(E139*G139,2)</f>
        <v>0</v>
      </c>
      <c r="P139" s="27" t="s">
        <v>78</v>
      </c>
      <c r="V139" s="31" t="s">
        <v>16</v>
      </c>
      <c r="Z139" s="27" t="s">
        <v>79</v>
      </c>
    </row>
    <row r="140" spans="1:26" ht="12.75">
      <c r="A140" s="24">
        <v>65</v>
      </c>
      <c r="B140" s="25" t="s">
        <v>74</v>
      </c>
      <c r="C140" s="26" t="s">
        <v>280</v>
      </c>
      <c r="D140" s="51" t="s">
        <v>281</v>
      </c>
      <c r="E140" s="28">
        <v>5167.779</v>
      </c>
      <c r="F140" s="27" t="s">
        <v>277</v>
      </c>
      <c r="H140" s="29">
        <f>ROUND(E140*G140,2)</f>
        <v>0</v>
      </c>
      <c r="J140" s="29">
        <f>ROUND(E140*G140,2)</f>
        <v>0</v>
      </c>
      <c r="P140" s="27" t="s">
        <v>78</v>
      </c>
      <c r="V140" s="31" t="s">
        <v>16</v>
      </c>
      <c r="Z140" s="27" t="s">
        <v>79</v>
      </c>
    </row>
    <row r="141" spans="4:24" ht="12.75">
      <c r="D141" s="53" t="s">
        <v>282</v>
      </c>
      <c r="E141" s="54"/>
      <c r="F141" s="55"/>
      <c r="G141" s="56"/>
      <c r="H141" s="56"/>
      <c r="I141" s="56"/>
      <c r="J141" s="56"/>
      <c r="K141" s="57"/>
      <c r="L141" s="57"/>
      <c r="M141" s="54"/>
      <c r="N141" s="54"/>
      <c r="O141" s="55"/>
      <c r="P141" s="55"/>
      <c r="Q141" s="54"/>
      <c r="R141" s="54"/>
      <c r="S141" s="54"/>
      <c r="T141" s="58"/>
      <c r="U141" s="58"/>
      <c r="V141" s="58" t="s">
        <v>0</v>
      </c>
      <c r="W141" s="59"/>
      <c r="X141" s="55"/>
    </row>
    <row r="142" spans="1:26" ht="12.75">
      <c r="A142" s="24">
        <v>66</v>
      </c>
      <c r="B142" s="25" t="s">
        <v>74</v>
      </c>
      <c r="C142" s="26" t="s">
        <v>283</v>
      </c>
      <c r="D142" s="51" t="s">
        <v>284</v>
      </c>
      <c r="E142" s="28">
        <v>303.987</v>
      </c>
      <c r="F142" s="27" t="s">
        <v>277</v>
      </c>
      <c r="H142" s="29">
        <f>ROUND(E142*G142,2)</f>
        <v>0</v>
      </c>
      <c r="J142" s="29">
        <f>ROUND(E142*G142,2)</f>
        <v>0</v>
      </c>
      <c r="P142" s="27" t="s">
        <v>78</v>
      </c>
      <c r="V142" s="31" t="s">
        <v>16</v>
      </c>
      <c r="Z142" s="27" t="s">
        <v>79</v>
      </c>
    </row>
    <row r="143" spans="1:26" ht="25.5">
      <c r="A143" s="24">
        <v>67</v>
      </c>
      <c r="B143" s="25" t="s">
        <v>74</v>
      </c>
      <c r="C143" s="26" t="s">
        <v>285</v>
      </c>
      <c r="D143" s="51" t="s">
        <v>286</v>
      </c>
      <c r="E143" s="28">
        <v>303.987</v>
      </c>
      <c r="F143" s="27" t="s">
        <v>277</v>
      </c>
      <c r="H143" s="29">
        <f>ROUND(E143*G143,2)</f>
        <v>0</v>
      </c>
      <c r="J143" s="29">
        <f>ROUND(E143*G143,2)</f>
        <v>0</v>
      </c>
      <c r="P143" s="27" t="s">
        <v>78</v>
      </c>
      <c r="V143" s="31" t="s">
        <v>16</v>
      </c>
      <c r="Z143" s="27" t="s">
        <v>79</v>
      </c>
    </row>
    <row r="144" spans="1:26" ht="12.75">
      <c r="A144" s="24">
        <v>68</v>
      </c>
      <c r="B144" s="25" t="s">
        <v>80</v>
      </c>
      <c r="C144" s="26" t="s">
        <v>287</v>
      </c>
      <c r="D144" s="51" t="s">
        <v>288</v>
      </c>
      <c r="E144" s="28">
        <v>696.602</v>
      </c>
      <c r="F144" s="27" t="s">
        <v>277</v>
      </c>
      <c r="H144" s="29">
        <f>ROUND(E144*G144,2)</f>
        <v>0</v>
      </c>
      <c r="J144" s="29">
        <f>ROUND(E144*G144,2)</f>
        <v>0</v>
      </c>
      <c r="P144" s="27" t="s">
        <v>78</v>
      </c>
      <c r="V144" s="31" t="s">
        <v>16</v>
      </c>
      <c r="Z144" s="27" t="s">
        <v>289</v>
      </c>
    </row>
    <row r="145" spans="4:23" ht="12.75">
      <c r="D145" s="61" t="s">
        <v>290</v>
      </c>
      <c r="E145" s="62">
        <f>J145</f>
        <v>0</v>
      </c>
      <c r="H145" s="62">
        <f>SUM(H94:H144)</f>
        <v>0</v>
      </c>
      <c r="I145" s="62">
        <f>SUM(I94:I144)</f>
        <v>0</v>
      </c>
      <c r="J145" s="62">
        <f>SUM(J94:J144)</f>
        <v>0</v>
      </c>
      <c r="L145" s="63">
        <f>SUM(L94:L144)</f>
        <v>97.07260325000001</v>
      </c>
      <c r="N145" s="64">
        <f>SUM(N94:N144)</f>
        <v>0</v>
      </c>
      <c r="W145" s="32">
        <f>SUM(W94:W144)</f>
        <v>0</v>
      </c>
    </row>
    <row r="147" spans="4:23" ht="12.75">
      <c r="D147" s="61" t="s">
        <v>291</v>
      </c>
      <c r="E147" s="64">
        <f>J147</f>
        <v>0</v>
      </c>
      <c r="H147" s="62">
        <f>+H50+H56+H62+H67+H92+H145</f>
        <v>0</v>
      </c>
      <c r="I147" s="62">
        <f>+I50+I56+I62+I67+I92+I145</f>
        <v>0</v>
      </c>
      <c r="J147" s="62">
        <f>+J50+J56+J62+J67+J92+J145</f>
        <v>0</v>
      </c>
      <c r="L147" s="63">
        <f>+L50+L56+L62+L67+L92+L145</f>
        <v>696.6015332500001</v>
      </c>
      <c r="N147" s="64">
        <f>+N50+N56+N62+N67+N92+N145</f>
        <v>303.9865</v>
      </c>
      <c r="W147" s="32">
        <f>+W50+W56+W62+W67+W92+W145</f>
        <v>0</v>
      </c>
    </row>
    <row r="149" ht="12.75">
      <c r="B149" s="52" t="s">
        <v>292</v>
      </c>
    </row>
    <row r="150" ht="12.75">
      <c r="B150" s="26" t="s">
        <v>293</v>
      </c>
    </row>
    <row r="151" spans="1:26" ht="12.75">
      <c r="A151" s="24">
        <v>69</v>
      </c>
      <c r="B151" s="25" t="s">
        <v>294</v>
      </c>
      <c r="C151" s="26" t="s">
        <v>295</v>
      </c>
      <c r="D151" s="51" t="s">
        <v>296</v>
      </c>
      <c r="E151" s="28">
        <v>100</v>
      </c>
      <c r="F151" s="27" t="s">
        <v>92</v>
      </c>
      <c r="H151" s="29">
        <f>ROUND(E151*G151,2)</f>
        <v>0</v>
      </c>
      <c r="J151" s="29">
        <f aca="true" t="shared" si="5" ref="J151:J168">ROUND(E151*G151,2)</f>
        <v>0</v>
      </c>
      <c r="P151" s="27" t="s">
        <v>78</v>
      </c>
      <c r="V151" s="31" t="s">
        <v>71</v>
      </c>
      <c r="Z151" s="27" t="s">
        <v>297</v>
      </c>
    </row>
    <row r="152" spans="1:27" ht="12.75">
      <c r="A152" s="24">
        <v>70</v>
      </c>
      <c r="B152" s="25" t="s">
        <v>125</v>
      </c>
      <c r="C152" s="26" t="s">
        <v>298</v>
      </c>
      <c r="D152" s="51" t="s">
        <v>299</v>
      </c>
      <c r="E152" s="28">
        <v>100</v>
      </c>
      <c r="F152" s="27" t="s">
        <v>92</v>
      </c>
      <c r="I152" s="29">
        <f>ROUND(E152*G152,2)</f>
        <v>0</v>
      </c>
      <c r="J152" s="29">
        <f t="shared" si="5"/>
        <v>0</v>
      </c>
      <c r="P152" s="27" t="s">
        <v>78</v>
      </c>
      <c r="V152" s="31" t="s">
        <v>15</v>
      </c>
      <c r="Z152" s="27" t="s">
        <v>300</v>
      </c>
      <c r="AA152" s="27">
        <v>32332</v>
      </c>
    </row>
    <row r="153" spans="1:26" ht="12.75">
      <c r="A153" s="24">
        <v>71</v>
      </c>
      <c r="B153" s="25" t="s">
        <v>294</v>
      </c>
      <c r="C153" s="26" t="s">
        <v>301</v>
      </c>
      <c r="D153" s="51" t="s">
        <v>302</v>
      </c>
      <c r="E153" s="28">
        <v>4</v>
      </c>
      <c r="F153" s="27" t="s">
        <v>160</v>
      </c>
      <c r="H153" s="29">
        <f>ROUND(E153*G153,2)</f>
        <v>0</v>
      </c>
      <c r="J153" s="29">
        <f t="shared" si="5"/>
        <v>0</v>
      </c>
      <c r="P153" s="27" t="s">
        <v>78</v>
      </c>
      <c r="V153" s="31" t="s">
        <v>71</v>
      </c>
      <c r="Z153" s="27" t="s">
        <v>303</v>
      </c>
    </row>
    <row r="154" spans="1:27" ht="12.75">
      <c r="A154" s="24">
        <v>72</v>
      </c>
      <c r="B154" s="25" t="s">
        <v>125</v>
      </c>
      <c r="C154" s="26" t="s">
        <v>304</v>
      </c>
      <c r="D154" s="51" t="s">
        <v>305</v>
      </c>
      <c r="E154" s="28">
        <v>4</v>
      </c>
      <c r="F154" s="27" t="s">
        <v>160</v>
      </c>
      <c r="I154" s="29">
        <f>ROUND(E154*G154,2)</f>
        <v>0</v>
      </c>
      <c r="J154" s="29">
        <f t="shared" si="5"/>
        <v>0</v>
      </c>
      <c r="K154" s="30">
        <v>0.016</v>
      </c>
      <c r="L154" s="30">
        <f>E154*K154</f>
        <v>0.064</v>
      </c>
      <c r="P154" s="27" t="s">
        <v>78</v>
      </c>
      <c r="V154" s="31" t="s">
        <v>15</v>
      </c>
      <c r="Z154" s="27" t="s">
        <v>306</v>
      </c>
      <c r="AA154" s="27" t="s">
        <v>307</v>
      </c>
    </row>
    <row r="155" spans="1:27" ht="12.75">
      <c r="A155" s="24">
        <v>73</v>
      </c>
      <c r="B155" s="25" t="s">
        <v>125</v>
      </c>
      <c r="C155" s="26" t="s">
        <v>308</v>
      </c>
      <c r="D155" s="51" t="s">
        <v>309</v>
      </c>
      <c r="E155" s="28">
        <v>4</v>
      </c>
      <c r="F155" s="27" t="s">
        <v>160</v>
      </c>
      <c r="I155" s="29">
        <f>ROUND(E155*G155,2)</f>
        <v>0</v>
      </c>
      <c r="J155" s="29">
        <f t="shared" si="5"/>
        <v>0</v>
      </c>
      <c r="K155" s="30">
        <v>0.016</v>
      </c>
      <c r="L155" s="30">
        <f>E155*K155</f>
        <v>0.064</v>
      </c>
      <c r="P155" s="27" t="s">
        <v>78</v>
      </c>
      <c r="V155" s="31" t="s">
        <v>15</v>
      </c>
      <c r="Z155" s="27" t="s">
        <v>306</v>
      </c>
      <c r="AA155" s="27" t="s">
        <v>307</v>
      </c>
    </row>
    <row r="156" spans="1:26" ht="12.75">
      <c r="A156" s="24">
        <v>74</v>
      </c>
      <c r="B156" s="25" t="s">
        <v>294</v>
      </c>
      <c r="C156" s="26" t="s">
        <v>310</v>
      </c>
      <c r="D156" s="51" t="s">
        <v>311</v>
      </c>
      <c r="E156" s="28">
        <v>4</v>
      </c>
      <c r="F156" s="27" t="s">
        <v>160</v>
      </c>
      <c r="H156" s="29">
        <f>ROUND(E156*G156,2)</f>
        <v>0</v>
      </c>
      <c r="J156" s="29">
        <f t="shared" si="5"/>
        <v>0</v>
      </c>
      <c r="P156" s="27" t="s">
        <v>78</v>
      </c>
      <c r="V156" s="31" t="s">
        <v>71</v>
      </c>
      <c r="Z156" s="27" t="s">
        <v>312</v>
      </c>
    </row>
    <row r="157" spans="1:27" ht="12.75">
      <c r="A157" s="24">
        <v>75</v>
      </c>
      <c r="B157" s="25" t="s">
        <v>125</v>
      </c>
      <c r="C157" s="26" t="s">
        <v>313</v>
      </c>
      <c r="D157" s="51" t="s">
        <v>314</v>
      </c>
      <c r="E157" s="28">
        <v>4</v>
      </c>
      <c r="F157" s="27" t="s">
        <v>160</v>
      </c>
      <c r="I157" s="29">
        <f>ROUND(E157*G157,2)</f>
        <v>0</v>
      </c>
      <c r="J157" s="29">
        <f t="shared" si="5"/>
        <v>0</v>
      </c>
      <c r="K157" s="30">
        <v>0.087</v>
      </c>
      <c r="L157" s="30">
        <f>E157*K157</f>
        <v>0.348</v>
      </c>
      <c r="P157" s="27" t="s">
        <v>78</v>
      </c>
      <c r="V157" s="31" t="s">
        <v>15</v>
      </c>
      <c r="Z157" s="27" t="s">
        <v>306</v>
      </c>
      <c r="AA157" s="27" t="s">
        <v>315</v>
      </c>
    </row>
    <row r="158" spans="1:26" ht="12.75">
      <c r="A158" s="24">
        <v>76</v>
      </c>
      <c r="B158" s="25" t="s">
        <v>294</v>
      </c>
      <c r="C158" s="26" t="s">
        <v>316</v>
      </c>
      <c r="D158" s="51" t="s">
        <v>317</v>
      </c>
      <c r="E158" s="28">
        <v>4</v>
      </c>
      <c r="F158" s="27" t="s">
        <v>160</v>
      </c>
      <c r="H158" s="29">
        <f>ROUND(E158*G158,2)</f>
        <v>0</v>
      </c>
      <c r="J158" s="29">
        <f t="shared" si="5"/>
        <v>0</v>
      </c>
      <c r="P158" s="27" t="s">
        <v>78</v>
      </c>
      <c r="V158" s="31" t="s">
        <v>71</v>
      </c>
      <c r="Z158" s="27" t="s">
        <v>297</v>
      </c>
    </row>
    <row r="159" spans="1:27" ht="25.5">
      <c r="A159" s="24">
        <v>77</v>
      </c>
      <c r="B159" s="25" t="s">
        <v>125</v>
      </c>
      <c r="C159" s="26" t="s">
        <v>318</v>
      </c>
      <c r="D159" s="51" t="s">
        <v>319</v>
      </c>
      <c r="E159" s="28">
        <v>4</v>
      </c>
      <c r="F159" s="27" t="s">
        <v>320</v>
      </c>
      <c r="I159" s="29">
        <f>ROUND(E159*G159,2)</f>
        <v>0</v>
      </c>
      <c r="J159" s="29">
        <f t="shared" si="5"/>
        <v>0</v>
      </c>
      <c r="P159" s="27" t="s">
        <v>78</v>
      </c>
      <c r="V159" s="31" t="s">
        <v>15</v>
      </c>
      <c r="Z159" s="27" t="s">
        <v>321</v>
      </c>
      <c r="AA159" s="27" t="s">
        <v>78</v>
      </c>
    </row>
    <row r="160" spans="1:26" ht="25.5">
      <c r="A160" s="24">
        <v>78</v>
      </c>
      <c r="B160" s="25" t="s">
        <v>294</v>
      </c>
      <c r="C160" s="26" t="s">
        <v>322</v>
      </c>
      <c r="D160" s="51" t="s">
        <v>323</v>
      </c>
      <c r="E160" s="28">
        <v>100</v>
      </c>
      <c r="F160" s="27" t="s">
        <v>92</v>
      </c>
      <c r="H160" s="29">
        <f>ROUND(E160*G160,2)</f>
        <v>0</v>
      </c>
      <c r="J160" s="29">
        <f t="shared" si="5"/>
        <v>0</v>
      </c>
      <c r="P160" s="27" t="s">
        <v>78</v>
      </c>
      <c r="V160" s="31" t="s">
        <v>71</v>
      </c>
      <c r="Z160" s="27" t="s">
        <v>297</v>
      </c>
    </row>
    <row r="161" spans="1:27" ht="12.75">
      <c r="A161" s="24">
        <v>79</v>
      </c>
      <c r="B161" s="25" t="s">
        <v>125</v>
      </c>
      <c r="C161" s="26" t="s">
        <v>324</v>
      </c>
      <c r="D161" s="51" t="s">
        <v>325</v>
      </c>
      <c r="E161" s="28">
        <v>100</v>
      </c>
      <c r="F161" s="27" t="s">
        <v>92</v>
      </c>
      <c r="I161" s="29">
        <f>ROUND(E161*G161,2)</f>
        <v>0</v>
      </c>
      <c r="J161" s="29">
        <f t="shared" si="5"/>
        <v>0</v>
      </c>
      <c r="K161" s="30">
        <v>0.00012</v>
      </c>
      <c r="L161" s="30">
        <f>E161*K161</f>
        <v>0.012</v>
      </c>
      <c r="P161" s="27" t="s">
        <v>78</v>
      </c>
      <c r="V161" s="31" t="s">
        <v>15</v>
      </c>
      <c r="Z161" s="27" t="s">
        <v>326</v>
      </c>
      <c r="AA161" s="27">
        <v>5020352</v>
      </c>
    </row>
    <row r="162" spans="1:26" ht="12.75">
      <c r="A162" s="24">
        <v>80</v>
      </c>
      <c r="B162" s="25" t="s">
        <v>294</v>
      </c>
      <c r="C162" s="26" t="s">
        <v>327</v>
      </c>
      <c r="D162" s="51" t="s">
        <v>328</v>
      </c>
      <c r="E162" s="28">
        <v>10</v>
      </c>
      <c r="F162" s="27" t="s">
        <v>160</v>
      </c>
      <c r="H162" s="29">
        <f>ROUND(E162*G162,2)</f>
        <v>0</v>
      </c>
      <c r="J162" s="29">
        <f t="shared" si="5"/>
        <v>0</v>
      </c>
      <c r="P162" s="27" t="s">
        <v>78</v>
      </c>
      <c r="V162" s="31" t="s">
        <v>71</v>
      </c>
      <c r="Z162" s="27" t="s">
        <v>297</v>
      </c>
    </row>
    <row r="163" spans="1:27" ht="25.5">
      <c r="A163" s="24">
        <v>81</v>
      </c>
      <c r="B163" s="25" t="s">
        <v>125</v>
      </c>
      <c r="C163" s="26" t="s">
        <v>329</v>
      </c>
      <c r="D163" s="51" t="s">
        <v>330</v>
      </c>
      <c r="E163" s="28">
        <v>10</v>
      </c>
      <c r="F163" s="27" t="s">
        <v>160</v>
      </c>
      <c r="I163" s="29">
        <f>ROUND(E163*G163,2)</f>
        <v>0</v>
      </c>
      <c r="J163" s="29">
        <f t="shared" si="5"/>
        <v>0</v>
      </c>
      <c r="K163" s="30">
        <v>0.0002</v>
      </c>
      <c r="L163" s="30">
        <f>E163*K163</f>
        <v>0.002</v>
      </c>
      <c r="P163" s="27" t="s">
        <v>78</v>
      </c>
      <c r="V163" s="31" t="s">
        <v>15</v>
      </c>
      <c r="Z163" s="27" t="s">
        <v>326</v>
      </c>
      <c r="AA163" s="27" t="s">
        <v>78</v>
      </c>
    </row>
    <row r="164" spans="1:26" ht="12.75">
      <c r="A164" s="24">
        <v>82</v>
      </c>
      <c r="B164" s="25" t="s">
        <v>294</v>
      </c>
      <c r="C164" s="26" t="s">
        <v>331</v>
      </c>
      <c r="D164" s="51" t="s">
        <v>332</v>
      </c>
      <c r="E164" s="28">
        <v>74</v>
      </c>
      <c r="F164" s="27" t="s">
        <v>92</v>
      </c>
      <c r="H164" s="29">
        <f>ROUND(E164*G164,2)</f>
        <v>0</v>
      </c>
      <c r="J164" s="29">
        <f t="shared" si="5"/>
        <v>0</v>
      </c>
      <c r="P164" s="27" t="s">
        <v>78</v>
      </c>
      <c r="V164" s="31" t="s">
        <v>71</v>
      </c>
      <c r="Z164" s="27" t="s">
        <v>297</v>
      </c>
    </row>
    <row r="165" spans="1:26" ht="12.75">
      <c r="A165" s="24">
        <v>83</v>
      </c>
      <c r="B165" s="25" t="s">
        <v>294</v>
      </c>
      <c r="C165" s="26" t="s">
        <v>333</v>
      </c>
      <c r="D165" s="51" t="s">
        <v>334</v>
      </c>
      <c r="E165" s="28">
        <v>26</v>
      </c>
      <c r="F165" s="27" t="s">
        <v>92</v>
      </c>
      <c r="H165" s="29">
        <f>ROUND(E165*G165,2)</f>
        <v>0</v>
      </c>
      <c r="J165" s="29">
        <f t="shared" si="5"/>
        <v>0</v>
      </c>
      <c r="P165" s="27" t="s">
        <v>78</v>
      </c>
      <c r="V165" s="31" t="s">
        <v>71</v>
      </c>
      <c r="Z165" s="27" t="s">
        <v>297</v>
      </c>
    </row>
    <row r="166" spans="1:27" ht="12.75">
      <c r="A166" s="24">
        <v>84</v>
      </c>
      <c r="B166" s="25" t="s">
        <v>125</v>
      </c>
      <c r="C166" s="26" t="s">
        <v>335</v>
      </c>
      <c r="D166" s="51" t="s">
        <v>336</v>
      </c>
      <c r="E166" s="28">
        <v>15</v>
      </c>
      <c r="F166" s="27" t="s">
        <v>92</v>
      </c>
      <c r="I166" s="29">
        <f>ROUND(E166*G166,2)</f>
        <v>0</v>
      </c>
      <c r="J166" s="29">
        <f t="shared" si="5"/>
        <v>0</v>
      </c>
      <c r="P166" s="27" t="s">
        <v>78</v>
      </c>
      <c r="V166" s="31" t="s">
        <v>15</v>
      </c>
      <c r="Z166" s="27" t="s">
        <v>337</v>
      </c>
      <c r="AA166" s="27" t="s">
        <v>78</v>
      </c>
    </row>
    <row r="167" spans="1:27" ht="12.75">
      <c r="A167" s="24">
        <v>85</v>
      </c>
      <c r="B167" s="25" t="s">
        <v>125</v>
      </c>
      <c r="C167" s="26" t="s">
        <v>338</v>
      </c>
      <c r="D167" s="51" t="s">
        <v>339</v>
      </c>
      <c r="E167" s="28">
        <v>100</v>
      </c>
      <c r="F167" s="27" t="s">
        <v>92</v>
      </c>
      <c r="I167" s="29">
        <f>ROUND(E167*G167,2)</f>
        <v>0</v>
      </c>
      <c r="J167" s="29">
        <f t="shared" si="5"/>
        <v>0</v>
      </c>
      <c r="P167" s="27" t="s">
        <v>78</v>
      </c>
      <c r="V167" s="31" t="s">
        <v>15</v>
      </c>
      <c r="Z167" s="27" t="s">
        <v>337</v>
      </c>
      <c r="AA167" s="27" t="s">
        <v>78</v>
      </c>
    </row>
    <row r="168" spans="1:26" ht="25.5">
      <c r="A168" s="24">
        <v>86</v>
      </c>
      <c r="B168" s="25" t="s">
        <v>294</v>
      </c>
      <c r="C168" s="26" t="s">
        <v>340</v>
      </c>
      <c r="D168" s="51" t="s">
        <v>341</v>
      </c>
      <c r="E168" s="28">
        <v>8</v>
      </c>
      <c r="F168" s="27" t="s">
        <v>342</v>
      </c>
      <c r="H168" s="29">
        <f>ROUND(E168*G168,2)</f>
        <v>0</v>
      </c>
      <c r="J168" s="29">
        <f t="shared" si="5"/>
        <v>0</v>
      </c>
      <c r="P168" s="27" t="s">
        <v>78</v>
      </c>
      <c r="V168" s="31" t="s">
        <v>71</v>
      </c>
      <c r="Z168" s="27" t="s">
        <v>297</v>
      </c>
    </row>
    <row r="169" spans="4:23" ht="12.75">
      <c r="D169" s="61" t="s">
        <v>343</v>
      </c>
      <c r="E169" s="62">
        <f>J169</f>
        <v>0</v>
      </c>
      <c r="H169" s="62">
        <f>SUM(H149:H168)</f>
        <v>0</v>
      </c>
      <c r="I169" s="62">
        <f>SUM(I149:I168)</f>
        <v>0</v>
      </c>
      <c r="J169" s="62">
        <f>SUM(J149:J168)</f>
        <v>0</v>
      </c>
      <c r="L169" s="63">
        <f>SUM(L149:L168)</f>
        <v>0.49</v>
      </c>
      <c r="N169" s="64">
        <f>SUM(N149:N168)</f>
        <v>0</v>
      </c>
      <c r="W169" s="32">
        <f>SUM(W149:W168)</f>
        <v>0</v>
      </c>
    </row>
    <row r="171" ht="12.75">
      <c r="B171" s="26" t="s">
        <v>344</v>
      </c>
    </row>
    <row r="172" spans="1:26" ht="25.5">
      <c r="A172" s="24">
        <v>87</v>
      </c>
      <c r="B172" s="25" t="s">
        <v>345</v>
      </c>
      <c r="C172" s="26" t="s">
        <v>346</v>
      </c>
      <c r="D172" s="51" t="s">
        <v>347</v>
      </c>
      <c r="E172" s="28">
        <v>6</v>
      </c>
      <c r="F172" s="27" t="s">
        <v>160</v>
      </c>
      <c r="H172" s="29">
        <f>ROUND(E172*G172,2)</f>
        <v>0</v>
      </c>
      <c r="J172" s="29">
        <f>ROUND(E172*G172,2)</f>
        <v>0</v>
      </c>
      <c r="P172" s="27" t="s">
        <v>78</v>
      </c>
      <c r="V172" s="31" t="s">
        <v>71</v>
      </c>
      <c r="Z172" s="27" t="s">
        <v>97</v>
      </c>
    </row>
    <row r="173" spans="1:26" ht="12.75">
      <c r="A173" s="24">
        <v>88</v>
      </c>
      <c r="B173" s="25" t="s">
        <v>345</v>
      </c>
      <c r="C173" s="26" t="s">
        <v>348</v>
      </c>
      <c r="D173" s="51" t="s">
        <v>349</v>
      </c>
      <c r="E173" s="28">
        <v>74</v>
      </c>
      <c r="F173" s="27" t="s">
        <v>92</v>
      </c>
      <c r="H173" s="29">
        <f>ROUND(E173*G173,2)</f>
        <v>0</v>
      </c>
      <c r="J173" s="29">
        <f>ROUND(E173*G173,2)</f>
        <v>0</v>
      </c>
      <c r="P173" s="27" t="s">
        <v>78</v>
      </c>
      <c r="V173" s="31" t="s">
        <v>71</v>
      </c>
      <c r="Z173" s="27" t="s">
        <v>97</v>
      </c>
    </row>
    <row r="174" spans="1:26" ht="25.5">
      <c r="A174" s="24">
        <v>89</v>
      </c>
      <c r="B174" s="25" t="s">
        <v>345</v>
      </c>
      <c r="C174" s="26" t="s">
        <v>350</v>
      </c>
      <c r="D174" s="51" t="s">
        <v>351</v>
      </c>
      <c r="E174" s="28">
        <v>34</v>
      </c>
      <c r="F174" s="27" t="s">
        <v>92</v>
      </c>
      <c r="H174" s="29">
        <f>ROUND(E174*G174,2)</f>
        <v>0</v>
      </c>
      <c r="J174" s="29">
        <f>ROUND(E174*G174,2)</f>
        <v>0</v>
      </c>
      <c r="P174" s="27" t="s">
        <v>78</v>
      </c>
      <c r="V174" s="31" t="s">
        <v>71</v>
      </c>
      <c r="Z174" s="27" t="s">
        <v>97</v>
      </c>
    </row>
    <row r="175" spans="4:24" ht="12.75">
      <c r="D175" s="53" t="s">
        <v>352</v>
      </c>
      <c r="E175" s="54"/>
      <c r="F175" s="55"/>
      <c r="G175" s="56"/>
      <c r="H175" s="56"/>
      <c r="I175" s="56"/>
      <c r="J175" s="56"/>
      <c r="K175" s="57"/>
      <c r="L175" s="57"/>
      <c r="M175" s="54"/>
      <c r="N175" s="54"/>
      <c r="O175" s="55"/>
      <c r="P175" s="55"/>
      <c r="Q175" s="54"/>
      <c r="R175" s="54"/>
      <c r="S175" s="54"/>
      <c r="T175" s="58"/>
      <c r="U175" s="58"/>
      <c r="V175" s="58" t="s">
        <v>0</v>
      </c>
      <c r="W175" s="59"/>
      <c r="X175" s="55"/>
    </row>
    <row r="176" spans="4:24" ht="12.75">
      <c r="D176" s="53" t="s">
        <v>353</v>
      </c>
      <c r="E176" s="54"/>
      <c r="F176" s="55"/>
      <c r="G176" s="56"/>
      <c r="H176" s="56"/>
      <c r="I176" s="56"/>
      <c r="J176" s="56"/>
      <c r="K176" s="57"/>
      <c r="L176" s="57"/>
      <c r="M176" s="54"/>
      <c r="N176" s="54"/>
      <c r="O176" s="55"/>
      <c r="P176" s="55"/>
      <c r="Q176" s="54"/>
      <c r="R176" s="54"/>
      <c r="S176" s="54"/>
      <c r="T176" s="58"/>
      <c r="U176" s="58"/>
      <c r="V176" s="58" t="s">
        <v>0</v>
      </c>
      <c r="W176" s="59"/>
      <c r="X176" s="55"/>
    </row>
    <row r="177" spans="1:26" ht="12.75">
      <c r="A177" s="24">
        <v>90</v>
      </c>
      <c r="B177" s="25" t="s">
        <v>345</v>
      </c>
      <c r="C177" s="26" t="s">
        <v>354</v>
      </c>
      <c r="D177" s="51" t="s">
        <v>355</v>
      </c>
      <c r="E177" s="28">
        <v>26</v>
      </c>
      <c r="F177" s="27" t="s">
        <v>92</v>
      </c>
      <c r="H177" s="29">
        <f>ROUND(E177*G177,2)</f>
        <v>0</v>
      </c>
      <c r="J177" s="29">
        <f aca="true" t="shared" si="6" ref="J177:J187">ROUND(E177*G177,2)</f>
        <v>0</v>
      </c>
      <c r="P177" s="27" t="s">
        <v>78</v>
      </c>
      <c r="V177" s="31" t="s">
        <v>71</v>
      </c>
      <c r="Z177" s="27" t="s">
        <v>97</v>
      </c>
    </row>
    <row r="178" spans="1:26" ht="12.75">
      <c r="A178" s="24">
        <v>91</v>
      </c>
      <c r="B178" s="25" t="s">
        <v>345</v>
      </c>
      <c r="C178" s="26" t="s">
        <v>356</v>
      </c>
      <c r="D178" s="51" t="s">
        <v>357</v>
      </c>
      <c r="E178" s="28">
        <v>100</v>
      </c>
      <c r="F178" s="27" t="s">
        <v>92</v>
      </c>
      <c r="H178" s="29">
        <f>ROUND(E178*G178,2)</f>
        <v>0</v>
      </c>
      <c r="J178" s="29">
        <f t="shared" si="6"/>
        <v>0</v>
      </c>
      <c r="P178" s="27" t="s">
        <v>78</v>
      </c>
      <c r="V178" s="31" t="s">
        <v>71</v>
      </c>
      <c r="Z178" s="27" t="s">
        <v>358</v>
      </c>
    </row>
    <row r="179" spans="1:27" ht="12.75">
      <c r="A179" s="24">
        <v>92</v>
      </c>
      <c r="B179" s="25" t="s">
        <v>125</v>
      </c>
      <c r="C179" s="26" t="s">
        <v>359</v>
      </c>
      <c r="D179" s="51" t="s">
        <v>360</v>
      </c>
      <c r="E179" s="28">
        <v>6</v>
      </c>
      <c r="F179" s="27" t="s">
        <v>96</v>
      </c>
      <c r="I179" s="29">
        <f>ROUND(E179*G179,2)</f>
        <v>0</v>
      </c>
      <c r="J179" s="29">
        <f t="shared" si="6"/>
        <v>0</v>
      </c>
      <c r="K179" s="30">
        <v>1</v>
      </c>
      <c r="L179" s="30">
        <f>E179*K179</f>
        <v>6</v>
      </c>
      <c r="P179" s="27" t="s">
        <v>78</v>
      </c>
      <c r="V179" s="31" t="s">
        <v>15</v>
      </c>
      <c r="Z179" s="27" t="s">
        <v>361</v>
      </c>
      <c r="AA179" s="27" t="s">
        <v>78</v>
      </c>
    </row>
    <row r="180" spans="1:26" ht="12.75">
      <c r="A180" s="24">
        <v>93</v>
      </c>
      <c r="B180" s="25" t="s">
        <v>345</v>
      </c>
      <c r="C180" s="26" t="s">
        <v>362</v>
      </c>
      <c r="D180" s="51" t="s">
        <v>363</v>
      </c>
      <c r="E180" s="28">
        <v>100</v>
      </c>
      <c r="F180" s="27" t="s">
        <v>92</v>
      </c>
      <c r="H180" s="29">
        <f>ROUND(E180*G180,2)</f>
        <v>0</v>
      </c>
      <c r="J180" s="29">
        <f t="shared" si="6"/>
        <v>0</v>
      </c>
      <c r="P180" s="27" t="s">
        <v>78</v>
      </c>
      <c r="V180" s="31" t="s">
        <v>71</v>
      </c>
      <c r="Z180" s="27" t="s">
        <v>358</v>
      </c>
    </row>
    <row r="181" spans="1:27" ht="25.5">
      <c r="A181" s="24">
        <v>94</v>
      </c>
      <c r="B181" s="25" t="s">
        <v>125</v>
      </c>
      <c r="C181" s="26" t="s">
        <v>364</v>
      </c>
      <c r="D181" s="51" t="s">
        <v>365</v>
      </c>
      <c r="E181" s="28">
        <v>100</v>
      </c>
      <c r="F181" s="27" t="s">
        <v>92</v>
      </c>
      <c r="I181" s="29">
        <f>ROUND(E181*G181,2)</f>
        <v>0</v>
      </c>
      <c r="J181" s="29">
        <f t="shared" si="6"/>
        <v>0</v>
      </c>
      <c r="K181" s="30">
        <v>0.00021</v>
      </c>
      <c r="L181" s="30">
        <f>E181*K181</f>
        <v>0.021</v>
      </c>
      <c r="P181" s="27" t="s">
        <v>78</v>
      </c>
      <c r="V181" s="31" t="s">
        <v>15</v>
      </c>
      <c r="Z181" s="27" t="s">
        <v>366</v>
      </c>
      <c r="AA181" s="27" t="s">
        <v>78</v>
      </c>
    </row>
    <row r="182" spans="1:26" ht="12.75">
      <c r="A182" s="24">
        <v>95</v>
      </c>
      <c r="B182" s="25" t="s">
        <v>345</v>
      </c>
      <c r="C182" s="26" t="s">
        <v>367</v>
      </c>
      <c r="D182" s="51" t="s">
        <v>368</v>
      </c>
      <c r="E182" s="28">
        <v>74</v>
      </c>
      <c r="F182" s="27" t="s">
        <v>92</v>
      </c>
      <c r="H182" s="29">
        <f aca="true" t="shared" si="7" ref="H182:H187">ROUND(E182*G182,2)</f>
        <v>0</v>
      </c>
      <c r="J182" s="29">
        <f t="shared" si="6"/>
        <v>0</v>
      </c>
      <c r="P182" s="27" t="s">
        <v>78</v>
      </c>
      <c r="V182" s="31" t="s">
        <v>71</v>
      </c>
      <c r="Z182" s="27" t="s">
        <v>97</v>
      </c>
    </row>
    <row r="183" spans="1:26" ht="12.75">
      <c r="A183" s="24">
        <v>96</v>
      </c>
      <c r="B183" s="25" t="s">
        <v>345</v>
      </c>
      <c r="C183" s="26" t="s">
        <v>369</v>
      </c>
      <c r="D183" s="51" t="s">
        <v>370</v>
      </c>
      <c r="E183" s="28">
        <v>26</v>
      </c>
      <c r="F183" s="27" t="s">
        <v>92</v>
      </c>
      <c r="H183" s="29">
        <f t="shared" si="7"/>
        <v>0</v>
      </c>
      <c r="J183" s="29">
        <f t="shared" si="6"/>
        <v>0</v>
      </c>
      <c r="P183" s="27" t="s">
        <v>78</v>
      </c>
      <c r="V183" s="31" t="s">
        <v>71</v>
      </c>
      <c r="Z183" s="27" t="s">
        <v>97</v>
      </c>
    </row>
    <row r="184" spans="1:26" ht="12.75">
      <c r="A184" s="24">
        <v>97</v>
      </c>
      <c r="B184" s="25" t="s">
        <v>345</v>
      </c>
      <c r="C184" s="26" t="s">
        <v>371</v>
      </c>
      <c r="D184" s="51" t="s">
        <v>372</v>
      </c>
      <c r="E184" s="28">
        <v>34</v>
      </c>
      <c r="F184" s="27" t="s">
        <v>92</v>
      </c>
      <c r="H184" s="29">
        <f t="shared" si="7"/>
        <v>0</v>
      </c>
      <c r="J184" s="29">
        <f t="shared" si="6"/>
        <v>0</v>
      </c>
      <c r="P184" s="27" t="s">
        <v>78</v>
      </c>
      <c r="V184" s="31" t="s">
        <v>71</v>
      </c>
      <c r="Z184" s="27" t="s">
        <v>97</v>
      </c>
    </row>
    <row r="185" spans="1:26" ht="12.75">
      <c r="A185" s="24">
        <v>98</v>
      </c>
      <c r="B185" s="25" t="s">
        <v>345</v>
      </c>
      <c r="C185" s="26" t="s">
        <v>373</v>
      </c>
      <c r="D185" s="51" t="s">
        <v>374</v>
      </c>
      <c r="E185" s="28">
        <v>34</v>
      </c>
      <c r="F185" s="27" t="s">
        <v>92</v>
      </c>
      <c r="H185" s="29">
        <f t="shared" si="7"/>
        <v>0</v>
      </c>
      <c r="J185" s="29">
        <f t="shared" si="6"/>
        <v>0</v>
      </c>
      <c r="P185" s="27" t="s">
        <v>78</v>
      </c>
      <c r="V185" s="31" t="s">
        <v>71</v>
      </c>
      <c r="Z185" s="27" t="s">
        <v>97</v>
      </c>
    </row>
    <row r="186" spans="1:26" ht="12.75">
      <c r="A186" s="24">
        <v>99</v>
      </c>
      <c r="B186" s="25" t="s">
        <v>345</v>
      </c>
      <c r="C186" s="26" t="s">
        <v>375</v>
      </c>
      <c r="D186" s="51" t="s">
        <v>376</v>
      </c>
      <c r="E186" s="28">
        <v>7</v>
      </c>
      <c r="F186" s="27" t="s">
        <v>320</v>
      </c>
      <c r="H186" s="29">
        <f t="shared" si="7"/>
        <v>0</v>
      </c>
      <c r="J186" s="29">
        <f t="shared" si="6"/>
        <v>0</v>
      </c>
      <c r="P186" s="27" t="s">
        <v>78</v>
      </c>
      <c r="V186" s="31" t="s">
        <v>71</v>
      </c>
      <c r="Z186" s="27" t="s">
        <v>97</v>
      </c>
    </row>
    <row r="187" spans="1:26" ht="12.75">
      <c r="A187" s="24">
        <v>100</v>
      </c>
      <c r="B187" s="25" t="s">
        <v>345</v>
      </c>
      <c r="C187" s="26" t="s">
        <v>377</v>
      </c>
      <c r="D187" s="51" t="s">
        <v>378</v>
      </c>
      <c r="E187" s="28">
        <v>7</v>
      </c>
      <c r="F187" s="27" t="s">
        <v>320</v>
      </c>
      <c r="H187" s="29">
        <f t="shared" si="7"/>
        <v>0</v>
      </c>
      <c r="J187" s="29">
        <f t="shared" si="6"/>
        <v>0</v>
      </c>
      <c r="P187" s="27" t="s">
        <v>78</v>
      </c>
      <c r="V187" s="31" t="s">
        <v>71</v>
      </c>
      <c r="Z187" s="27" t="s">
        <v>97</v>
      </c>
    </row>
    <row r="188" spans="4:24" ht="12.75">
      <c r="D188" s="53" t="s">
        <v>379</v>
      </c>
      <c r="E188" s="54"/>
      <c r="F188" s="55"/>
      <c r="G188" s="56"/>
      <c r="H188" s="56"/>
      <c r="I188" s="56"/>
      <c r="J188" s="56"/>
      <c r="K188" s="57"/>
      <c r="L188" s="57"/>
      <c r="M188" s="54"/>
      <c r="N188" s="54"/>
      <c r="O188" s="55"/>
      <c r="P188" s="55"/>
      <c r="Q188" s="54"/>
      <c r="R188" s="54"/>
      <c r="S188" s="54"/>
      <c r="T188" s="58"/>
      <c r="U188" s="58"/>
      <c r="V188" s="58" t="s">
        <v>0</v>
      </c>
      <c r="W188" s="59"/>
      <c r="X188" s="55"/>
    </row>
    <row r="189" spans="1:26" ht="12.75">
      <c r="A189" s="24">
        <v>101</v>
      </c>
      <c r="B189" s="25" t="s">
        <v>345</v>
      </c>
      <c r="C189" s="26" t="s">
        <v>380</v>
      </c>
      <c r="D189" s="51" t="s">
        <v>381</v>
      </c>
      <c r="E189" s="28">
        <v>7</v>
      </c>
      <c r="F189" s="27" t="s">
        <v>320</v>
      </c>
      <c r="H189" s="29">
        <f>ROUND(E189*G189,2)</f>
        <v>0</v>
      </c>
      <c r="J189" s="29">
        <f>ROUND(E189*G189,2)</f>
        <v>0</v>
      </c>
      <c r="P189" s="27" t="s">
        <v>78</v>
      </c>
      <c r="V189" s="31" t="s">
        <v>71</v>
      </c>
      <c r="Z189" s="27" t="s">
        <v>97</v>
      </c>
    </row>
    <row r="190" spans="1:26" ht="12.75">
      <c r="A190" s="24">
        <v>102</v>
      </c>
      <c r="B190" s="25" t="s">
        <v>345</v>
      </c>
      <c r="C190" s="26" t="s">
        <v>382</v>
      </c>
      <c r="D190" s="51" t="s">
        <v>383</v>
      </c>
      <c r="E190" s="28">
        <v>95</v>
      </c>
      <c r="F190" s="27" t="s">
        <v>77</v>
      </c>
      <c r="H190" s="29">
        <f>ROUND(E190*G190,2)</f>
        <v>0</v>
      </c>
      <c r="J190" s="29">
        <f>ROUND(E190*G190,2)</f>
        <v>0</v>
      </c>
      <c r="P190" s="27" t="s">
        <v>78</v>
      </c>
      <c r="V190" s="31" t="s">
        <v>71</v>
      </c>
      <c r="Z190" s="27" t="s">
        <v>97</v>
      </c>
    </row>
    <row r="191" spans="4:23" ht="25.5">
      <c r="D191" s="61" t="s">
        <v>384</v>
      </c>
      <c r="E191" s="62">
        <f>J191</f>
        <v>0</v>
      </c>
      <c r="H191" s="62">
        <f>SUM(H171:H190)</f>
        <v>0</v>
      </c>
      <c r="I191" s="62">
        <f>SUM(I171:I190)</f>
        <v>0</v>
      </c>
      <c r="J191" s="62">
        <f>SUM(J171:J190)</f>
        <v>0</v>
      </c>
      <c r="L191" s="63">
        <f>SUM(L171:L190)</f>
        <v>6.021</v>
      </c>
      <c r="N191" s="64">
        <f>SUM(N171:N190)</f>
        <v>0</v>
      </c>
      <c r="W191" s="32">
        <f>SUM(W171:W190)</f>
        <v>0</v>
      </c>
    </row>
    <row r="193" ht="12.75">
      <c r="B193" s="26" t="s">
        <v>385</v>
      </c>
    </row>
    <row r="194" spans="1:26" ht="12.75">
      <c r="A194" s="24">
        <v>103</v>
      </c>
      <c r="B194" s="25" t="s">
        <v>345</v>
      </c>
      <c r="C194" s="26" t="s">
        <v>386</v>
      </c>
      <c r="D194" s="51" t="s">
        <v>387</v>
      </c>
      <c r="E194" s="28">
        <v>6.021</v>
      </c>
      <c r="F194" s="27" t="s">
        <v>277</v>
      </c>
      <c r="H194" s="29">
        <f>ROUND(E194*G194,2)</f>
        <v>0</v>
      </c>
      <c r="J194" s="29">
        <f>ROUND(E194*G194,2)</f>
        <v>0</v>
      </c>
      <c r="P194" s="27" t="s">
        <v>78</v>
      </c>
      <c r="V194" s="31" t="s">
        <v>71</v>
      </c>
      <c r="Z194" s="27" t="s">
        <v>358</v>
      </c>
    </row>
    <row r="195" spans="4:23" ht="12.75">
      <c r="D195" s="61" t="s">
        <v>388</v>
      </c>
      <c r="E195" s="62">
        <f>J195</f>
        <v>0</v>
      </c>
      <c r="H195" s="62">
        <f>SUM(H193:H194)</f>
        <v>0</v>
      </c>
      <c r="I195" s="62">
        <f>SUM(I193:I194)</f>
        <v>0</v>
      </c>
      <c r="J195" s="62">
        <f>SUM(J193:J194)</f>
        <v>0</v>
      </c>
      <c r="L195" s="63">
        <f>SUM(L193:L194)</f>
        <v>0</v>
      </c>
      <c r="N195" s="64">
        <f>SUM(N193:N194)</f>
        <v>0</v>
      </c>
      <c r="W195" s="32">
        <f>SUM(W193:W194)</f>
        <v>0</v>
      </c>
    </row>
    <row r="197" spans="4:23" ht="12.75">
      <c r="D197" s="61" t="s">
        <v>389</v>
      </c>
      <c r="E197" s="62">
        <f>J197</f>
        <v>0</v>
      </c>
      <c r="H197" s="62">
        <f>+H169+H191+H195</f>
        <v>0</v>
      </c>
      <c r="I197" s="62">
        <f>+I169+I191+I195</f>
        <v>0</v>
      </c>
      <c r="J197" s="62">
        <f>+J169+J191+J195</f>
        <v>0</v>
      </c>
      <c r="L197" s="63">
        <f>+L169+L191+L195</f>
        <v>6.511</v>
      </c>
      <c r="N197" s="64">
        <f>+N169+N191+N195</f>
        <v>0</v>
      </c>
      <c r="W197" s="32">
        <f>+W169+W191+W195</f>
        <v>0</v>
      </c>
    </row>
    <row r="199" spans="4:23" ht="12.75">
      <c r="D199" s="65" t="s">
        <v>390</v>
      </c>
      <c r="E199" s="62">
        <f>J199</f>
        <v>0</v>
      </c>
      <c r="H199" s="62">
        <f>+H147+H197</f>
        <v>0</v>
      </c>
      <c r="I199" s="62">
        <f>+I147+I197</f>
        <v>0</v>
      </c>
      <c r="J199" s="62">
        <f>+J147+J197</f>
        <v>0</v>
      </c>
      <c r="L199" s="63">
        <f>+L147+L197</f>
        <v>703.1125332500001</v>
      </c>
      <c r="N199" s="64">
        <f>+N147+N197</f>
        <v>303.9865</v>
      </c>
      <c r="W199" s="32">
        <f>+W147+W197</f>
        <v>0</v>
      </c>
    </row>
    <row r="207" ht="12.75">
      <c r="E207" s="28" t="s">
        <v>394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7109375" style="22" customWidth="1"/>
    <col min="2" max="3" width="45.7109375" style="22" customWidth="1"/>
    <col min="4" max="4" width="11.28125" style="23" customWidth="1"/>
    <col min="5" max="16384" width="9.140625" style="1" customWidth="1"/>
  </cols>
  <sheetData>
    <row r="1" spans="1:4" ht="12.75">
      <c r="A1" s="16" t="s">
        <v>62</v>
      </c>
      <c r="B1" s="17"/>
      <c r="C1" s="17"/>
      <c r="D1" s="18" t="s">
        <v>17</v>
      </c>
    </row>
    <row r="2" spans="1:4" ht="12.75">
      <c r="A2" s="16" t="s">
        <v>64</v>
      </c>
      <c r="B2" s="17"/>
      <c r="C2" s="17"/>
      <c r="D2" s="18" t="s">
        <v>65</v>
      </c>
    </row>
    <row r="3" spans="1:4" ht="12.75">
      <c r="A3" s="16" t="s">
        <v>18</v>
      </c>
      <c r="B3" s="17"/>
      <c r="C3" s="17"/>
      <c r="D3" s="18" t="s">
        <v>66</v>
      </c>
    </row>
    <row r="4" spans="1:4" ht="12.75">
      <c r="A4" s="17"/>
      <c r="B4" s="17"/>
      <c r="C4" s="17"/>
      <c r="D4" s="17"/>
    </row>
    <row r="5" spans="1:4" ht="12.75">
      <c r="A5" s="16" t="s">
        <v>67</v>
      </c>
      <c r="B5" s="17"/>
      <c r="C5" s="17"/>
      <c r="D5" s="17"/>
    </row>
    <row r="6" spans="1:4" ht="12.75">
      <c r="A6" s="16" t="s">
        <v>68</v>
      </c>
      <c r="B6" s="17"/>
      <c r="C6" s="17"/>
      <c r="D6" s="17"/>
    </row>
    <row r="7" spans="1:4" ht="12.75">
      <c r="A7" s="16"/>
      <c r="B7" s="17"/>
      <c r="C7" s="17"/>
      <c r="D7" s="17"/>
    </row>
    <row r="8" spans="1:4" ht="12.75">
      <c r="A8" s="1" t="s">
        <v>69</v>
      </c>
      <c r="B8" s="19"/>
      <c r="C8" s="20"/>
      <c r="D8" s="21"/>
    </row>
    <row r="9" spans="1:6" ht="12.75">
      <c r="A9" s="36" t="s">
        <v>58</v>
      </c>
      <c r="B9" s="36" t="s">
        <v>59</v>
      </c>
      <c r="C9" s="36" t="s">
        <v>60</v>
      </c>
      <c r="D9" s="37" t="s">
        <v>61</v>
      </c>
      <c r="F9" s="1" t="s">
        <v>391</v>
      </c>
    </row>
    <row r="10" spans="1:4" ht="12.75">
      <c r="A10" s="38"/>
      <c r="B10" s="38"/>
      <c r="C10" s="39"/>
      <c r="D10" s="40"/>
    </row>
    <row r="12" spans="1:6" ht="12.75">
      <c r="A12" s="22" t="s">
        <v>392</v>
      </c>
      <c r="B12" s="22" t="s">
        <v>392</v>
      </c>
      <c r="C12" s="22" t="s">
        <v>392</v>
      </c>
      <c r="F12" s="1" t="s">
        <v>393</v>
      </c>
    </row>
    <row r="13" spans="1:6" ht="12.75">
      <c r="A13" s="22" t="s">
        <v>392</v>
      </c>
      <c r="B13" s="22" t="s">
        <v>392</v>
      </c>
      <c r="C13" s="22" t="s">
        <v>392</v>
      </c>
      <c r="F13" s="1" t="s">
        <v>393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landscape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Sokolíková Marta JUDr.</cp:lastModifiedBy>
  <cp:lastPrinted>2016-04-18T11:45:03Z</cp:lastPrinted>
  <dcterms:created xsi:type="dcterms:W3CDTF">1999-04-06T07:39:42Z</dcterms:created>
  <dcterms:modified xsi:type="dcterms:W3CDTF">2019-05-09T11:46:33Z</dcterms:modified>
  <cp:category/>
  <cp:version/>
  <cp:contentType/>
  <cp:contentStatus/>
</cp:coreProperties>
</file>