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 ťažba\Čiastkové zákazky DNS TATRY 2022\Tatry 30 - Zákamenné\"/>
    </mc:Choice>
  </mc:AlternateContent>
  <bookViews>
    <workbookView xWindow="360" yWindow="15" windowWidth="11340" windowHeight="6795"/>
  </bookViews>
  <sheets>
    <sheet name="oktober" sheetId="4" r:id="rId1"/>
    <sheet name="septebmber" sheetId="3" r:id="rId2"/>
    <sheet name="Hárok1" sheetId="5" r:id="rId3"/>
    <sheet name="Vysvetlívky" sheetId="2" r:id="rId4"/>
  </sheets>
  <definedNames>
    <definedName name="Balicek" localSheetId="0">#REF!</definedName>
    <definedName name="Balicek">#REF!</definedName>
    <definedName name="CenaCelkom" localSheetId="0">#REF!</definedName>
    <definedName name="CenaCelkom">#REF!</definedName>
    <definedName name="CenaZaJPRL" localSheetId="0">#REF!</definedName>
    <definedName name="CenaZaJPRL">#REF!</definedName>
    <definedName name="CenaZaM3" localSheetId="0">#REF!</definedName>
    <definedName name="CenaZaM3">#REF!</definedName>
    <definedName name="CisloVC" localSheetId="0">#REF!</definedName>
    <definedName name="CisloVC">#REF!</definedName>
    <definedName name="DodavatelDIC" localSheetId="0">#REF!</definedName>
    <definedName name="DodavatelDIC">#REF!</definedName>
    <definedName name="DodavatelICO" localSheetId="0">#REF!</definedName>
    <definedName name="DodavatelICO">#REF!</definedName>
    <definedName name="DodavatelICpreDPH" localSheetId="0">#REF!</definedName>
    <definedName name="DodavatelICpreDPH">#REF!</definedName>
    <definedName name="DodavatelNazov" localSheetId="0">#REF!</definedName>
    <definedName name="DodavatelNazov">#REF!</definedName>
    <definedName name="DodavatelSidlo" localSheetId="0">#REF!</definedName>
    <definedName name="DodavatelSidlo">#REF!</definedName>
    <definedName name="DPH" localSheetId="0">#REF!</definedName>
    <definedName name="DPH">#REF!</definedName>
    <definedName name="DruhTazby" localSheetId="0">#REF!</definedName>
    <definedName name="DruhTazby">#REF!</definedName>
    <definedName name="HmotnatostIhlicnate" localSheetId="0">#REF!</definedName>
    <definedName name="HmotnatostIhlicnate">#REF!</definedName>
    <definedName name="HmotnatostListnate" localSheetId="0">#REF!</definedName>
    <definedName name="HmotnatostListnate">#REF!</definedName>
    <definedName name="JPRL" localSheetId="0">#REF!</definedName>
    <definedName name="JPRL">#REF!</definedName>
    <definedName name="LO" localSheetId="0">#REF!</definedName>
    <definedName name="LO">#REF!</definedName>
    <definedName name="Objednavatel" localSheetId="0">#REF!</definedName>
    <definedName name="Objednavatel">#REF!</definedName>
    <definedName name="ObjemIhlicnate" localSheetId="0">#REF!</definedName>
    <definedName name="ObjemIhlicnate">#REF!</definedName>
    <definedName name="ObjemListnate" localSheetId="0">#REF!</definedName>
    <definedName name="ObjemListnate">#REF!</definedName>
    <definedName name="ObjemSpolu" localSheetId="0">#REF!</definedName>
    <definedName name="ObjemSpolu">#REF!</definedName>
    <definedName name="_xlnm.Print_Area" localSheetId="0">oktober!$A$1:$P$33</definedName>
    <definedName name="_xlnm.Print_Area" localSheetId="1">septebmber!$A$1:$P$37</definedName>
    <definedName name="Opis" localSheetId="0">#REF!</definedName>
    <definedName name="Opis">#REF!</definedName>
    <definedName name="PlatcaDPH" localSheetId="0">#REF!</definedName>
    <definedName name="PlatcaDPH">#REF!</definedName>
    <definedName name="PredmetZakazky" localSheetId="0">#REF!</definedName>
    <definedName name="PredmetZakazky">#REF!</definedName>
    <definedName name="PriblizovaciaVzdalenost" localSheetId="0">#REF!</definedName>
    <definedName name="PriblizovaciaVzdalenost">#REF!</definedName>
    <definedName name="Sklon" localSheetId="0">#REF!</definedName>
    <definedName name="Sklon">#REF!</definedName>
    <definedName name="SumCenaCelkom" localSheetId="0">#REF!</definedName>
    <definedName name="SumCenaCelkom">#REF!</definedName>
    <definedName name="SumCenaSDPH" localSheetId="0">#REF!</definedName>
    <definedName name="SumCenaSDPH">#REF!</definedName>
    <definedName name="SumCenaZaJPRL" localSheetId="0">#REF!</definedName>
    <definedName name="SumCenaZaJPRL">#REF!</definedName>
    <definedName name="TJ" localSheetId="0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0" i="4" l="1"/>
  <c r="P19" i="4"/>
  <c r="P14" i="4"/>
  <c r="P13" i="4"/>
  <c r="P12" i="4"/>
  <c r="M20" i="4"/>
  <c r="G20" i="4" l="1"/>
  <c r="P18" i="4"/>
  <c r="P17" i="4"/>
  <c r="P16" i="4"/>
  <c r="P15" i="4"/>
  <c r="P22" i="4" l="1"/>
  <c r="P21" i="4" s="1"/>
  <c r="P12" i="3"/>
  <c r="P20" i="3" l="1"/>
  <c r="P13" i="3" l="1"/>
  <c r="P14" i="3"/>
  <c r="P15" i="3"/>
  <c r="P16" i="3"/>
  <c r="P17" i="3"/>
  <c r="P18" i="3"/>
  <c r="P19" i="3"/>
  <c r="M24" i="3"/>
  <c r="P24" i="3" l="1"/>
  <c r="G24" i="3"/>
  <c r="P26" i="3" l="1"/>
  <c r="P25" i="3" s="1"/>
</calcChain>
</file>

<file path=xl/sharedStrings.xml><?xml version="1.0" encoding="utf-8"?>
<sst xmlns="http://schemas.openxmlformats.org/spreadsheetml/2006/main" count="204" uniqueCount="106">
  <si>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</si>
  <si>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</si>
  <si>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</si>
  <si>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</si>
  <si>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</si>
  <si>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</si>
  <si>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</si>
  <si>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</si>
  <si>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</si>
  <si>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</si>
  <si>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</si>
  <si>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</si>
  <si>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</si>
  <si>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</si>
  <si>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</si>
  <si>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</si>
  <si>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</si>
  <si>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</si>
  <si>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</si>
  <si>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</si>
  <si>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</si>
  <si>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</si>
  <si>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</si>
  <si>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</si>
  <si>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</si>
  <si>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</si>
  <si>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</si>
  <si>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</si>
  <si>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</si>
  <si>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</si>
  <si>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</si>
  <si>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</si>
  <si>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</si>
  <si>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</si>
  <si>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</si>
  <si>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</si>
  <si>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</si>
  <si>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</si>
  <si>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</si>
  <si>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</si>
  <si>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</si>
  <si>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</si>
  <si>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</si>
  <si>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</si>
  <si>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</si>
  <si>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</si>
  <si>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</si>
  <si>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</si>
  <si>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</si>
  <si>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</si>
  <si>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</si>
  <si>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</si>
  <si>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</si>
  <si>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</si>
  <si>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</si>
  <si>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</si>
  <si>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</si>
  <si>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</si>
  <si>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</si>
  <si>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</si>
  <si>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</si>
  <si>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</si>
  <si>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</si>
  <si>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</si>
  <si>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</si>
  <si>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</si>
  <si>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</si>
  <si>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</si>
  <si>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</si>
  <si>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</si>
  <si>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Zmluva č. DNS/19/22/12/06</t>
  </si>
  <si>
    <t>SL303-181A1</t>
  </si>
  <si>
    <t>1,2,3,4d,4a,7</t>
  </si>
  <si>
    <t>SL303-184A3</t>
  </si>
  <si>
    <t>SL303-186B1</t>
  </si>
  <si>
    <t>SL303-189A0</t>
  </si>
  <si>
    <t>SL303-191 1</t>
  </si>
  <si>
    <t>SL303-192 1</t>
  </si>
  <si>
    <t>SL303-201B0</t>
  </si>
  <si>
    <t>SL303-203A1</t>
  </si>
  <si>
    <t>SL303-207 1</t>
  </si>
  <si>
    <t>80 / 600 / 0</t>
  </si>
  <si>
    <t>50 / 300 / 0</t>
  </si>
  <si>
    <t>50 / 200 / 0</t>
  </si>
  <si>
    <t>60 / 200 / 0</t>
  </si>
  <si>
    <t>170 /500 / 0</t>
  </si>
  <si>
    <t>100 / 400 / 0</t>
  </si>
  <si>
    <t>70 / 1000 / 0</t>
  </si>
  <si>
    <t>50 / 150 / 0</t>
  </si>
  <si>
    <t>70/ 350 / 0</t>
  </si>
  <si>
    <t>Veľký kopec</t>
  </si>
  <si>
    <t>1,2,4d,4a,6,7</t>
  </si>
  <si>
    <t>1,2,4d,4a,7</t>
  </si>
  <si>
    <t xml:space="preserve">Lesnícke služby v ťažbovom procese na OZ Tatry, Lesná správa Zákamenné - výzva </t>
  </si>
  <si>
    <t>ŤNV</t>
  </si>
  <si>
    <t>SL303-176 1</t>
  </si>
  <si>
    <t>50 / 500 / 0</t>
  </si>
  <si>
    <t>SL303-177 1</t>
  </si>
  <si>
    <t>SL303-179 1</t>
  </si>
  <si>
    <t>SL303-184a1</t>
  </si>
  <si>
    <t>SL303-185 1</t>
  </si>
  <si>
    <t>SL303-193 1</t>
  </si>
  <si>
    <t>SL303-194 1</t>
  </si>
  <si>
    <t>SL303-195 1</t>
  </si>
  <si>
    <t>Lesnícke služby v ťažbovom procese na OZ Tatry, Lesná správa Zákamenné - výzva č. 30/2022</t>
  </si>
  <si>
    <t>Zmluva č. DNS/30/22/12/07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</si>
</sst>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14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3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/>
    </xf>
    <xf numFmtId="0" fontId="22" fillId="0" borderId="35" xfId="0" applyNumberFormat="1" applyFont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36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left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view="pageBreakPreview" zoomScale="80" zoomScaleNormal="100" zoomScaleSheetLayoutView="80" workbookViewId="0">
      <selection activeCell="P21" sqref="P21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3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5" t="s">
        <v>68</v>
      </c>
      <c r="P1" s="3"/>
    </row>
    <row r="2" spans="1:27" ht="18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5" t="s">
        <v>69</v>
      </c>
      <c r="P2" s="3"/>
    </row>
    <row r="3" spans="1:27" ht="18" x14ac:dyDescent="0.25">
      <c r="A3" s="4" t="s">
        <v>0</v>
      </c>
      <c r="B3" s="48"/>
      <c r="C3" s="65" t="s">
        <v>104</v>
      </c>
      <c r="D3" s="66"/>
      <c r="E3" s="66"/>
      <c r="F3" s="66"/>
      <c r="G3" s="66"/>
      <c r="H3" s="66"/>
      <c r="I3" s="66"/>
      <c r="J3" s="66"/>
      <c r="K3" s="67"/>
      <c r="L3" s="48"/>
      <c r="M3" s="48"/>
      <c r="N3" s="48"/>
      <c r="O3" s="2"/>
      <c r="P3" s="3"/>
    </row>
    <row r="4" spans="1:27" ht="18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"/>
      <c r="P4" s="3"/>
    </row>
    <row r="5" spans="1:27" x14ac:dyDescent="0.25">
      <c r="E5" s="68"/>
      <c r="F5" s="68"/>
      <c r="G5" s="49"/>
    </row>
    <row r="6" spans="1:27" x14ac:dyDescent="0.25">
      <c r="A6" s="69" t="s">
        <v>1</v>
      </c>
      <c r="B6" s="70"/>
      <c r="C6" s="71" t="s">
        <v>2</v>
      </c>
      <c r="D6" s="72"/>
      <c r="E6" s="72"/>
      <c r="F6" s="72"/>
      <c r="G6" s="72"/>
      <c r="H6" s="72"/>
      <c r="I6" s="72"/>
      <c r="J6" s="72"/>
      <c r="K6" s="73"/>
    </row>
    <row r="7" spans="1:27" ht="15.75" thickBot="1" x14ac:dyDescent="0.3">
      <c r="A7" s="49"/>
      <c r="B7" s="62"/>
      <c r="C7" s="62"/>
      <c r="D7" s="62"/>
      <c r="E7" s="62"/>
      <c r="F7" s="62"/>
      <c r="G7" s="49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ht="15.75" thickBot="1" x14ac:dyDescent="0.3">
      <c r="A8" s="79" t="s">
        <v>105</v>
      </c>
      <c r="B8" s="80"/>
      <c r="C8" s="6"/>
      <c r="D8" s="6"/>
      <c r="G8" s="49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ht="15.75" thickBot="1" x14ac:dyDescent="0.3">
      <c r="A9" s="81" t="s">
        <v>3</v>
      </c>
      <c r="B9" s="83" t="s">
        <v>4</v>
      </c>
      <c r="C9" s="40" t="s">
        <v>5</v>
      </c>
      <c r="D9" s="41"/>
      <c r="E9" s="85" t="s">
        <v>6</v>
      </c>
      <c r="F9" s="85"/>
      <c r="G9" s="85"/>
      <c r="H9" s="86" t="s">
        <v>7</v>
      </c>
      <c r="I9" s="85" t="s">
        <v>8</v>
      </c>
      <c r="J9" s="85" t="s">
        <v>9</v>
      </c>
      <c r="K9" s="85"/>
      <c r="L9" s="88" t="s">
        <v>10</v>
      </c>
      <c r="M9" s="60" t="s">
        <v>11</v>
      </c>
      <c r="N9" s="85" t="s">
        <v>12</v>
      </c>
      <c r="O9" s="92" t="s">
        <v>13</v>
      </c>
      <c r="P9" s="75" t="s">
        <v>14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5.75" thickBot="1" x14ac:dyDescent="0.3">
      <c r="A10" s="82"/>
      <c r="B10" s="84"/>
      <c r="C10" s="77" t="s">
        <v>15</v>
      </c>
      <c r="D10" s="50"/>
      <c r="E10" s="77" t="s">
        <v>16</v>
      </c>
      <c r="F10" s="77" t="s">
        <v>17</v>
      </c>
      <c r="G10" s="61" t="s">
        <v>18</v>
      </c>
      <c r="H10" s="87"/>
      <c r="I10" s="61"/>
      <c r="J10" s="77" t="s">
        <v>16</v>
      </c>
      <c r="K10" s="78" t="s">
        <v>17</v>
      </c>
      <c r="L10" s="89"/>
      <c r="M10" s="61"/>
      <c r="N10" s="61"/>
      <c r="O10" s="93"/>
      <c r="P10" s="7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66" customHeight="1" thickBot="1" x14ac:dyDescent="0.3">
      <c r="A11" s="82"/>
      <c r="B11" s="84"/>
      <c r="C11" s="77"/>
      <c r="D11" s="50" t="s">
        <v>64</v>
      </c>
      <c r="E11" s="77"/>
      <c r="F11" s="77"/>
      <c r="G11" s="61"/>
      <c r="H11" s="87"/>
      <c r="I11" s="61"/>
      <c r="J11" s="77"/>
      <c r="K11" s="78"/>
      <c r="L11" s="89"/>
      <c r="M11" s="61"/>
      <c r="N11" s="61"/>
      <c r="O11" s="93"/>
      <c r="P11" s="7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2" t="s">
        <v>90</v>
      </c>
      <c r="B12" s="30" t="s">
        <v>95</v>
      </c>
      <c r="C12" s="31" t="s">
        <v>72</v>
      </c>
      <c r="D12" s="32">
        <v>44910</v>
      </c>
      <c r="E12" s="55">
        <v>100</v>
      </c>
      <c r="F12" s="55"/>
      <c r="G12" s="55">
        <v>100</v>
      </c>
      <c r="H12" s="54" t="s">
        <v>94</v>
      </c>
      <c r="I12" s="30">
        <v>15</v>
      </c>
      <c r="J12" s="56">
        <v>2.17</v>
      </c>
      <c r="K12" s="56"/>
      <c r="L12" s="51" t="s">
        <v>96</v>
      </c>
      <c r="M12" s="57">
        <v>1410</v>
      </c>
      <c r="N12" s="35" t="s">
        <v>32</v>
      </c>
      <c r="O12" s="58"/>
      <c r="P12" s="59">
        <f>SUM(G12*O12)</f>
        <v>0</v>
      </c>
      <c r="Q12" s="38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42"/>
      <c r="B13" s="30" t="s">
        <v>97</v>
      </c>
      <c r="C13" s="31" t="s">
        <v>72</v>
      </c>
      <c r="D13" s="32">
        <v>44910</v>
      </c>
      <c r="E13" s="55">
        <v>250</v>
      </c>
      <c r="F13" s="55"/>
      <c r="G13" s="55">
        <v>250</v>
      </c>
      <c r="H13" s="54" t="s">
        <v>94</v>
      </c>
      <c r="I13" s="30">
        <v>10</v>
      </c>
      <c r="J13" s="56">
        <v>2.27</v>
      </c>
      <c r="K13" s="56"/>
      <c r="L13" s="51" t="s">
        <v>96</v>
      </c>
      <c r="M13" s="57">
        <v>4325</v>
      </c>
      <c r="N13" s="35" t="s">
        <v>32</v>
      </c>
      <c r="O13" s="58"/>
      <c r="P13" s="59">
        <f>G13*O13</f>
        <v>0</v>
      </c>
      <c r="Q13" s="38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42"/>
      <c r="B14" s="30" t="s">
        <v>98</v>
      </c>
      <c r="C14" s="31" t="s">
        <v>72</v>
      </c>
      <c r="D14" s="32">
        <v>44910</v>
      </c>
      <c r="E14" s="55">
        <v>350</v>
      </c>
      <c r="F14" s="55"/>
      <c r="G14" s="55">
        <v>350</v>
      </c>
      <c r="H14" s="54" t="s">
        <v>94</v>
      </c>
      <c r="I14" s="30">
        <v>40</v>
      </c>
      <c r="J14" s="56">
        <v>1.98</v>
      </c>
      <c r="K14" s="56"/>
      <c r="L14" s="51" t="s">
        <v>96</v>
      </c>
      <c r="M14" s="57">
        <v>6097</v>
      </c>
      <c r="N14" s="35" t="s">
        <v>32</v>
      </c>
      <c r="O14" s="58"/>
      <c r="P14" s="59">
        <f>G14*O14</f>
        <v>0</v>
      </c>
      <c r="Q14" s="38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42"/>
      <c r="B15" s="30" t="s">
        <v>99</v>
      </c>
      <c r="C15" s="31" t="s">
        <v>72</v>
      </c>
      <c r="D15" s="32">
        <v>44910</v>
      </c>
      <c r="E15" s="55">
        <v>90</v>
      </c>
      <c r="F15" s="55"/>
      <c r="G15" s="55">
        <v>90</v>
      </c>
      <c r="H15" s="54" t="s">
        <v>94</v>
      </c>
      <c r="I15" s="30">
        <v>45</v>
      </c>
      <c r="J15" s="56">
        <v>1.55</v>
      </c>
      <c r="K15" s="56"/>
      <c r="L15" s="51" t="s">
        <v>96</v>
      </c>
      <c r="M15" s="57">
        <v>1553.4</v>
      </c>
      <c r="N15" s="35" t="s">
        <v>32</v>
      </c>
      <c r="O15" s="58"/>
      <c r="P15" s="59">
        <f t="shared" ref="P15:P18" si="0">G15*O15</f>
        <v>0</v>
      </c>
      <c r="Q15" s="38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42"/>
      <c r="B16" s="30" t="s">
        <v>100</v>
      </c>
      <c r="C16" s="31" t="s">
        <v>72</v>
      </c>
      <c r="D16" s="32">
        <v>44910</v>
      </c>
      <c r="E16" s="55">
        <v>100</v>
      </c>
      <c r="F16" s="55"/>
      <c r="G16" s="55">
        <v>100</v>
      </c>
      <c r="H16" s="54" t="s">
        <v>94</v>
      </c>
      <c r="I16" s="30">
        <v>30</v>
      </c>
      <c r="J16" s="56">
        <v>1.62</v>
      </c>
      <c r="K16" s="56"/>
      <c r="L16" s="51" t="s">
        <v>96</v>
      </c>
      <c r="M16" s="57">
        <v>1578</v>
      </c>
      <c r="N16" s="35" t="s">
        <v>32</v>
      </c>
      <c r="O16" s="58"/>
      <c r="P16" s="59">
        <f t="shared" si="0"/>
        <v>0</v>
      </c>
      <c r="Q16" s="38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42"/>
      <c r="B17" s="30" t="s">
        <v>101</v>
      </c>
      <c r="C17" s="31" t="s">
        <v>72</v>
      </c>
      <c r="D17" s="32">
        <v>44910</v>
      </c>
      <c r="E17" s="55">
        <v>60</v>
      </c>
      <c r="F17" s="55"/>
      <c r="G17" s="55">
        <v>60</v>
      </c>
      <c r="H17" s="54" t="s">
        <v>94</v>
      </c>
      <c r="I17" s="30">
        <v>20</v>
      </c>
      <c r="J17" s="56">
        <v>1.7</v>
      </c>
      <c r="K17" s="56"/>
      <c r="L17" s="51" t="s">
        <v>96</v>
      </c>
      <c r="M17" s="57">
        <v>970.2</v>
      </c>
      <c r="N17" s="35" t="s">
        <v>32</v>
      </c>
      <c r="O17" s="58"/>
      <c r="P17" s="59">
        <f t="shared" si="0"/>
        <v>0</v>
      </c>
      <c r="Q17" s="38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42"/>
      <c r="B18" s="30" t="s">
        <v>102</v>
      </c>
      <c r="C18" s="31" t="s">
        <v>72</v>
      </c>
      <c r="D18" s="32">
        <v>44910</v>
      </c>
      <c r="E18" s="55">
        <v>70</v>
      </c>
      <c r="F18" s="55"/>
      <c r="G18" s="55">
        <v>70</v>
      </c>
      <c r="H18" s="54" t="s">
        <v>94</v>
      </c>
      <c r="I18" s="30">
        <v>20</v>
      </c>
      <c r="J18" s="56">
        <v>2.27</v>
      </c>
      <c r="K18" s="56"/>
      <c r="L18" s="51" t="s">
        <v>96</v>
      </c>
      <c r="M18" s="57">
        <v>1076.5999999999999</v>
      </c>
      <c r="N18" s="35" t="s">
        <v>32</v>
      </c>
      <c r="O18" s="58"/>
      <c r="P18" s="59">
        <f t="shared" si="0"/>
        <v>0</v>
      </c>
      <c r="Q18" s="38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ht="15.75" thickBot="1" x14ac:dyDescent="0.3">
      <c r="A19" s="42"/>
      <c r="B19" s="30" t="s">
        <v>103</v>
      </c>
      <c r="C19" s="31" t="s">
        <v>72</v>
      </c>
      <c r="D19" s="32">
        <v>44910</v>
      </c>
      <c r="E19" s="55">
        <v>70</v>
      </c>
      <c r="F19" s="55"/>
      <c r="G19" s="55">
        <v>70</v>
      </c>
      <c r="H19" s="54" t="s">
        <v>94</v>
      </c>
      <c r="I19" s="30">
        <v>10</v>
      </c>
      <c r="J19" s="56">
        <v>1.81</v>
      </c>
      <c r="K19" s="56"/>
      <c r="L19" s="51" t="s">
        <v>96</v>
      </c>
      <c r="M19" s="57">
        <v>1057</v>
      </c>
      <c r="N19" s="35" t="s">
        <v>32</v>
      </c>
      <c r="O19" s="58"/>
      <c r="P19" s="59">
        <f>G19*O19</f>
        <v>0</v>
      </c>
      <c r="Q19" s="38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ht="69.75" customHeight="1" thickBot="1" x14ac:dyDescent="0.3">
      <c r="A20" s="43"/>
      <c r="B20" s="7"/>
      <c r="C20" s="7"/>
      <c r="D20" s="7"/>
      <c r="E20" s="7"/>
      <c r="F20" s="7"/>
      <c r="G20" s="20">
        <f>SUM(G12:G19)</f>
        <v>1090</v>
      </c>
      <c r="H20" s="7"/>
      <c r="I20" s="7"/>
      <c r="J20" s="7"/>
      <c r="K20" s="99" t="s">
        <v>67</v>
      </c>
      <c r="L20" s="100"/>
      <c r="M20" s="24">
        <f>SUM(M12:M19)</f>
        <v>18067.2</v>
      </c>
      <c r="N20" s="23"/>
      <c r="O20" s="21" t="s">
        <v>66</v>
      </c>
      <c r="P20" s="44">
        <f>SUM(P12:P19)</f>
        <v>0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15.75" thickBot="1" x14ac:dyDescent="0.3">
      <c r="A21" s="101" t="s">
        <v>19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  <c r="M21" s="103"/>
      <c r="N21" s="102"/>
      <c r="O21" s="102"/>
      <c r="P21" s="45">
        <f>P22-P20</f>
        <v>0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ht="15.75" thickBot="1" x14ac:dyDescent="0.3">
      <c r="A22" s="104" t="s">
        <v>20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39">
        <f>IF(C25="N",P20,(P20*1.2))</f>
        <v>0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A23" s="105" t="s">
        <v>21</v>
      </c>
      <c r="B23" s="105"/>
      <c r="C23" s="105"/>
      <c r="D23" s="4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27" x14ac:dyDescent="0.25">
      <c r="A24" s="106" t="s">
        <v>22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1:27" ht="15.75" thickBot="1" x14ac:dyDescent="0.3">
      <c r="A25" s="28" t="s">
        <v>23</v>
      </c>
      <c r="B25" s="27"/>
      <c r="C25" s="29"/>
      <c r="D25" s="26"/>
      <c r="E25" s="47"/>
      <c r="F25" s="47"/>
      <c r="G25" s="46"/>
      <c r="H25" s="47"/>
      <c r="I25" s="47"/>
      <c r="J25" s="47"/>
      <c r="K25" s="11"/>
      <c r="L25" s="11"/>
      <c r="M25" s="11"/>
      <c r="N25" s="11"/>
      <c r="O25" s="11"/>
      <c r="P25" s="11"/>
    </row>
    <row r="26" spans="1:27" x14ac:dyDescent="0.25">
      <c r="A26" s="94" t="s">
        <v>24</v>
      </c>
      <c r="B26" s="95"/>
      <c r="C26" s="95"/>
      <c r="D26" s="95"/>
      <c r="E26" s="95"/>
      <c r="F26" s="96" t="s">
        <v>25</v>
      </c>
      <c r="G26" s="12" t="s">
        <v>26</v>
      </c>
      <c r="H26" s="97"/>
      <c r="I26" s="97"/>
      <c r="J26" s="97"/>
      <c r="K26" s="97"/>
      <c r="L26" s="97"/>
      <c r="M26" s="97"/>
      <c r="N26" s="97"/>
      <c r="O26" s="97"/>
      <c r="P26" s="97"/>
    </row>
    <row r="27" spans="1:27" ht="15.75" thickBot="1" x14ac:dyDescent="0.3">
      <c r="A27" s="98"/>
      <c r="B27" s="98"/>
      <c r="C27" s="98"/>
      <c r="D27" s="98"/>
      <c r="E27" s="98"/>
      <c r="F27" s="96"/>
      <c r="G27" s="12" t="s">
        <v>27</v>
      </c>
      <c r="H27" s="97"/>
      <c r="I27" s="97"/>
      <c r="J27" s="97"/>
      <c r="K27" s="97"/>
      <c r="L27" s="97"/>
      <c r="M27" s="97"/>
      <c r="N27" s="97"/>
      <c r="O27" s="97"/>
      <c r="P27" s="97"/>
    </row>
    <row r="28" spans="1:27" ht="15.75" thickBot="1" x14ac:dyDescent="0.3">
      <c r="A28" s="98"/>
      <c r="B28" s="98"/>
      <c r="C28" s="98"/>
      <c r="D28" s="98"/>
      <c r="E28" s="98"/>
      <c r="F28" s="96"/>
      <c r="G28" s="12" t="s">
        <v>28</v>
      </c>
      <c r="H28" s="97"/>
      <c r="I28" s="97"/>
      <c r="J28" s="97"/>
      <c r="K28" s="97"/>
      <c r="L28" s="97"/>
      <c r="M28" s="97"/>
      <c r="N28" s="97"/>
      <c r="O28" s="97"/>
      <c r="P28" s="97"/>
    </row>
    <row r="29" spans="1:27" ht="15.75" thickBot="1" x14ac:dyDescent="0.3">
      <c r="A29" s="98"/>
      <c r="B29" s="98"/>
      <c r="C29" s="98"/>
      <c r="D29" s="98"/>
      <c r="E29" s="98"/>
      <c r="F29" s="96"/>
      <c r="G29" s="12" t="s">
        <v>29</v>
      </c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27" ht="15.75" thickBot="1" x14ac:dyDescent="0.3">
      <c r="A30" s="98"/>
      <c r="B30" s="98"/>
      <c r="C30" s="98"/>
      <c r="D30" s="98"/>
      <c r="E30" s="98"/>
      <c r="F30" s="96"/>
      <c r="G30" s="22" t="s">
        <v>30</v>
      </c>
      <c r="H30" s="108"/>
      <c r="I30" s="109"/>
      <c r="J30" s="109"/>
      <c r="K30" s="109"/>
      <c r="L30" s="109"/>
      <c r="M30" s="109"/>
      <c r="N30" s="109"/>
      <c r="O30" s="109"/>
      <c r="P30" s="110"/>
    </row>
    <row r="31" spans="1:27" ht="15.75" thickBot="1" x14ac:dyDescent="0.3">
      <c r="A31" s="98"/>
      <c r="B31" s="98"/>
      <c r="C31" s="98"/>
      <c r="D31" s="98"/>
      <c r="E31" s="98"/>
    </row>
    <row r="32" spans="1:27" ht="15.75" thickBot="1" x14ac:dyDescent="0.3">
      <c r="A32" s="98"/>
      <c r="B32" s="98"/>
      <c r="C32" s="98"/>
      <c r="D32" s="98"/>
      <c r="E32" s="98"/>
      <c r="L32" s="74"/>
      <c r="M32" s="74"/>
      <c r="N32" s="74"/>
      <c r="O32" s="74"/>
      <c r="P32" s="74"/>
    </row>
    <row r="33" spans="1:16" ht="15.75" thickBot="1" x14ac:dyDescent="0.3">
      <c r="A33" s="98"/>
      <c r="B33" s="98"/>
      <c r="C33" s="98"/>
      <c r="D33" s="98"/>
      <c r="E33" s="98"/>
      <c r="F33" s="11"/>
      <c r="I33" s="90" t="s">
        <v>31</v>
      </c>
      <c r="J33" s="90"/>
      <c r="K33" s="91"/>
      <c r="L33" s="74"/>
      <c r="M33" s="74"/>
      <c r="N33" s="74"/>
      <c r="O33" s="74"/>
      <c r="P33" s="74"/>
    </row>
    <row r="34" spans="1:16" x14ac:dyDescent="0.25">
      <c r="F34" s="11"/>
    </row>
  </sheetData>
  <mergeCells count="39">
    <mergeCell ref="I33:K33"/>
    <mergeCell ref="N9:N11"/>
    <mergeCell ref="O9:O11"/>
    <mergeCell ref="A26:E26"/>
    <mergeCell ref="F26:F30"/>
    <mergeCell ref="H26:P26"/>
    <mergeCell ref="A27:E33"/>
    <mergeCell ref="H27:P27"/>
    <mergeCell ref="K20:L20"/>
    <mergeCell ref="A21:O21"/>
    <mergeCell ref="A22:O22"/>
    <mergeCell ref="A23:C23"/>
    <mergeCell ref="A24:P24"/>
    <mergeCell ref="H28:P28"/>
    <mergeCell ref="H29:P29"/>
    <mergeCell ref="H30:P30"/>
    <mergeCell ref="L32:P33"/>
    <mergeCell ref="P9:P11"/>
    <mergeCell ref="J10:J11"/>
    <mergeCell ref="K10:K11"/>
    <mergeCell ref="A8:B8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J9:K9"/>
    <mergeCell ref="L9:L11"/>
    <mergeCell ref="M9:M11"/>
    <mergeCell ref="B7:F7"/>
    <mergeCell ref="A1:L1"/>
    <mergeCell ref="C3:K3"/>
    <mergeCell ref="E5:F5"/>
    <mergeCell ref="A6:B6"/>
    <mergeCell ref="C6:K6"/>
  </mergeCells>
  <dataValidations count="1">
    <dataValidation type="custom" allowBlank="1" showErrorMessage="1" errorTitle="Chyba!" error="Môžete zadať maximálne 2 desatinné miesta" sqref="O12:O19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zoomScaleNormal="100" zoomScaleSheetLayoutView="80" workbookViewId="0">
      <selection activeCell="I24" sqref="I24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3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65" t="s">
        <v>93</v>
      </c>
      <c r="D3" s="66"/>
      <c r="E3" s="66"/>
      <c r="F3" s="66"/>
      <c r="G3" s="66"/>
      <c r="H3" s="66"/>
      <c r="I3" s="66"/>
      <c r="J3" s="66"/>
      <c r="K3" s="67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8"/>
      <c r="F5" s="68"/>
      <c r="G5" s="5"/>
    </row>
    <row r="6" spans="1:27" x14ac:dyDescent="0.25">
      <c r="A6" s="69" t="s">
        <v>1</v>
      </c>
      <c r="B6" s="70"/>
      <c r="C6" s="71" t="s">
        <v>2</v>
      </c>
      <c r="D6" s="72"/>
      <c r="E6" s="72"/>
      <c r="F6" s="72"/>
      <c r="G6" s="72"/>
      <c r="H6" s="72"/>
      <c r="I6" s="72"/>
      <c r="J6" s="72"/>
      <c r="K6" s="73"/>
    </row>
    <row r="7" spans="1:27" ht="15.75" thickBot="1" x14ac:dyDescent="0.3">
      <c r="A7" s="5"/>
      <c r="B7" s="62"/>
      <c r="C7" s="62"/>
      <c r="D7" s="62"/>
      <c r="E7" s="62"/>
      <c r="F7" s="62"/>
      <c r="G7" s="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ht="15.75" thickBot="1" x14ac:dyDescent="0.3">
      <c r="A8" s="79" t="s">
        <v>70</v>
      </c>
      <c r="B8" s="80"/>
      <c r="C8" s="6"/>
      <c r="D8" s="6"/>
      <c r="G8" s="5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ht="15.75" thickBot="1" x14ac:dyDescent="0.3">
      <c r="A9" s="81" t="s">
        <v>3</v>
      </c>
      <c r="B9" s="83" t="s">
        <v>4</v>
      </c>
      <c r="C9" s="40" t="s">
        <v>5</v>
      </c>
      <c r="D9" s="41"/>
      <c r="E9" s="85" t="s">
        <v>6</v>
      </c>
      <c r="F9" s="85"/>
      <c r="G9" s="85"/>
      <c r="H9" s="86" t="s">
        <v>7</v>
      </c>
      <c r="I9" s="85" t="s">
        <v>8</v>
      </c>
      <c r="J9" s="85" t="s">
        <v>9</v>
      </c>
      <c r="K9" s="85"/>
      <c r="L9" s="88" t="s">
        <v>10</v>
      </c>
      <c r="M9" s="60" t="s">
        <v>11</v>
      </c>
      <c r="N9" s="85" t="s">
        <v>12</v>
      </c>
      <c r="O9" s="92" t="s">
        <v>13</v>
      </c>
      <c r="P9" s="75" t="s">
        <v>14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5.75" thickBot="1" x14ac:dyDescent="0.3">
      <c r="A10" s="82"/>
      <c r="B10" s="84"/>
      <c r="C10" s="77" t="s">
        <v>15</v>
      </c>
      <c r="D10" s="37"/>
      <c r="E10" s="77" t="s">
        <v>16</v>
      </c>
      <c r="F10" s="77" t="s">
        <v>17</v>
      </c>
      <c r="G10" s="61" t="s">
        <v>18</v>
      </c>
      <c r="H10" s="87"/>
      <c r="I10" s="61"/>
      <c r="J10" s="77" t="s">
        <v>16</v>
      </c>
      <c r="K10" s="78" t="s">
        <v>17</v>
      </c>
      <c r="L10" s="89"/>
      <c r="M10" s="61"/>
      <c r="N10" s="61"/>
      <c r="O10" s="93"/>
      <c r="P10" s="7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66" customHeight="1" thickBot="1" x14ac:dyDescent="0.3">
      <c r="A11" s="82"/>
      <c r="B11" s="84"/>
      <c r="C11" s="77"/>
      <c r="D11" s="37" t="s">
        <v>64</v>
      </c>
      <c r="E11" s="77"/>
      <c r="F11" s="77"/>
      <c r="G11" s="61"/>
      <c r="H11" s="87"/>
      <c r="I11" s="61"/>
      <c r="J11" s="77"/>
      <c r="K11" s="78"/>
      <c r="L11" s="89"/>
      <c r="M11" s="61"/>
      <c r="N11" s="61"/>
      <c r="O11" s="93"/>
      <c r="P11" s="7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2" t="s">
        <v>90</v>
      </c>
      <c r="B12" s="30" t="s">
        <v>71</v>
      </c>
      <c r="C12" s="31" t="s">
        <v>72</v>
      </c>
      <c r="D12" s="32">
        <v>44895</v>
      </c>
      <c r="E12" s="55">
        <v>285</v>
      </c>
      <c r="F12" s="55"/>
      <c r="G12" s="55">
        <v>285</v>
      </c>
      <c r="H12" s="54" t="s">
        <v>94</v>
      </c>
      <c r="I12" s="30">
        <v>50</v>
      </c>
      <c r="J12" s="56">
        <v>1.79</v>
      </c>
      <c r="K12" s="56"/>
      <c r="L12" s="51" t="s">
        <v>81</v>
      </c>
      <c r="M12" s="57">
        <v>5377.95</v>
      </c>
      <c r="N12" s="35" t="s">
        <v>32</v>
      </c>
      <c r="O12" s="58"/>
      <c r="P12" s="59">
        <f>SUM(G12*O12)</f>
        <v>0</v>
      </c>
      <c r="Q12" s="38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42"/>
      <c r="B13" s="30" t="s">
        <v>73</v>
      </c>
      <c r="C13" s="53" t="s">
        <v>91</v>
      </c>
      <c r="D13" s="32">
        <v>44895</v>
      </c>
      <c r="E13" s="55">
        <v>70</v>
      </c>
      <c r="F13" s="55"/>
      <c r="G13" s="55">
        <v>70</v>
      </c>
      <c r="H13" s="54" t="s">
        <v>94</v>
      </c>
      <c r="I13" s="30">
        <v>45</v>
      </c>
      <c r="J13" s="56">
        <v>0.27</v>
      </c>
      <c r="K13" s="56"/>
      <c r="L13" s="51" t="s">
        <v>82</v>
      </c>
      <c r="M13" s="57">
        <v>1686.3</v>
      </c>
      <c r="N13" s="35" t="s">
        <v>32</v>
      </c>
      <c r="O13" s="58"/>
      <c r="P13" s="59">
        <f>G13*O13</f>
        <v>0</v>
      </c>
      <c r="Q13" s="38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42"/>
      <c r="B14" s="30" t="s">
        <v>74</v>
      </c>
      <c r="C14" s="53" t="s">
        <v>92</v>
      </c>
      <c r="D14" s="32">
        <v>44895</v>
      </c>
      <c r="E14" s="55">
        <v>20</v>
      </c>
      <c r="F14" s="55"/>
      <c r="G14" s="55">
        <v>20</v>
      </c>
      <c r="H14" s="54" t="s">
        <v>94</v>
      </c>
      <c r="I14" s="30">
        <v>30</v>
      </c>
      <c r="J14" s="56">
        <v>0.19</v>
      </c>
      <c r="K14" s="56"/>
      <c r="L14" s="51" t="s">
        <v>83</v>
      </c>
      <c r="M14" s="57">
        <v>587.4</v>
      </c>
      <c r="N14" s="35" t="s">
        <v>32</v>
      </c>
      <c r="O14" s="58"/>
      <c r="P14" s="59">
        <f t="shared" ref="P14:P19" si="0">G14*O14</f>
        <v>0</v>
      </c>
      <c r="Q14" s="38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42"/>
      <c r="B15" s="30" t="s">
        <v>75</v>
      </c>
      <c r="C15" s="53" t="s">
        <v>91</v>
      </c>
      <c r="D15" s="32">
        <v>44895</v>
      </c>
      <c r="E15" s="55">
        <v>22</v>
      </c>
      <c r="F15" s="55"/>
      <c r="G15" s="55">
        <v>22</v>
      </c>
      <c r="H15" s="54" t="s">
        <v>94</v>
      </c>
      <c r="I15" s="30">
        <v>40</v>
      </c>
      <c r="J15" s="56">
        <v>0.35</v>
      </c>
      <c r="K15" s="56"/>
      <c r="L15" s="51" t="s">
        <v>84</v>
      </c>
      <c r="M15" s="57">
        <v>585.20000000000005</v>
      </c>
      <c r="N15" s="35" t="s">
        <v>32</v>
      </c>
      <c r="O15" s="58"/>
      <c r="P15" s="59">
        <f t="shared" si="0"/>
        <v>0</v>
      </c>
      <c r="Q15" s="38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42"/>
      <c r="B16" s="30" t="s">
        <v>76</v>
      </c>
      <c r="C16" s="31" t="s">
        <v>72</v>
      </c>
      <c r="D16" s="32">
        <v>44895</v>
      </c>
      <c r="E16" s="55">
        <v>350</v>
      </c>
      <c r="F16" s="55"/>
      <c r="G16" s="55">
        <v>350</v>
      </c>
      <c r="H16" s="54" t="s">
        <v>94</v>
      </c>
      <c r="I16" s="30">
        <v>45</v>
      </c>
      <c r="J16" s="56">
        <v>1.19</v>
      </c>
      <c r="K16" s="56"/>
      <c r="L16" s="51" t="s">
        <v>85</v>
      </c>
      <c r="M16" s="57">
        <v>8799</v>
      </c>
      <c r="N16" s="35" t="s">
        <v>32</v>
      </c>
      <c r="O16" s="58"/>
      <c r="P16" s="59">
        <f t="shared" si="0"/>
        <v>0</v>
      </c>
      <c r="Q16" s="38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42"/>
      <c r="B17" s="30" t="s">
        <v>77</v>
      </c>
      <c r="C17" s="31" t="s">
        <v>72</v>
      </c>
      <c r="D17" s="32">
        <v>44895</v>
      </c>
      <c r="E17" s="55">
        <v>115</v>
      </c>
      <c r="F17" s="55"/>
      <c r="G17" s="55">
        <v>115</v>
      </c>
      <c r="H17" s="54" t="s">
        <v>94</v>
      </c>
      <c r="I17" s="30">
        <v>30</v>
      </c>
      <c r="J17" s="56">
        <v>1.58</v>
      </c>
      <c r="K17" s="56"/>
      <c r="L17" s="51" t="s">
        <v>86</v>
      </c>
      <c r="M17" s="57">
        <v>2003.3</v>
      </c>
      <c r="N17" s="35" t="s">
        <v>32</v>
      </c>
      <c r="O17" s="58"/>
      <c r="P17" s="59">
        <f t="shared" si="0"/>
        <v>0</v>
      </c>
      <c r="Q17" s="38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42"/>
      <c r="B18" s="30" t="s">
        <v>78</v>
      </c>
      <c r="C18" s="53" t="s">
        <v>91</v>
      </c>
      <c r="D18" s="32">
        <v>44895</v>
      </c>
      <c r="E18" s="55">
        <v>50</v>
      </c>
      <c r="F18" s="55"/>
      <c r="G18" s="55">
        <v>50</v>
      </c>
      <c r="H18" s="54" t="s">
        <v>94</v>
      </c>
      <c r="I18" s="30">
        <v>40</v>
      </c>
      <c r="J18" s="56">
        <v>0.28999999999999998</v>
      </c>
      <c r="K18" s="56"/>
      <c r="L18" s="51" t="s">
        <v>87</v>
      </c>
      <c r="M18" s="57">
        <v>1383</v>
      </c>
      <c r="N18" s="35" t="s">
        <v>32</v>
      </c>
      <c r="O18" s="58"/>
      <c r="P18" s="59">
        <f t="shared" si="0"/>
        <v>0</v>
      </c>
      <c r="Q18" s="38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42"/>
      <c r="B19" s="30" t="s">
        <v>79</v>
      </c>
      <c r="C19" s="31" t="s">
        <v>72</v>
      </c>
      <c r="D19" s="32">
        <v>44895</v>
      </c>
      <c r="E19" s="55">
        <v>30</v>
      </c>
      <c r="F19" s="55"/>
      <c r="G19" s="55">
        <v>30</v>
      </c>
      <c r="H19" s="54" t="s">
        <v>94</v>
      </c>
      <c r="I19" s="30">
        <v>50</v>
      </c>
      <c r="J19" s="56">
        <v>0.46</v>
      </c>
      <c r="K19" s="56"/>
      <c r="L19" s="51" t="s">
        <v>88</v>
      </c>
      <c r="M19" s="57">
        <v>618.6</v>
      </c>
      <c r="N19" s="35" t="s">
        <v>32</v>
      </c>
      <c r="O19" s="58"/>
      <c r="P19" s="59">
        <f t="shared" si="0"/>
        <v>0</v>
      </c>
      <c r="Q19" s="38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42"/>
      <c r="B20" s="30" t="s">
        <v>80</v>
      </c>
      <c r="C20" s="31" t="s">
        <v>72</v>
      </c>
      <c r="D20" s="32">
        <v>44895</v>
      </c>
      <c r="E20" s="55">
        <v>264</v>
      </c>
      <c r="F20" s="55"/>
      <c r="G20" s="55">
        <v>264</v>
      </c>
      <c r="H20" s="54" t="s">
        <v>94</v>
      </c>
      <c r="I20" s="30">
        <v>50</v>
      </c>
      <c r="J20" s="56">
        <v>0.51</v>
      </c>
      <c r="K20" s="56"/>
      <c r="L20" s="51" t="s">
        <v>89</v>
      </c>
      <c r="M20" s="57">
        <v>6681.84</v>
      </c>
      <c r="N20" s="35" t="s">
        <v>32</v>
      </c>
      <c r="O20" s="58"/>
      <c r="P20" s="59">
        <f>G20*O20</f>
        <v>0</v>
      </c>
      <c r="Q20" s="38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42"/>
      <c r="B21" s="30"/>
      <c r="C21" s="31"/>
      <c r="D21" s="32"/>
      <c r="E21" s="55"/>
      <c r="F21" s="55"/>
      <c r="G21" s="55"/>
      <c r="H21" s="33"/>
      <c r="I21" s="30"/>
      <c r="J21" s="56"/>
      <c r="K21" s="56"/>
      <c r="L21" s="34"/>
      <c r="M21" s="57"/>
      <c r="N21" s="35"/>
      <c r="O21" s="58"/>
      <c r="P21" s="59"/>
      <c r="Q21" s="38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42"/>
      <c r="B22" s="30"/>
      <c r="C22" s="31"/>
      <c r="D22" s="32"/>
      <c r="E22" s="55"/>
      <c r="F22" s="55"/>
      <c r="G22" s="55"/>
      <c r="H22" s="33"/>
      <c r="I22" s="30"/>
      <c r="J22" s="56"/>
      <c r="K22" s="56"/>
      <c r="L22" s="34"/>
      <c r="M22" s="57"/>
      <c r="N22" s="35"/>
      <c r="O22" s="58"/>
      <c r="P22" s="59"/>
      <c r="Q22" s="38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ht="15.75" thickBot="1" x14ac:dyDescent="0.3">
      <c r="A23" s="42"/>
      <c r="B23" s="30"/>
      <c r="C23" s="31"/>
      <c r="D23" s="32"/>
      <c r="E23" s="55"/>
      <c r="F23" s="55"/>
      <c r="G23" s="55"/>
      <c r="H23" s="33"/>
      <c r="I23" s="30"/>
      <c r="J23" s="56"/>
      <c r="K23" s="56"/>
      <c r="L23" s="34"/>
      <c r="M23" s="57"/>
      <c r="N23" s="35"/>
      <c r="O23" s="58"/>
      <c r="P23" s="59"/>
      <c r="Q23" s="38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69.75" customHeight="1" thickBot="1" x14ac:dyDescent="0.3">
      <c r="A24" s="43"/>
      <c r="B24" s="7"/>
      <c r="C24" s="7"/>
      <c r="D24" s="7"/>
      <c r="E24" s="7"/>
      <c r="F24" s="7"/>
      <c r="G24" s="20">
        <f>SUM(G12:G23)</f>
        <v>1206</v>
      </c>
      <c r="H24" s="7"/>
      <c r="I24" s="7"/>
      <c r="J24" s="7"/>
      <c r="K24" s="99" t="s">
        <v>67</v>
      </c>
      <c r="L24" s="100"/>
      <c r="M24" s="24">
        <f>SUM(M12:M23)</f>
        <v>27722.589999999997</v>
      </c>
      <c r="N24" s="23"/>
      <c r="O24" s="21" t="s">
        <v>66</v>
      </c>
      <c r="P24" s="44">
        <f>SUM(P12:P23)</f>
        <v>0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t="15.75" thickBot="1" x14ac:dyDescent="0.3">
      <c r="A25" s="101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103"/>
      <c r="M25" s="103"/>
      <c r="N25" s="102"/>
      <c r="O25" s="102"/>
      <c r="P25" s="45">
        <f>P26-P24</f>
        <v>0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ht="15.75" thickBot="1" x14ac:dyDescent="0.3">
      <c r="A26" s="104" t="s">
        <v>20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39">
        <f>IF(C29="N",P24,(P24*1.2))</f>
        <v>0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105" t="s">
        <v>21</v>
      </c>
      <c r="B27" s="105"/>
      <c r="C27" s="105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7" x14ac:dyDescent="0.25">
      <c r="A28" s="106" t="s">
        <v>22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27" ht="15.75" thickBot="1" x14ac:dyDescent="0.3">
      <c r="A29" s="28" t="s">
        <v>23</v>
      </c>
      <c r="B29" s="27"/>
      <c r="C29" s="29"/>
      <c r="D29" s="26"/>
      <c r="E29" s="10"/>
      <c r="F29" s="10"/>
      <c r="G29" s="8"/>
      <c r="H29" s="10"/>
      <c r="I29" s="10"/>
      <c r="J29" s="10"/>
      <c r="K29" s="11"/>
      <c r="L29" s="11"/>
      <c r="M29" s="11"/>
      <c r="N29" s="11"/>
      <c r="O29" s="11"/>
      <c r="P29" s="11"/>
    </row>
    <row r="30" spans="1:27" x14ac:dyDescent="0.25">
      <c r="A30" s="94" t="s">
        <v>24</v>
      </c>
      <c r="B30" s="95"/>
      <c r="C30" s="95"/>
      <c r="D30" s="95"/>
      <c r="E30" s="95"/>
      <c r="F30" s="96" t="s">
        <v>25</v>
      </c>
      <c r="G30" s="12" t="s">
        <v>26</v>
      </c>
      <c r="H30" s="97"/>
      <c r="I30" s="97"/>
      <c r="J30" s="97"/>
      <c r="K30" s="97"/>
      <c r="L30" s="97"/>
      <c r="M30" s="97"/>
      <c r="N30" s="97"/>
      <c r="O30" s="97"/>
      <c r="P30" s="97"/>
    </row>
    <row r="31" spans="1:27" ht="15.75" thickBot="1" x14ac:dyDescent="0.3">
      <c r="A31" s="98"/>
      <c r="B31" s="98"/>
      <c r="C31" s="98"/>
      <c r="D31" s="98"/>
      <c r="E31" s="98"/>
      <c r="F31" s="96"/>
      <c r="G31" s="12" t="s">
        <v>27</v>
      </c>
      <c r="H31" s="97"/>
      <c r="I31" s="97"/>
      <c r="J31" s="97"/>
      <c r="K31" s="97"/>
      <c r="L31" s="97"/>
      <c r="M31" s="97"/>
      <c r="N31" s="97"/>
      <c r="O31" s="97"/>
      <c r="P31" s="97"/>
    </row>
    <row r="32" spans="1:27" ht="15.75" thickBot="1" x14ac:dyDescent="0.3">
      <c r="A32" s="98"/>
      <c r="B32" s="98"/>
      <c r="C32" s="98"/>
      <c r="D32" s="98"/>
      <c r="E32" s="98"/>
      <c r="F32" s="96"/>
      <c r="G32" s="12" t="s">
        <v>28</v>
      </c>
      <c r="H32" s="97"/>
      <c r="I32" s="97"/>
      <c r="J32" s="97"/>
      <c r="K32" s="97"/>
      <c r="L32" s="97"/>
      <c r="M32" s="97"/>
      <c r="N32" s="97"/>
      <c r="O32" s="97"/>
      <c r="P32" s="97"/>
    </row>
    <row r="33" spans="1:16" ht="15.75" thickBot="1" x14ac:dyDescent="0.3">
      <c r="A33" s="98"/>
      <c r="B33" s="98"/>
      <c r="C33" s="98"/>
      <c r="D33" s="98"/>
      <c r="E33" s="98"/>
      <c r="F33" s="96"/>
      <c r="G33" s="12" t="s">
        <v>29</v>
      </c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5.75" thickBot="1" x14ac:dyDescent="0.3">
      <c r="A34" s="98"/>
      <c r="B34" s="98"/>
      <c r="C34" s="98"/>
      <c r="D34" s="98"/>
      <c r="E34" s="98"/>
      <c r="F34" s="96"/>
      <c r="G34" s="22" t="s">
        <v>30</v>
      </c>
      <c r="H34" s="108"/>
      <c r="I34" s="109"/>
      <c r="J34" s="109"/>
      <c r="K34" s="109"/>
      <c r="L34" s="109"/>
      <c r="M34" s="109"/>
      <c r="N34" s="109"/>
      <c r="O34" s="109"/>
      <c r="P34" s="110"/>
    </row>
    <row r="35" spans="1:16" ht="15.75" thickBot="1" x14ac:dyDescent="0.3">
      <c r="A35" s="98"/>
      <c r="B35" s="98"/>
      <c r="C35" s="98"/>
      <c r="D35" s="98"/>
      <c r="E35" s="98"/>
    </row>
    <row r="36" spans="1:16" ht="15.75" thickBot="1" x14ac:dyDescent="0.3">
      <c r="A36" s="98"/>
      <c r="B36" s="98"/>
      <c r="C36" s="98"/>
      <c r="D36" s="98"/>
      <c r="E36" s="98"/>
      <c r="L36" s="74"/>
      <c r="M36" s="74"/>
      <c r="N36" s="74"/>
      <c r="O36" s="74"/>
      <c r="P36" s="74"/>
    </row>
    <row r="37" spans="1:16" ht="15.75" thickBot="1" x14ac:dyDescent="0.3">
      <c r="A37" s="98"/>
      <c r="B37" s="98"/>
      <c r="C37" s="98"/>
      <c r="D37" s="98"/>
      <c r="E37" s="98"/>
      <c r="F37" s="11"/>
      <c r="I37" s="90" t="s">
        <v>31</v>
      </c>
      <c r="J37" s="90"/>
      <c r="K37" s="91"/>
      <c r="L37" s="74"/>
      <c r="M37" s="74"/>
      <c r="N37" s="74"/>
      <c r="O37" s="74"/>
      <c r="P37" s="74"/>
    </row>
    <row r="38" spans="1:16" x14ac:dyDescent="0.25">
      <c r="F38" s="11"/>
    </row>
  </sheetData>
  <mergeCells count="39">
    <mergeCell ref="A6:B6"/>
    <mergeCell ref="C6:K6"/>
    <mergeCell ref="A8:B8"/>
    <mergeCell ref="H34:P34"/>
    <mergeCell ref="K24:L24"/>
    <mergeCell ref="A25:O25"/>
    <mergeCell ref="A26:O26"/>
    <mergeCell ref="A27:C27"/>
    <mergeCell ref="A28:P28"/>
    <mergeCell ref="L9:L11"/>
    <mergeCell ref="M9:M11"/>
    <mergeCell ref="N9:N11"/>
    <mergeCell ref="O9:O11"/>
    <mergeCell ref="P9:P11"/>
    <mergeCell ref="A30:E30"/>
    <mergeCell ref="F30:F34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0:P30"/>
    <mergeCell ref="A31:E37"/>
    <mergeCell ref="H31:P31"/>
    <mergeCell ref="H32:P32"/>
    <mergeCell ref="H33:P33"/>
    <mergeCell ref="L36:P37"/>
    <mergeCell ref="I37:K37"/>
  </mergeCells>
  <dataValidations count="1">
    <dataValidation type="custom" allowBlank="1" showErrorMessage="1" errorTitle="Chyba!" error="Môžete zadať maximálne 2 desatinné miesta" sqref="O12:O23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12" t="s">
        <v>34</v>
      </c>
      <c r="M2" s="112"/>
    </row>
    <row r="3" spans="1:14" x14ac:dyDescent="0.25">
      <c r="A3" s="15" t="s">
        <v>35</v>
      </c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x14ac:dyDescent="0.25">
      <c r="A4" s="15" t="s">
        <v>37</v>
      </c>
      <c r="B4" s="111" t="s">
        <v>38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x14ac:dyDescent="0.25">
      <c r="A5" s="15" t="s">
        <v>3</v>
      </c>
      <c r="B5" s="111" t="s">
        <v>39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x14ac:dyDescent="0.25">
      <c r="A6" s="15" t="s">
        <v>40</v>
      </c>
      <c r="B6" s="111" t="s">
        <v>41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x14ac:dyDescent="0.25">
      <c r="A7" s="17" t="s">
        <v>42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4" x14ac:dyDescent="0.25">
      <c r="A8" s="15" t="s">
        <v>43</v>
      </c>
      <c r="B8" s="111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x14ac:dyDescent="0.25">
      <c r="A9" s="15" t="s">
        <v>45</v>
      </c>
      <c r="B9" s="111" t="s">
        <v>46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x14ac:dyDescent="0.25">
      <c r="A10" s="15" t="s">
        <v>47</v>
      </c>
      <c r="B10" s="111" t="s">
        <v>48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x14ac:dyDescent="0.25">
      <c r="A11" s="18" t="s">
        <v>49</v>
      </c>
      <c r="B11" s="111" t="s">
        <v>50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15" customHeight="1" x14ac:dyDescent="0.25">
      <c r="A12" s="19" t="s">
        <v>51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4" ht="24" customHeight="1" x14ac:dyDescent="0.25">
      <c r="A13" s="18" t="s">
        <v>53</v>
      </c>
      <c r="B13" s="111" t="s">
        <v>54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14" ht="16.5" customHeight="1" x14ac:dyDescent="0.25">
      <c r="A14" s="18" t="s">
        <v>8</v>
      </c>
      <c r="B14" s="111" t="s">
        <v>55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x14ac:dyDescent="0.25">
      <c r="A15" s="18" t="s">
        <v>56</v>
      </c>
      <c r="B15" s="111" t="s">
        <v>57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spans="1:14" ht="38.25" x14ac:dyDescent="0.25">
      <c r="A16" s="16" t="s">
        <v>58</v>
      </c>
      <c r="B16" s="111" t="s">
        <v>59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ht="28.5" customHeight="1" x14ac:dyDescent="0.25">
      <c r="A17" s="16" t="s">
        <v>60</v>
      </c>
      <c r="B17" s="111" t="s">
        <v>61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 ht="27" customHeight="1" x14ac:dyDescent="0.25">
      <c r="A18" s="18" t="s">
        <v>62</v>
      </c>
      <c r="B18" s="111" t="s">
        <v>63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oktober</vt:lpstr>
      <vt:lpstr>septebmber</vt:lpstr>
      <vt:lpstr>Hárok1</vt:lpstr>
      <vt:lpstr>Vysvetlívky</vt:lpstr>
      <vt:lpstr>oktober!Oblasť_tlače</vt:lpstr>
      <vt:lpstr>septebmber!Oblasť_tlače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2022-10-19T04:35:08Z</cp:lastPrinted>
  <dcterms:created xsi:type="dcterms:W3CDTF">2022-04-25T11:58:52Z</dcterms:created>
  <dcterms:modified xsi:type="dcterms:W3CDTF">2022-10-19T04:37:43Z</dcterms:modified>
</cp:coreProperties>
</file>