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pojená škola Stará Ľubovňa\IKT\Nová október 2022\SP\"/>
    </mc:Choice>
  </mc:AlternateContent>
  <xr:revisionPtr revIDLastSave="0" documentId="8_{AB9A2F31-E289-4C20-A25D-D19FA5BBE156}" xr6:coauthVersionLast="47" xr6:coauthVersionMax="47" xr10:uidLastSave="{00000000-0000-0000-0000-000000000000}"/>
  <bookViews>
    <workbookView xWindow="-108" yWindow="-108" windowWidth="23256" windowHeight="12576" tabRatio="402" xr2:uid="{00000000-000D-0000-FFFF-FFFF00000000}"/>
  </bookViews>
  <sheets>
    <sheet name="Cenový formulár_Min. špecifik." sheetId="2" r:id="rId1"/>
  </sheets>
  <definedNames>
    <definedName name="_xlnm._FilterDatabase" localSheetId="0" hidden="1">'Cenový formulár_Min. špecifik.'!$A$7:$H$63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6" i="2" l="1"/>
  <c r="H57" i="2"/>
  <c r="H58" i="2"/>
  <c r="H59" i="2"/>
  <c r="H60" i="2"/>
  <c r="H61" i="2"/>
  <c r="H62" i="2"/>
  <c r="H55" i="2"/>
  <c r="H54" i="2"/>
  <c r="H53" i="2"/>
  <c r="H49" i="2"/>
  <c r="H50" i="2"/>
  <c r="H51" i="2"/>
  <c r="H48" i="2"/>
  <c r="H47" i="2"/>
  <c r="H43" i="2"/>
  <c r="H44" i="2"/>
  <c r="H45" i="2"/>
  <c r="H42" i="2"/>
  <c r="H38" i="2"/>
  <c r="H37" i="2"/>
  <c r="H34" i="2"/>
  <c r="H28" i="2"/>
  <c r="H29" i="2"/>
  <c r="H30" i="2"/>
  <c r="H31" i="2"/>
  <c r="H32" i="2"/>
  <c r="H33" i="2"/>
  <c r="H27" i="2"/>
  <c r="H23" i="2"/>
  <c r="H24" i="2"/>
  <c r="H25" i="2"/>
  <c r="H22" i="2"/>
  <c r="H18" i="2"/>
  <c r="H19" i="2"/>
  <c r="H16" i="2"/>
  <c r="H17" i="2"/>
  <c r="H15" i="2"/>
  <c r="H12" i="2"/>
  <c r="H13" i="2"/>
  <c r="H11" i="2"/>
  <c r="H10" i="2"/>
  <c r="G8" i="2" l="1"/>
  <c r="G62" i="2"/>
  <c r="G54" i="2"/>
  <c r="G53" i="2"/>
  <c r="G35" i="2"/>
  <c r="G20" i="2"/>
  <c r="G59" i="2"/>
  <c r="G10" i="2"/>
  <c r="G11" i="2"/>
  <c r="G12" i="2"/>
  <c r="G13" i="2"/>
  <c r="G15" i="2"/>
  <c r="G16" i="2"/>
  <c r="G17" i="2"/>
  <c r="G18" i="2"/>
  <c r="G19" i="2"/>
  <c r="G22" i="2"/>
  <c r="G23" i="2"/>
  <c r="G24" i="2"/>
  <c r="G25" i="2"/>
  <c r="G27" i="2"/>
  <c r="G28" i="2"/>
  <c r="G29" i="2"/>
  <c r="G30" i="2"/>
  <c r="G31" i="2"/>
  <c r="G32" i="2"/>
  <c r="G33" i="2"/>
  <c r="G34" i="2"/>
  <c r="G37" i="2"/>
  <c r="G38" i="2"/>
  <c r="G39" i="2"/>
  <c r="G40" i="2"/>
  <c r="G42" i="2"/>
  <c r="G43" i="2"/>
  <c r="G44" i="2"/>
  <c r="G45" i="2"/>
  <c r="G48" i="2"/>
  <c r="G49" i="2"/>
  <c r="G50" i="2"/>
  <c r="G51" i="2"/>
  <c r="G56" i="2"/>
  <c r="G57" i="2"/>
  <c r="G58" i="2"/>
  <c r="G60" i="2"/>
  <c r="G61" i="2"/>
  <c r="H20" i="2" l="1"/>
  <c r="H35" i="2"/>
  <c r="H8" i="2"/>
  <c r="H40" i="2"/>
  <c r="H39" i="2"/>
  <c r="F41" i="2"/>
  <c r="F55" i="2"/>
  <c r="F47" i="2"/>
  <c r="F36" i="2"/>
  <c r="F9" i="2"/>
  <c r="G55" i="2" l="1"/>
  <c r="G47" i="2"/>
  <c r="G36" i="2"/>
  <c r="F52" i="2" l="1"/>
  <c r="F46" i="2"/>
  <c r="H36" i="2"/>
  <c r="G26" i="2"/>
  <c r="G21" i="2"/>
  <c r="G9" i="2"/>
  <c r="G14" i="2"/>
  <c r="G41" i="2"/>
  <c r="G52" i="2" l="1"/>
  <c r="H41" i="2"/>
  <c r="H14" i="2"/>
  <c r="H9" i="2"/>
  <c r="H21" i="2"/>
  <c r="H26" i="2"/>
  <c r="G46" i="2"/>
  <c r="H52" i="2" l="1"/>
  <c r="H46" i="2"/>
  <c r="G63" i="2"/>
  <c r="H63" i="2" l="1"/>
</calcChain>
</file>

<file path=xl/sharedStrings.xml><?xml version="1.0" encoding="utf-8"?>
<sst xmlns="http://schemas.openxmlformats.org/spreadsheetml/2006/main" count="169" uniqueCount="98">
  <si>
    <t xml:space="preserve">Por. 
č. </t>
  </si>
  <si>
    <t>Softvér na projektovanie nábytku a návrhy interiérov</t>
  </si>
  <si>
    <t>Server  knižničného systému</t>
  </si>
  <si>
    <t xml:space="preserve">Set server digitálnej knižnice </t>
  </si>
  <si>
    <t xml:space="preserve">typ licencie: OEM, operačný systém pre školu, architektúra: 64 bit, rok vydania: 2019, jazyk: česky </t>
  </si>
  <si>
    <t>Názov položky</t>
  </si>
  <si>
    <t>Technická špecifikácia a min. technické parametre a vybavenie (vrátane dodania na miesto plnenia)</t>
  </si>
  <si>
    <t xml:space="preserve">Merná jednotka </t>
  </si>
  <si>
    <t>Počet ks</t>
  </si>
  <si>
    <t xml:space="preserve">Cena bez DPH
za 1 kus </t>
  </si>
  <si>
    <t xml:space="preserve">Cena bez DPH za počet požadovaných kusov </t>
  </si>
  <si>
    <t>ks</t>
  </si>
  <si>
    <t>Spojená škola, Jarmočná 108, Stará Ľubovňa</t>
  </si>
  <si>
    <r>
      <t>Cena s DPH za počet požadovaných kusov</t>
    </r>
    <r>
      <rPr>
        <b/>
        <i/>
        <sz val="10"/>
        <color rgb="FFFF0000"/>
        <rFont val="Arial"/>
        <family val="2"/>
        <charset val="238"/>
      </rPr>
      <t xml:space="preserve"> (vypĺňa len platca DPH)</t>
    </r>
  </si>
  <si>
    <t>určenie: na projektovanie nábytku a návrhy interiérov, navrhovanie nábytku ako v reálnom prostredí,  softvér určený pre: stolárov, výrobcov nábytku a podniky zaoberajúce sa formátovaním plošných materiálov</t>
  </si>
  <si>
    <t>Knižnično-informačný systém</t>
  </si>
  <si>
    <t>systém: knižnično-informačný, obsahuje prvky z oblasti serverových aplikácií, databázových systémov,  dokumentového manažmentu</t>
  </si>
  <si>
    <t>Operačný systém servera</t>
  </si>
  <si>
    <t xml:space="preserve">Textový a tabuľkový editor </t>
  </si>
  <si>
    <t>Textový a tabuľkový editor, program na vytváranie prezentácií, 
licencia: pre domáce a komerčné použitie, kompatibilita s Windows 10 alebo MacOS, jazyk: slovenčina                                                                                                                         Požiadavky:
PC: účet Microsoft, prístup k internetu, OS Windows 10, 2- jadrový procesor 1,6 GHz, 4 GB, 2 GB RAM (32 bitov), 4 GB voľného miesta na disku, rozlíšenie obrazovky 1280 x 768
Mac: konto Microsoft, prístup k internetu, procesor Intel, 4 GB pamäte RAM, 10 GB voľného miesta na disku, počítač Mac OS s rozšírením alebo APFS, rozlíšenie obrazovky 1280 x 800</t>
  </si>
  <si>
    <t>Miniprojektor</t>
  </si>
  <si>
    <t>3D virtuálne okuliare</t>
  </si>
  <si>
    <t>Veľkoformátový ploter</t>
  </si>
  <si>
    <t xml:space="preserve">Serverový operačný systém </t>
  </si>
  <si>
    <t xml:space="preserve">Dátové úložisko </t>
  </si>
  <si>
    <t>zálohovací softvér</t>
  </si>
  <si>
    <t>Wifi zariadenie</t>
  </si>
  <si>
    <t xml:space="preserve">Registračná pokladňa </t>
  </si>
  <si>
    <t xml:space="preserve">Platobný terminál </t>
  </si>
  <si>
    <t>Bezdrôtový telefón</t>
  </si>
  <si>
    <t>Televízor</t>
  </si>
  <si>
    <t>Internetové rádio</t>
  </si>
  <si>
    <t xml:space="preserve">Kamera </t>
  </si>
  <si>
    <t xml:space="preserve">3D potravinová tlačiareň so softvérom </t>
  </si>
  <si>
    <t xml:space="preserve">3D potravinová tlačiareň </t>
  </si>
  <si>
    <t>Softvér k 3D potravinovej tlačiarni</t>
  </si>
  <si>
    <t>Fotoaparát</t>
  </si>
  <si>
    <t>Dátové úložisko</t>
  </si>
  <si>
    <t>ozvučenie</t>
  </si>
  <si>
    <t xml:space="preserve">Set didaktickej a multimediálnej techniky </t>
  </si>
  <si>
    <t xml:space="preserve">Bezdrôtový prezenter </t>
  </si>
  <si>
    <t>frekvencia procesora: 3,5 GHz (3 500 MHz)
počet jadier procesora: 4 , cache procesora: 8 MB, core Boost Frekvencia: 4,7 GHz (4 700 MHz), sloty pre prídavné karty: PCI, PCI Express x4, PCI Express x16,
typ úložiska: HDD + SSD, kapacita: 2 TB, kapacita úložiska: 2 240 MB, HDD kapacita: 2 TB, počet otáčok HDD: 7 200 ot./min, SSD kapacita: 240 MB, veľkosť operačnej pamäte: 16 GB, frekvencia pamäte: 2 666 MHz, typ pamäte: DDR4
maximálna kapacita RAM: 64 GB, počet slotov RAM: 4 ks
počet osadených slotov: 2 ks,                                                                                    rozmery:                                                                                                                         Šírka: 176,53 mm
Výška: 335 mm
Hĺbka: 359,5 mm</t>
  </si>
  <si>
    <t xml:space="preserve">Laserová multifunkčná tlačiareň, A4                                                                       Technické údaje:               
•Čiernobiela tlač, kopírovanie, skenovanie
•Rýchlosť tlače (čiernobiela) - až 38 str./min
•Pripojenie - USB 2.0, Ethernet (LAN), WiFi
•obojstranná tlač, automatický podávač dokumentov (ADF)
•Skenovanie do e-mailu, sieťového priečinka, USB </t>
  </si>
  <si>
    <t xml:space="preserve">                                                                                                          • LCD displej s celkovým rozlišením 2 560×1 440 pixelov                                                    • hmotnosť max.-  500 gramov
• Reproduktory s priestorovým zvukom súčasťou headsetu
• Min. 3 hodinová výdrž batérie                                                                                      • Grafická karta                                                                    • Interná pamäť pre aplikacie: min. 32 GB                                                                               • integrovaná 2 600mAh batéria                                                                                               • ručný bezdrôtový ovládač</t>
  </si>
  <si>
    <t xml:space="preserve">                                                                                                                •Automatický podávač listov: 210 x 279 až 330 x 482 mm
•Ručné podávanie: 210 x 279 až 914 x 1 897 mm
•Automatický podavač listov: A4, A3
•ručné podávánie: A4, A3, A2, A1, A0
•Rozlišenie[DPI]: 2400 x 1 200 dpi
•Rýchlosť tlače: 25 s/str. na formát A1
•Okraje: 5 x 5 x 5 x 5 mm
•Pamäť: 1 GB
•Rozhranie: Gigabit Ethernet (1000Base-T), vysokorýchlostný USB 2.0, Wi-Fi,
•Rozmery: 1 317 x 605 x 932 mm
</t>
  </si>
  <si>
    <t xml:space="preserve"> štvorjadrový procesor s 64-bitovou architektúrou frekvencia: 2,4GHz, 5GHz
LAN: 8, počet antén: 8, šifrovanie: WEP, WPA-PSK, funkcie routra: MIMO, Gigabit LAN, Filter MAC adries, Počet USB portov: 2, Wi-Fi štandardy:802.11 a/b/g/n, 802.11ac, rozmery( ŠxVxD): 288x184x288 mm </t>
  </si>
  <si>
    <t xml:space="preserve">                                                                                                                                                                                             •frekvencia: Dve jadra 2.0 burst up to 2.5 GHz
•architektúra 64-bit
•systém hardwarového šifrovania
•systém hardwarového transkódovánia: H.264 (AVC), H.265 (HEVC), MPEG-2 a VC-1; rozlišenie: 4K (4096 x 2160)                                                                             •počet snímkov za sekundu (FPS): 30                                                            •systémová pamäť: 2 GB                                                                                                        •pamäťový modul: 2GB (1 x 2GB)                                                                                         •pamäť rozíiriteľná až na: 6 GB (2 GB + 4 GB)                                                                                                  </t>
  </si>
  <si>
    <t>Registračná pokladňa so stojanom, multidotykový display 14", pokladničná tlačiareň s návinom min. 750 účteniek, USB, LAN, WiFi</t>
  </si>
  <si>
    <t>Displej 5,5" farebný, pripojiteľnosť:  WIFI, bezkontaktné platby, batéria:  Li-ion 2600 mAh, procesor 1.1 GHz., tlačiareň, fotoaparát</t>
  </si>
  <si>
    <t>Bezšnúrový telefón s farebným LCD displejom, digitálny záznamník, identifikácia volajúceho, SMS, polyfonické vyzváňanie, budík</t>
  </si>
  <si>
    <t>Profesionálna videokamera so 4K MOS senzorom, možnosť nahrávania UHD (3840x2160). záznam FullHD v 50p a v SD, optický zoom: 15x, UHD: 30p. Kamera nahráva na pamäťové karty: SD / SDHC / SDXC, zápis min. 100mb/s, svetelný objektív:  f2,8 - 4,5</t>
  </si>
  <si>
    <t xml:space="preserve">Smart televízor, s uhlopriečkou 50“, rozlíšenie: 4K Ultra HD 3840 x 2160px, typ displeja: LED,  procesor: štvorjadrový, hudobný výkon: 20w, operačný systém, nahrávanie tv vysielania, pripojenie: klávesnica, myš, mobile connection, Bluetooth v5.0,                                                                   </t>
  </si>
  <si>
    <t>Internetové rádio – s WiFi streamingom, FM/DAB/DAB+, UPnP, RDS/DLS/DLS+, pre Android a iOS, budík, farebný LCD displej, diaľkové ovládanie, časované vypnutie, operačný systém, možnosť ovládania cez aplikáciu pomocou smartfónu, napájací adaptér 100V-240V, USB port</t>
  </si>
  <si>
    <t>3D tlačiareň pre potraviny, materiál: kov, duálne podávanie tlačových strún, konnštrukcia: otvorená, obsluha: počítačom, prenosným počítačom, tabletom cez sieť WLAN, hmotnosť 18 kg.</t>
  </si>
  <si>
    <r>
      <t>softvér: multiplatformový, može byť nainštalovaný v systémoch: Windows, Mac OS X, Linux</t>
    </r>
    <r>
      <rPr>
        <sz val="10"/>
        <rFont val="Arial"/>
        <family val="2"/>
        <charset val="238"/>
      </rPr>
      <t xml:space="preserve">                                                                Funkcie produktu: inteligentná štruktúra podpier, variabilné nastavenia rezu modelu, nastaviteľná výška vrstvy, rýchlosť, teplota,animovaný náhľad 3D tlače, pokročilá viaczložková výroba aditív, software kompatibilný s väčšinou 3D tlačiarní</t>
    </r>
  </si>
  <si>
    <t>typ: digitálna zrkadlovka, výklopný dotykový displej, 4K video, SD/SDHC/SDXC, optický hľadáčik, WiFi, HDMI, USB, sekvenčné snímanie 12 sn./s, funkcie webkamery, rozlíšenie snímača 24,5 Mpx</t>
  </si>
  <si>
    <t>Dátové úložisko – externý box pre 2× 2.5/3.5&amp;quot;  typ úložiska: HDD, formát: 3,5",  kapacita: 24 TB, počet pozícií pre disk: 2,  Zdieľanie súborov (SAMBA, HFS, CIFS), FTP server, iSCSI, Media server (DLNA), Cloud server, výkon: 112 MB/s, rýchlosť zápisu: 112 MB/s, RAM: 1 024 GB, typ Pamäte: DDR4, frekvencia procesora: 1,4 Ghz, spotreba: 16,79 W</t>
  </si>
  <si>
    <t>Celkový výkon: 500 wattov, typ sústavy: 5,1, frekvencia od 35Hz,                                                                                Frekvencia: do 20 000Hz
Šírka reproduktora: 100,3 mm
Šírka Subwoofera: 281 mm
Výška reproduktora:166,3 mm
Výška Subwoofera: 293 mm
Hĺbka Subwooferu: 319 mm 
možno pripojenia: televízor, DVD prehrávač, digitálny videorekordér, prehrávač Blu-Ray™ diskov,  iPod®počítaču alebo notebooku na platformách PC alebo MAC.</t>
  </si>
  <si>
    <t xml:space="preserve">Smart televízor, s uhlopriečkou 50“, rozlíšenie: 4K Ultra HD 3840 x 2160px, typ displeja: LED,  procesor: štvorjadrový, hudobný výkon: 20w, operačný systém, nahrávanie tv vysielania, pripojenie: klávesnica, myš, mobile connection, Bluetooth v5.0                                                           </t>
  </si>
  <si>
    <t>15,6 " Full HD displej (1920 × 1080) | 6jadrový procesor,  8 GB RAM DDR4, 256 GB SSD, integrovaná grafická karta, HDMI | Wi-Fi ac, Bluetooth, 4× USB (1× USB 2.0, 2× 3.0, 1× USB-C),  HD webkamera, čítačka pamäťových kariet, podsvietená klávesnica s numerickou časťou, operačný systém</t>
  </si>
  <si>
    <t xml:space="preserve">                                                                                                                 •výkon min. 500 wattov                                                                                         •odľahčený subwoofer so zvukovým výstupom do strany s výkonom min. 165 wattov •možnosť pripojienia:  k televízoru, DVD prehrávaču, digitálnemu videorekordéru,  počítaču, notebooku na platformách PC alebo MAC                                                                                                                      •ovládanie prostredníctvom diaľkového ovládača</t>
  </si>
  <si>
    <t xml:space="preserve">Multifunkčné laserové zariadenie  </t>
  </si>
  <si>
    <t>Set IKT do serverovne školy</t>
  </si>
  <si>
    <t>Set IKT pre cvičnú recepciu</t>
  </si>
  <si>
    <t xml:space="preserve">Set IKT techniky do digitálnej knižnice I. </t>
  </si>
  <si>
    <t xml:space="preserve">Širokopásmové ozvučenie </t>
  </si>
  <si>
    <t>uhlopriečka 15.6" antireflexný 1920 × 1080, 4 jadrový procesor, RAM 8GB DDR4, SSD 512GB, numerická klávesnica, webkamera, WiFi 5, 35 Wh batéria, integrovaná grafická karta, Čítačka pamäťových kariet, HDMI, WIFI, audio jack, bluetooth, operačný systém</t>
  </si>
  <si>
    <t xml:space="preserve">                                                                                                                 •typ licencie: plná verzia;                                                                                                                      •dĺžka platnosti licenie: doživotná, prenosnosť licenci: prenosný                                                                                      •server licencovaný min. 16 jadrami                                                                               •obsah balenia: licenčný certifikát, dokumentácia, súbor na stiahnutie </t>
  </si>
  <si>
    <t xml:space="preserve">typ zariadenia: atramentové, Rozlíšenie tlače 4.800 x 1.200 DPI, formát: A4, farebná tlač, oddelené náplne, automatický podavač, Skenovanie do e-mailu, Skenovanie do FTP, Skenovanie do sieťového priečinka, USB, Wi-Fi, LAN, </t>
  </si>
  <si>
    <t>Multifunkčná tlačiareň so skenerom</t>
  </si>
  <si>
    <t>Wi-Fi stolové rádio</t>
  </si>
  <si>
    <t xml:space="preserve">                                                                                                        •celkový výkon: 10 W                                                                                                •displej: LCD                                                                                                                •počet staníc v pamäti: min. 30                                                                                           •UsSB port, výstup pre slúchadlá, AUX vstup                                                                  •farba: čierna                                                                                                             •pripojienie: WiFi, ethernet,  s integrovanými reproduktormi stereo s výkonom 2x5 W                                                                                 </t>
  </si>
  <si>
    <t xml:space="preserve"> rozmery: 420x381x400mm, hmotnosť 15 kg, formát súborov: STL, G-kód, pracovná plocha 150x150x70 mm, hrúbka vrstvy 400 mikrometrov, tryska: 04-1,55 mm, displej: dotyková obrazovka, rýchlosť tlače: 15 - 70mm/s, presnosť tlače: osi XY:0,1mm, os Z: 0,01mm, podporované materiály: čokoláda, mäkký syr, džem, marcipán, zemiakové pyré, biskvitové cesto</t>
  </si>
  <si>
    <t>Notebook žiacky</t>
  </si>
  <si>
    <t>Mobilný držiak tabule (bez zdvihu)</t>
  </si>
  <si>
    <t>pozostávajúci z:</t>
  </si>
  <si>
    <t>Interaktívny komplet</t>
  </si>
  <si>
    <t>Interaktívna tabuľa:
•Uhlopriečka aktívnej plochy: 78 palcov
•Pomer strán: 4:3 
•Softvér  kompatibilný s OS Windows XP/ Vista/ WIN 7
•Technológia tabule: IR (infračervené rozhranie)
•Zapisovacia metóda: 10 dotykov súčasne perom alebo prstom
•magnetický povrch tabule, -USB prepojenie
Rozlíšenie: 32767 x 32767</t>
  </si>
  <si>
    <t>Interaktívny dotykový monitor</t>
  </si>
  <si>
    <t>86 palcová uhlopriečka / 20-dotyk / 4K, mazanie dlaňou, možnosť pripojenia min. 25 študentov, možnosť zdieľania textov, hlasovania, odpovedania, slot OPS, podpora web prehliadača v OS Android bez nutnosti pirpojenia k externému zdroju, infračervená dotyková technológia, USB pripojenie, vstavané reproduktory, video vstup/výstup - min. 1 x HDMI, audio vstup/výstup - min. 1 x 3,5 mm mini jack, rozlíšenie panela 3840x2160 UHD</t>
  </si>
  <si>
    <t>Notebook učiteľský</t>
  </si>
  <si>
    <t xml:space="preserve">                                                                                                     •Online licencia (bez inštalačného média) pre 1 používateľa,                                                                                                                                                                  •zabezpečenie s full-image zálohovaním pre počítače s operačnými systémami Windows aj Mac, softvér podporujúci zálohovanie na externé disky, do sieťových zdieľaných položiek aj cloudu, zálohovanie mobilných telefónov a tabletov - iPhone, iPad, Android zariadenia</t>
  </si>
  <si>
    <t>SPOLU:</t>
  </si>
  <si>
    <t>uhlopriečka 15.6"  matný 1920 × 1080, 4 jadrový procesor, RAM 8GB DDR4, , SSD 256GB, numerická klávesnica, webkamera, USB 3.2 Gen 1, USB-C, WiFi 5, 41 Wh batéria, integrovaná grafická karta, Čítačka pamäťových kariet, operačný systém</t>
  </si>
  <si>
    <t xml:space="preserve">Set IKT techniky do učebne výpočtovej techniky </t>
  </si>
  <si>
    <t>Set IKT techniky do digitálnej knižnice II.</t>
  </si>
  <si>
    <t>Spĺňam/nespĺňam Typové označenie/výrobca</t>
  </si>
  <si>
    <t>Miesto a dátum vypracovania:</t>
  </si>
  <si>
    <t>Obchodné meno/názov</t>
  </si>
  <si>
    <t>IČO</t>
  </si>
  <si>
    <t>DIČ/DIČ DPH</t>
  </si>
  <si>
    <t>Sídlo/adresa</t>
  </si>
  <si>
    <t>Pečiatka/podpis</t>
  </si>
  <si>
    <t xml:space="preserve">                                                                                                               vodeodolný, vreckový LED projektor                                                                           technické údaje:                                                                                                              • technológia DLP                                                                                                         • WXGA rozlíšenie 1280 × 720 pixelov, vysoký kontrast 100 000: 1, jas min. 300 lumenov                                                                                                                 • LED lampa so životnosťou 20 000/30 000 hodín normal/eco režim                                                                              • veľkosť obrazu 20" až 100"                                                                                           • Čítačka microSD kariet                                                                                            • Rozhranie: 1 x HDMI, 1 x USB typ C, 1 x USB 2.0 typ A, audio výstup                                                                      • Audio: 2× 2W reproduktory                                                                                          • Diaľkové ovládanie                                                                                                   </t>
  </si>
  <si>
    <t>Projektor (reproduktor, diaľkové ovládanie, natívne rozlíšenie XGA (1024 x 768), Jas 3200 ANSI lúmenov,  Kontrastný pomer 15000: 1, krtátka projekčná vzdialenosť min.v rozmedzí 54 - 154 cm),  1x VGA kábel 10m, 1x sieťový kábel 220V 10m</t>
  </si>
  <si>
    <t>Projektor (reproduktor, diaľkové ovládanie, natívne rozlíšenie XGA (1024 x 768), Jas 3200 ANSI lúmenov,  Kontrastný pomer 15000: 1, krtátka projekčná vzdialenosť min. v rozmedzí 54 - 129 cm),  1x VGA kábel 10m, 1x sieťový kábel 220V 10m</t>
  </si>
  <si>
    <t xml:space="preserve">                                                                                                •profesionálne laserové ukazovadlo, displej: LCD                                                                    •vlastnosti: vibračná výstraha, intuitívne ovládanie, ovládanie hlasitosti                                                        
operačný rádius: do 30 m </t>
  </si>
  <si>
    <t>"Vybavenie SŠ Stará Ľubovňa - IKT a softvérové vybavenie_10/2022"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</si>
</sst>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ont="0" applyBorder="0" applyProtection="0"/>
    <xf numFmtId="0" fontId="8" fillId="0" borderId="0" applyNumberFormat="0" applyFont="0" applyBorder="0" applyProtection="0"/>
    <xf numFmtId="0" fontId="3" fillId="0" borderId="0"/>
    <xf numFmtId="0" fontId="1" fillId="0" borderId="0"/>
    <xf numFmtId="0" fontId="8" fillId="0" borderId="0"/>
    <xf numFmtId="44" fontId="3" fillId="0" borderId="0" applyFont="0" applyFill="0" applyBorder="0" applyAlignment="0" applyProtection="0"/>
    <xf numFmtId="0" fontId="8" fillId="0" borderId="0" applyNumberFormat="0" applyFont="0" applyBorder="0" applyProtection="0"/>
  </cellStyleXfs>
  <cellXfs count="149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4" fillId="4" borderId="21" xfId="7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5" fillId="2" borderId="13" xfId="7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4" xfId="7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 wrapText="1"/>
    </xf>
    <xf numFmtId="0" fontId="12" fillId="4" borderId="30" xfId="1" applyFont="1" applyFill="1" applyBorder="1" applyAlignment="1">
      <alignment vertical="center" wrapText="1"/>
    </xf>
    <xf numFmtId="0" fontId="0" fillId="4" borderId="19" xfId="0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left" vertical="center"/>
    </xf>
    <xf numFmtId="0" fontId="13" fillId="0" borderId="4" xfId="8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27" xfId="1" applyFont="1" applyFill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2" fillId="4" borderId="22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12" fillId="4" borderId="18" xfId="4" applyFont="1" applyFill="1" applyBorder="1" applyAlignment="1" applyProtection="1">
      <alignment horizontal="center" vertical="center" wrapText="1"/>
    </xf>
    <xf numFmtId="0" fontId="12" fillId="6" borderId="30" xfId="4" applyFont="1" applyFill="1" applyBorder="1" applyAlignment="1" applyProtection="1">
      <alignment horizontal="left" vertical="center" wrapText="1"/>
    </xf>
    <xf numFmtId="0" fontId="13" fillId="4" borderId="19" xfId="8" applyFont="1" applyFill="1" applyBorder="1" applyAlignment="1">
      <alignment vertical="center" wrapText="1"/>
    </xf>
    <xf numFmtId="0" fontId="13" fillId="0" borderId="21" xfId="4" applyFont="1" applyBorder="1" applyAlignment="1" applyProtection="1">
      <alignment horizontal="center" vertical="center" wrapText="1"/>
    </xf>
    <xf numFmtId="0" fontId="13" fillId="7" borderId="26" xfId="4" applyFont="1" applyFill="1" applyBorder="1" applyAlignment="1" applyProtection="1">
      <alignment horizontal="left" vertical="center" wrapText="1"/>
    </xf>
    <xf numFmtId="0" fontId="13" fillId="2" borderId="3" xfId="8" applyFont="1" applyFill="1" applyBorder="1" applyAlignment="1">
      <alignment vertical="center" wrapText="1"/>
    </xf>
    <xf numFmtId="0" fontId="13" fillId="0" borderId="13" xfId="4" applyFont="1" applyBorder="1" applyAlignment="1" applyProtection="1">
      <alignment horizontal="center" vertical="center" wrapText="1"/>
    </xf>
    <xf numFmtId="0" fontId="13" fillId="7" borderId="27" xfId="4" applyFont="1" applyFill="1" applyBorder="1" applyAlignment="1" applyProtection="1">
      <alignment horizontal="left" vertical="center" wrapText="1"/>
    </xf>
    <xf numFmtId="0" fontId="13" fillId="2" borderId="4" xfId="8" applyFont="1" applyFill="1" applyBorder="1" applyAlignment="1">
      <alignment vertical="center" wrapText="1"/>
    </xf>
    <xf numFmtId="0" fontId="13" fillId="0" borderId="24" xfId="4" applyFont="1" applyBorder="1" applyAlignment="1" applyProtection="1">
      <alignment horizontal="center" vertical="center" wrapText="1"/>
    </xf>
    <xf numFmtId="0" fontId="13" fillId="7" borderId="28" xfId="4" applyFont="1" applyFill="1" applyBorder="1" applyAlignment="1" applyProtection="1">
      <alignment horizontal="left" vertical="center" wrapText="1"/>
    </xf>
    <xf numFmtId="0" fontId="13" fillId="2" borderId="5" xfId="8" applyFont="1" applyFill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13" xfId="4" applyFont="1" applyFill="1" applyBorder="1" applyAlignment="1" applyProtection="1">
      <alignment horizontal="center" vertical="center" wrapText="1"/>
    </xf>
    <xf numFmtId="0" fontId="13" fillId="0" borderId="28" xfId="4" applyFont="1" applyBorder="1" applyAlignment="1" applyProtection="1">
      <alignment horizontal="left" vertical="center" wrapText="1"/>
    </xf>
    <xf numFmtId="0" fontId="13" fillId="0" borderId="5" xfId="8" applyFont="1" applyBorder="1" applyAlignment="1">
      <alignment vertical="center" wrapText="1"/>
    </xf>
    <xf numFmtId="0" fontId="12" fillId="2" borderId="24" xfId="4" applyFont="1" applyFill="1" applyBorder="1" applyAlignment="1" applyProtection="1">
      <alignment horizontal="center" vertical="center" wrapText="1"/>
    </xf>
    <xf numFmtId="0" fontId="12" fillId="4" borderId="1" xfId="4" applyFont="1" applyFill="1" applyBorder="1" applyAlignment="1" applyProtection="1">
      <alignment horizontal="center" vertical="center" wrapText="1"/>
    </xf>
    <xf numFmtId="0" fontId="12" fillId="6" borderId="22" xfId="4" applyFont="1" applyFill="1" applyBorder="1" applyAlignment="1" applyProtection="1">
      <alignment horizontal="left" vertical="center" wrapText="1"/>
    </xf>
    <xf numFmtId="0" fontId="13" fillId="4" borderId="2" xfId="8" applyFont="1" applyFill="1" applyBorder="1" applyAlignment="1">
      <alignment vertical="center" wrapText="1"/>
    </xf>
    <xf numFmtId="0" fontId="12" fillId="8" borderId="18" xfId="4" applyFont="1" applyFill="1" applyBorder="1" applyAlignment="1" applyProtection="1">
      <alignment horizontal="center" vertical="center" wrapText="1"/>
    </xf>
    <xf numFmtId="0" fontId="12" fillId="8" borderId="30" xfId="4" applyFont="1" applyFill="1" applyBorder="1" applyAlignment="1" applyProtection="1">
      <alignment horizontal="left" vertical="center" wrapText="1"/>
    </xf>
    <xf numFmtId="0" fontId="13" fillId="8" borderId="19" xfId="8" applyFont="1" applyFill="1" applyBorder="1" applyAlignment="1">
      <alignment vertical="center" wrapText="1"/>
    </xf>
    <xf numFmtId="0" fontId="0" fillId="8" borderId="19" xfId="0" applyFill="1" applyBorder="1" applyAlignment="1">
      <alignment horizontal="center" vertical="center"/>
    </xf>
    <xf numFmtId="0" fontId="13" fillId="0" borderId="26" xfId="4" applyFont="1" applyBorder="1" applyAlignment="1" applyProtection="1">
      <alignment horizontal="left" vertical="center" wrapText="1"/>
    </xf>
    <xf numFmtId="0" fontId="13" fillId="0" borderId="3" xfId="8" applyFont="1" applyBorder="1" applyAlignment="1">
      <alignment vertical="center" wrapText="1"/>
    </xf>
    <xf numFmtId="0" fontId="13" fillId="0" borderId="14" xfId="4" applyFont="1" applyBorder="1" applyAlignment="1" applyProtection="1">
      <alignment horizontal="center" vertical="center" wrapText="1"/>
    </xf>
    <xf numFmtId="0" fontId="13" fillId="0" borderId="29" xfId="4" applyFont="1" applyBorder="1" applyAlignment="1" applyProtection="1">
      <alignment horizontal="left" vertical="center" wrapText="1"/>
    </xf>
    <xf numFmtId="0" fontId="13" fillId="0" borderId="15" xfId="8" applyFont="1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12" fillId="4" borderId="2" xfId="4" applyFont="1" applyFill="1" applyBorder="1" applyAlignment="1" applyProtection="1">
      <alignment horizontal="left" vertical="center" wrapText="1"/>
    </xf>
    <xf numFmtId="0" fontId="12" fillId="4" borderId="2" xfId="4" applyFont="1" applyFill="1" applyBorder="1" applyAlignment="1" applyProtection="1">
      <alignment horizontal="center" vertical="center" wrapText="1"/>
    </xf>
    <xf numFmtId="0" fontId="12" fillId="4" borderId="30" xfId="4" applyFont="1" applyFill="1" applyBorder="1" applyAlignment="1" applyProtection="1">
      <alignment horizontal="left" vertical="center" wrapText="1"/>
    </xf>
    <xf numFmtId="0" fontId="5" fillId="0" borderId="26" xfId="4" applyFont="1" applyBorder="1" applyAlignment="1" applyProtection="1">
      <alignment horizontal="left" vertical="center" wrapText="1"/>
    </xf>
    <xf numFmtId="0" fontId="13" fillId="0" borderId="4" xfId="4" applyFont="1" applyBorder="1" applyAlignment="1" applyProtection="1">
      <alignment horizontal="center" vertical="center" wrapText="1"/>
    </xf>
    <xf numFmtId="0" fontId="13" fillId="0" borderId="27" xfId="4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2" xfId="4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5" fillId="4" borderId="36" xfId="1" applyFont="1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4" borderId="2" xfId="1" applyNumberFormat="1" applyFont="1" applyFill="1" applyBorder="1" applyAlignment="1">
      <alignment horizontal="center" vertical="center" wrapText="1"/>
    </xf>
    <xf numFmtId="4" fontId="15" fillId="4" borderId="9" xfId="1" applyNumberFormat="1" applyFont="1" applyFill="1" applyBorder="1" applyAlignment="1" applyProtection="1">
      <alignment horizontal="center" vertical="center" wrapText="1"/>
      <protection locked="0"/>
    </xf>
    <xf numFmtId="4" fontId="15" fillId="4" borderId="3" xfId="1" applyNumberFormat="1" applyFont="1" applyFill="1" applyBorder="1" applyAlignment="1">
      <alignment horizontal="center" vertical="center" wrapText="1"/>
    </xf>
    <xf numFmtId="4" fontId="15" fillId="3" borderId="13" xfId="1" applyNumberFormat="1" applyFont="1" applyFill="1" applyBorder="1" applyAlignment="1" applyProtection="1">
      <alignment horizontal="center" vertical="center" wrapText="1"/>
      <protection locked="0"/>
    </xf>
    <xf numFmtId="4" fontId="15" fillId="4" borderId="4" xfId="1" applyNumberFormat="1" applyFont="1" applyFill="1" applyBorder="1" applyAlignment="1">
      <alignment horizontal="center" vertical="center" wrapText="1"/>
    </xf>
    <xf numFmtId="4" fontId="15" fillId="3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4" borderId="15" xfId="1" applyNumberFormat="1" applyFont="1" applyFill="1" applyBorder="1" applyAlignment="1">
      <alignment horizontal="center" vertical="center" wrapText="1"/>
    </xf>
    <xf numFmtId="4" fontId="10" fillId="4" borderId="18" xfId="0" applyNumberFormat="1" applyFont="1" applyFill="1" applyBorder="1" applyAlignment="1">
      <alignment horizontal="center" vertical="center"/>
    </xf>
    <xf numFmtId="4" fontId="10" fillId="4" borderId="20" xfId="0" applyNumberFormat="1" applyFont="1" applyFill="1" applyBorder="1" applyAlignment="1" applyProtection="1">
      <alignment horizontal="center" vertical="center"/>
      <protection locked="0"/>
    </xf>
    <xf numFmtId="4" fontId="10" fillId="3" borderId="21" xfId="0" applyNumberFormat="1" applyFont="1" applyFill="1" applyBorder="1" applyAlignment="1" applyProtection="1">
      <alignment horizontal="center" vertical="center"/>
      <protection locked="0"/>
    </xf>
    <xf numFmtId="4" fontId="10" fillId="3" borderId="13" xfId="0" applyNumberFormat="1" applyFont="1" applyFill="1" applyBorder="1" applyAlignment="1" applyProtection="1">
      <alignment horizontal="center" vertical="center"/>
      <protection locked="0"/>
    </xf>
    <xf numFmtId="4" fontId="10" fillId="3" borderId="24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9" xfId="0" applyNumberFormat="1" applyFont="1" applyFill="1" applyBorder="1" applyAlignment="1" applyProtection="1">
      <alignment horizontal="center" vertical="center"/>
      <protection locked="0"/>
    </xf>
    <xf numFmtId="4" fontId="10" fillId="3" borderId="14" xfId="0" applyNumberFormat="1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4" borderId="33" xfId="0" applyNumberFormat="1" applyFont="1" applyFill="1" applyBorder="1" applyAlignment="1">
      <alignment horizontal="center" vertical="center"/>
    </xf>
    <xf numFmtId="4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/>
    </xf>
    <xf numFmtId="4" fontId="15" fillId="0" borderId="4" xfId="1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/>
    </xf>
    <xf numFmtId="4" fontId="15" fillId="0" borderId="3" xfId="1" applyNumberFormat="1" applyFont="1" applyBorder="1" applyAlignment="1">
      <alignment horizontal="center" vertical="center" wrapText="1"/>
    </xf>
    <xf numFmtId="4" fontId="10" fillId="0" borderId="17" xfId="0" applyNumberFormat="1" applyFont="1" applyBorder="1" applyAlignment="1" applyProtection="1">
      <alignment horizontal="center" vertical="center"/>
      <protection locked="0"/>
    </xf>
    <xf numFmtId="4" fontId="10" fillId="0" borderId="20" xfId="0" applyNumberFormat="1" applyFont="1" applyBorder="1" applyAlignment="1" applyProtection="1">
      <alignment horizontal="center" vertical="center"/>
      <protection locked="0"/>
    </xf>
    <xf numFmtId="4" fontId="15" fillId="0" borderId="9" xfId="1" applyNumberFormat="1" applyFont="1" applyBorder="1" applyAlignment="1" applyProtection="1">
      <alignment horizontal="center" vertical="center" wrapText="1"/>
      <protection locked="0"/>
    </xf>
    <xf numFmtId="0" fontId="0" fillId="0" borderId="42" xfId="0" applyBorder="1" applyProtection="1">
      <protection locked="0"/>
    </xf>
    <xf numFmtId="0" fontId="0" fillId="0" borderId="40" xfId="0" applyBorder="1" applyProtection="1">
      <protection locked="0"/>
    </xf>
    <xf numFmtId="49" fontId="2" fillId="0" borderId="43" xfId="0" applyNumberFormat="1" applyFont="1" applyBorder="1" applyAlignment="1" applyProtection="1">
      <alignment vertical="center"/>
      <protection locked="0"/>
    </xf>
    <xf numFmtId="49" fontId="2" fillId="0" borderId="42" xfId="0" applyNumberFormat="1" applyFont="1" applyBorder="1" applyAlignment="1" applyProtection="1">
      <alignment vertical="center"/>
      <protection locked="0"/>
    </xf>
    <xf numFmtId="0" fontId="13" fillId="0" borderId="31" xfId="4" applyFont="1" applyBorder="1" applyAlignment="1" applyProtection="1">
      <alignment horizontal="center" vertical="center" wrapText="1"/>
    </xf>
    <xf numFmtId="0" fontId="13" fillId="0" borderId="28" xfId="4" applyFont="1" applyBorder="1" applyAlignment="1" applyProtection="1">
      <alignment horizontal="center" vertical="center" wrapText="1"/>
    </xf>
    <xf numFmtId="0" fontId="13" fillId="0" borderId="10" xfId="4" applyFont="1" applyBorder="1" applyAlignment="1" applyProtection="1">
      <alignment horizontal="center" vertical="center" wrapText="1"/>
    </xf>
    <xf numFmtId="0" fontId="13" fillId="0" borderId="32" xfId="4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6" fillId="9" borderId="6" xfId="0" applyFont="1" applyFill="1" applyBorder="1" applyAlignment="1" applyProtection="1">
      <alignment horizontal="center" vertical="center"/>
      <protection locked="0"/>
    </xf>
    <xf numFmtId="0" fontId="16" fillId="9" borderId="7" xfId="0" applyFont="1" applyFill="1" applyBorder="1" applyAlignment="1" applyProtection="1">
      <alignment horizontal="center" vertical="center"/>
      <protection locked="0"/>
    </xf>
    <xf numFmtId="0" fontId="16" fillId="9" borderId="8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42" xfId="0" applyBorder="1" applyProtection="1">
      <protection locked="0"/>
    </xf>
    <xf numFmtId="0" fontId="0" fillId="0" borderId="42" xfId="0" applyBorder="1"/>
    <xf numFmtId="0" fontId="0" fillId="0" borderId="40" xfId="0" applyBorder="1"/>
    <xf numFmtId="0" fontId="2" fillId="0" borderId="41" xfId="0" applyFont="1" applyBorder="1" applyAlignment="1">
      <alignment horizontal="left" vertical="center"/>
    </xf>
  </cellXfs>
  <cellStyles count="11">
    <cellStyle name="Hypertextové prepojenie 2" xfId="2" xr:uid="{00000000-0005-0000-0000-000000000000}"/>
    <cellStyle name="Hypertextové prepojenie 3" xfId="3" xr:uid="{00000000-0005-0000-0000-000001000000}"/>
    <cellStyle name="Mena 3" xfId="9" xr:uid="{00000000-0005-0000-0000-000002000000}"/>
    <cellStyle name="Normálna" xfId="0" builtinId="0"/>
    <cellStyle name="Normálna 2" xfId="8" xr:uid="{00000000-0005-0000-0000-000003000000}"/>
    <cellStyle name="Normálna 2 2" xfId="7" xr:uid="{00000000-0005-0000-0000-000004000000}"/>
    <cellStyle name="Normálna 2 3" xfId="10" xr:uid="{00000000-0005-0000-0000-000005000000}"/>
    <cellStyle name="Normálna 3" xfId="5" xr:uid="{00000000-0005-0000-0000-000006000000}"/>
    <cellStyle name="Normálne 2 2" xfId="4" xr:uid="{00000000-0005-0000-0000-000008000000}"/>
    <cellStyle name="Normálne 2 2 2" xfId="6" xr:uid="{00000000-0005-0000-0000-000009000000}"/>
    <cellStyle name="Normálne 4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19</xdr:row>
      <xdr:rowOff>0</xdr:rowOff>
    </xdr:from>
    <xdr:to>
      <xdr:col>6</xdr:col>
      <xdr:colOff>591126</xdr:colOff>
      <xdr:row>19</xdr:row>
      <xdr:rowOff>18415</xdr:rowOff>
    </xdr:to>
    <xdr:pic>
      <xdr:nvPicPr>
        <xdr:cNvPr id="7" name="Obrázok 6" descr="https://www.insportline.sk/fotky/produkty/linka.png">
          <a:extLst>
            <a:ext uri="{FF2B5EF4-FFF2-40B4-BE49-F238E27FC236}">
              <a16:creationId xmlns:a16="http://schemas.microsoft.com/office/drawing/2014/main" id="{40793496-D27B-4DE4-82D3-9CC74D8C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7264397" cy="3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6</xdr:col>
      <xdr:colOff>358642</xdr:colOff>
      <xdr:row>1</xdr:row>
      <xdr:rowOff>18415</xdr:rowOff>
    </xdr:to>
    <xdr:pic>
      <xdr:nvPicPr>
        <xdr:cNvPr id="12" name="Obrázok 11" descr="https://www.insportline.sk/fotky/produkty/linka.png">
          <a:extLst>
            <a:ext uri="{FF2B5EF4-FFF2-40B4-BE49-F238E27FC236}">
              <a16:creationId xmlns:a16="http://schemas.microsoft.com/office/drawing/2014/main" id="{534F453F-F121-4529-B4F1-05C4A37E5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7264397" cy="3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18</xdr:row>
      <xdr:rowOff>0</xdr:rowOff>
    </xdr:from>
    <xdr:ext cx="7265456" cy="28575"/>
    <xdr:pic>
      <xdr:nvPicPr>
        <xdr:cNvPr id="4" name="Obrázok 3" descr="https://www.insportline.sk/fotky/produkty/linka.png">
          <a:extLst>
            <a:ext uri="{FF2B5EF4-FFF2-40B4-BE49-F238E27FC236}">
              <a16:creationId xmlns:a16="http://schemas.microsoft.com/office/drawing/2014/main" id="{9ED6522F-ABEB-4354-A9BC-2AF0F4E97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638425" y="14192250"/>
          <a:ext cx="7265456" cy="285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0</xdr:row>
      <xdr:rowOff>0</xdr:rowOff>
    </xdr:from>
    <xdr:ext cx="7264397" cy="31750"/>
    <xdr:pic>
      <xdr:nvPicPr>
        <xdr:cNvPr id="5" name="Obrázok 4" descr="https://www.insportline.sk/fotky/produkty/linka.png">
          <a:extLst>
            <a:ext uri="{FF2B5EF4-FFF2-40B4-BE49-F238E27FC236}">
              <a16:creationId xmlns:a16="http://schemas.microsoft.com/office/drawing/2014/main" id="{4C7C2A65-5A59-43E5-A94F-17B946D7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7264397" cy="3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tabSelected="1" topLeftCell="A25" zoomScale="70" zoomScaleNormal="70" workbookViewId="0">
      <selection activeCell="A4" sqref="A4:H4"/>
    </sheetView>
  </sheetViews>
  <sheetFormatPr defaultColWidth="9.109375" defaultRowHeight="14.4" x14ac:dyDescent="0.3"/>
  <cols>
    <col min="1" max="1" width="9.109375" style="1"/>
    <col min="2" max="2" width="27.5546875" style="1" customWidth="1"/>
    <col min="3" max="3" width="57.109375" style="1" customWidth="1"/>
    <col min="4" max="4" width="14.33203125" style="1" customWidth="1"/>
    <col min="5" max="5" width="12.109375" style="1" customWidth="1"/>
    <col min="6" max="7" width="17.88671875" style="4" customWidth="1"/>
    <col min="8" max="9" width="17.88671875" style="1" customWidth="1"/>
    <col min="10" max="10" width="9.109375" style="1"/>
    <col min="11" max="11" width="10.5546875" style="1" bestFit="1" customWidth="1"/>
    <col min="12" max="16384" width="9.109375" style="1"/>
  </cols>
  <sheetData>
    <row r="1" spans="1:9" ht="21" x14ac:dyDescent="0.3">
      <c r="A1" s="137"/>
      <c r="B1" s="137"/>
      <c r="C1" s="2"/>
      <c r="D1" s="2"/>
      <c r="E1" s="2"/>
      <c r="F1" s="2"/>
      <c r="G1" s="2"/>
    </row>
    <row r="2" spans="1:9" ht="21.6" thickBot="1" x14ac:dyDescent="0.35">
      <c r="A2" s="83"/>
      <c r="B2" s="2"/>
      <c r="C2" s="2"/>
      <c r="D2" s="2"/>
      <c r="E2" s="2"/>
      <c r="F2" s="2"/>
      <c r="G2" s="2"/>
      <c r="H2" s="2"/>
    </row>
    <row r="3" spans="1:9" ht="26.25" customHeight="1" thickBot="1" x14ac:dyDescent="0.35">
      <c r="A3" s="141" t="s">
        <v>12</v>
      </c>
      <c r="B3" s="142"/>
      <c r="C3" s="142"/>
      <c r="D3" s="142"/>
      <c r="E3" s="142"/>
      <c r="F3" s="142"/>
      <c r="G3" s="142"/>
      <c r="H3" s="143"/>
    </row>
    <row r="4" spans="1:9" ht="26.25" customHeight="1" thickBot="1" x14ac:dyDescent="0.35">
      <c r="A4" s="138" t="s">
        <v>97</v>
      </c>
      <c r="B4" s="139"/>
      <c r="C4" s="139"/>
      <c r="D4" s="139"/>
      <c r="E4" s="139"/>
      <c r="F4" s="139"/>
      <c r="G4" s="139"/>
      <c r="H4" s="140"/>
    </row>
    <row r="5" spans="1:9" x14ac:dyDescent="0.3">
      <c r="D5" s="3"/>
      <c r="E5" s="3"/>
      <c r="F5" s="118"/>
      <c r="G5" s="118"/>
      <c r="H5" s="3"/>
    </row>
    <row r="6" spans="1:9" ht="34.5" customHeight="1" thickBot="1" x14ac:dyDescent="0.35">
      <c r="F6" s="144"/>
      <c r="G6" s="144"/>
      <c r="H6" s="144"/>
      <c r="I6" s="119"/>
    </row>
    <row r="7" spans="1:9" ht="72" customHeight="1" thickBot="1" x14ac:dyDescent="0.35">
      <c r="A7" s="5" t="s">
        <v>0</v>
      </c>
      <c r="B7" s="6" t="s">
        <v>5</v>
      </c>
      <c r="C7" s="6" t="s">
        <v>6</v>
      </c>
      <c r="D7" s="120" t="s">
        <v>7</v>
      </c>
      <c r="E7" s="120" t="s">
        <v>8</v>
      </c>
      <c r="F7" s="120" t="s">
        <v>9</v>
      </c>
      <c r="G7" s="120" t="s">
        <v>10</v>
      </c>
      <c r="H7" s="121" t="s">
        <v>13</v>
      </c>
      <c r="I7" s="120" t="s">
        <v>86</v>
      </c>
    </row>
    <row r="8" spans="1:9" ht="72" customHeight="1" thickBot="1" x14ac:dyDescent="0.35">
      <c r="A8" s="7">
        <v>1</v>
      </c>
      <c r="B8" s="8" t="s">
        <v>1</v>
      </c>
      <c r="C8" s="9" t="s">
        <v>14</v>
      </c>
      <c r="D8" s="10" t="s">
        <v>11</v>
      </c>
      <c r="E8" s="84">
        <v>1</v>
      </c>
      <c r="F8" s="98">
        <v>0</v>
      </c>
      <c r="G8" s="99">
        <f>SUM(E8*F8)</f>
        <v>0</v>
      </c>
      <c r="H8" s="100">
        <f t="shared" ref="H8:H15" si="0">SUM(G8*1.2)</f>
        <v>0</v>
      </c>
      <c r="I8" s="100"/>
    </row>
    <row r="9" spans="1:9" ht="33" customHeight="1" thickBot="1" x14ac:dyDescent="0.35">
      <c r="A9" s="11">
        <v>2</v>
      </c>
      <c r="B9" s="12" t="s">
        <v>3</v>
      </c>
      <c r="C9" s="13"/>
      <c r="D9" s="14" t="s">
        <v>11</v>
      </c>
      <c r="E9" s="85">
        <v>1</v>
      </c>
      <c r="F9" s="124">
        <f>SUM(G10:G13)</f>
        <v>0</v>
      </c>
      <c r="G9" s="125">
        <f t="shared" ref="G9:G61" si="1">SUM(E9*F9)</f>
        <v>0</v>
      </c>
      <c r="H9" s="127">
        <f t="shared" si="0"/>
        <v>0</v>
      </c>
      <c r="I9" s="128"/>
    </row>
    <row r="10" spans="1:9" ht="210.6" customHeight="1" thickBot="1" x14ac:dyDescent="0.35">
      <c r="A10" s="15"/>
      <c r="B10" s="16" t="s">
        <v>2</v>
      </c>
      <c r="C10" s="17" t="s">
        <v>41</v>
      </c>
      <c r="D10" s="18" t="s">
        <v>11</v>
      </c>
      <c r="E10" s="86">
        <v>1</v>
      </c>
      <c r="F10" s="102">
        <v>0</v>
      </c>
      <c r="G10" s="103">
        <f t="shared" si="1"/>
        <v>0</v>
      </c>
      <c r="H10" s="103">
        <f t="shared" si="0"/>
        <v>0</v>
      </c>
      <c r="I10" s="100"/>
    </row>
    <row r="11" spans="1:9" ht="27" thickBot="1" x14ac:dyDescent="0.35">
      <c r="A11" s="15"/>
      <c r="B11" s="17" t="s">
        <v>17</v>
      </c>
      <c r="C11" s="17" t="s">
        <v>4</v>
      </c>
      <c r="D11" s="18" t="s">
        <v>11</v>
      </c>
      <c r="E11" s="86">
        <v>1</v>
      </c>
      <c r="F11" s="102">
        <v>0</v>
      </c>
      <c r="G11" s="103">
        <f t="shared" si="1"/>
        <v>0</v>
      </c>
      <c r="H11" s="103">
        <f t="shared" si="0"/>
        <v>0</v>
      </c>
      <c r="I11" s="100"/>
    </row>
    <row r="12" spans="1:9" ht="42" customHeight="1" thickBot="1" x14ac:dyDescent="0.35">
      <c r="A12" s="15"/>
      <c r="B12" s="17" t="s">
        <v>15</v>
      </c>
      <c r="C12" s="16" t="s">
        <v>16</v>
      </c>
      <c r="D12" s="18" t="s">
        <v>11</v>
      </c>
      <c r="E12" s="86">
        <v>1</v>
      </c>
      <c r="F12" s="102">
        <v>0</v>
      </c>
      <c r="G12" s="103">
        <f t="shared" si="1"/>
        <v>0</v>
      </c>
      <c r="H12" s="103">
        <f t="shared" si="0"/>
        <v>0</v>
      </c>
      <c r="I12" s="100"/>
    </row>
    <row r="13" spans="1:9" ht="162.6" customHeight="1" thickBot="1" x14ac:dyDescent="0.35">
      <c r="A13" s="20"/>
      <c r="B13" s="21" t="s">
        <v>18</v>
      </c>
      <c r="C13" s="16" t="s">
        <v>19</v>
      </c>
      <c r="D13" s="22" t="s">
        <v>11</v>
      </c>
      <c r="E13" s="87">
        <v>1</v>
      </c>
      <c r="F13" s="104">
        <v>0</v>
      </c>
      <c r="G13" s="105">
        <f t="shared" si="1"/>
        <v>0</v>
      </c>
      <c r="H13" s="103">
        <f t="shared" si="0"/>
        <v>0</v>
      </c>
      <c r="I13" s="100"/>
    </row>
    <row r="14" spans="1:9" ht="27" thickBot="1" x14ac:dyDescent="0.35">
      <c r="A14" s="23">
        <v>3</v>
      </c>
      <c r="B14" s="24" t="s">
        <v>84</v>
      </c>
      <c r="C14" s="24"/>
      <c r="D14" s="25" t="s">
        <v>11</v>
      </c>
      <c r="E14" s="88">
        <v>1</v>
      </c>
      <c r="F14" s="124">
        <v>0</v>
      </c>
      <c r="G14" s="125">
        <f t="shared" si="1"/>
        <v>0</v>
      </c>
      <c r="H14" s="127">
        <f t="shared" si="0"/>
        <v>0</v>
      </c>
      <c r="I14" s="128"/>
    </row>
    <row r="15" spans="1:9" ht="66.599999999999994" thickBot="1" x14ac:dyDescent="0.35">
      <c r="A15" s="26"/>
      <c r="B15" s="27" t="s">
        <v>73</v>
      </c>
      <c r="C15" s="28" t="s">
        <v>66</v>
      </c>
      <c r="D15" s="29" t="s">
        <v>11</v>
      </c>
      <c r="E15" s="89">
        <v>16</v>
      </c>
      <c r="F15" s="108">
        <v>0</v>
      </c>
      <c r="G15" s="103">
        <f t="shared" si="1"/>
        <v>0</v>
      </c>
      <c r="H15" s="103">
        <f t="shared" si="0"/>
        <v>0</v>
      </c>
      <c r="I15" s="100"/>
    </row>
    <row r="16" spans="1:9" ht="93" thickBot="1" x14ac:dyDescent="0.35">
      <c r="A16" s="30"/>
      <c r="B16" s="16" t="s">
        <v>61</v>
      </c>
      <c r="C16" s="16" t="s">
        <v>42</v>
      </c>
      <c r="D16" s="19" t="s">
        <v>11</v>
      </c>
      <c r="E16" s="90">
        <v>1</v>
      </c>
      <c r="F16" s="109">
        <v>0</v>
      </c>
      <c r="G16" s="103">
        <f t="shared" si="1"/>
        <v>0</v>
      </c>
      <c r="H16" s="103">
        <f t="shared" ref="H16:H19" si="2">SUM(G16*1.2)</f>
        <v>0</v>
      </c>
      <c r="I16" s="100"/>
    </row>
    <row r="17" spans="1:9" ht="178.5" customHeight="1" thickBot="1" x14ac:dyDescent="0.35">
      <c r="A17" s="30"/>
      <c r="B17" s="31" t="s">
        <v>20</v>
      </c>
      <c r="C17" s="32" t="s">
        <v>93</v>
      </c>
      <c r="D17" s="19" t="s">
        <v>11</v>
      </c>
      <c r="E17" s="90">
        <v>1</v>
      </c>
      <c r="F17" s="109">
        <v>0</v>
      </c>
      <c r="G17" s="103">
        <f t="shared" si="1"/>
        <v>0</v>
      </c>
      <c r="H17" s="103">
        <f t="shared" si="2"/>
        <v>0</v>
      </c>
      <c r="I17" s="100"/>
    </row>
    <row r="18" spans="1:9" ht="119.4" thickBot="1" x14ac:dyDescent="0.35">
      <c r="A18" s="30"/>
      <c r="B18" s="33" t="s">
        <v>21</v>
      </c>
      <c r="C18" s="16" t="s">
        <v>43</v>
      </c>
      <c r="D18" s="19" t="s">
        <v>11</v>
      </c>
      <c r="E18" s="90">
        <v>16</v>
      </c>
      <c r="F18" s="109">
        <v>0</v>
      </c>
      <c r="G18" s="103">
        <f t="shared" si="1"/>
        <v>0</v>
      </c>
      <c r="H18" s="103">
        <f>SUM(G18*1.2)</f>
        <v>0</v>
      </c>
      <c r="I18" s="100"/>
    </row>
    <row r="19" spans="1:9" ht="93" thickBot="1" x14ac:dyDescent="0.35">
      <c r="A19" s="34"/>
      <c r="B19" s="35" t="s">
        <v>65</v>
      </c>
      <c r="C19" s="36" t="s">
        <v>60</v>
      </c>
      <c r="D19" s="37" t="s">
        <v>11</v>
      </c>
      <c r="E19" s="91">
        <v>1</v>
      </c>
      <c r="F19" s="110">
        <v>0</v>
      </c>
      <c r="G19" s="105">
        <f t="shared" si="1"/>
        <v>0</v>
      </c>
      <c r="H19" s="103">
        <f t="shared" si="2"/>
        <v>0</v>
      </c>
      <c r="I19" s="100"/>
    </row>
    <row r="20" spans="1:9" ht="172.2" thickBot="1" x14ac:dyDescent="0.35">
      <c r="A20" s="7">
        <v>4</v>
      </c>
      <c r="B20" s="39" t="s">
        <v>22</v>
      </c>
      <c r="C20" s="40" t="s">
        <v>44</v>
      </c>
      <c r="D20" s="41" t="s">
        <v>11</v>
      </c>
      <c r="E20" s="92">
        <v>1</v>
      </c>
      <c r="F20" s="111">
        <v>0</v>
      </c>
      <c r="G20" s="99">
        <f>SUM(E20*F20)</f>
        <v>0</v>
      </c>
      <c r="H20" s="112">
        <f>SUM(G20*1.2)</f>
        <v>0</v>
      </c>
      <c r="I20" s="100"/>
    </row>
    <row r="21" spans="1:9" ht="16.2" thickBot="1" x14ac:dyDescent="0.35">
      <c r="A21" s="42">
        <v>5</v>
      </c>
      <c r="B21" s="43" t="s">
        <v>62</v>
      </c>
      <c r="C21" s="44"/>
      <c r="D21" s="25" t="s">
        <v>11</v>
      </c>
      <c r="E21" s="93">
        <v>1</v>
      </c>
      <c r="F21" s="106">
        <v>0</v>
      </c>
      <c r="G21" s="101">
        <f t="shared" si="1"/>
        <v>0</v>
      </c>
      <c r="H21" s="107">
        <f>SUM(G21*1.2)</f>
        <v>0</v>
      </c>
      <c r="I21" s="100"/>
    </row>
    <row r="22" spans="1:9" ht="99.6" customHeight="1" thickBot="1" x14ac:dyDescent="0.35">
      <c r="A22" s="45"/>
      <c r="B22" s="46" t="s">
        <v>23</v>
      </c>
      <c r="C22" s="47" t="s">
        <v>67</v>
      </c>
      <c r="D22" s="29" t="s">
        <v>11</v>
      </c>
      <c r="E22" s="89">
        <v>1</v>
      </c>
      <c r="F22" s="108">
        <v>0</v>
      </c>
      <c r="G22" s="103">
        <f t="shared" si="1"/>
        <v>0</v>
      </c>
      <c r="H22" s="103">
        <f>SUM(G22*1.2)</f>
        <v>0</v>
      </c>
      <c r="I22" s="100"/>
    </row>
    <row r="23" spans="1:9" ht="169.5" customHeight="1" thickBot="1" x14ac:dyDescent="0.35">
      <c r="A23" s="48"/>
      <c r="B23" s="49" t="s">
        <v>24</v>
      </c>
      <c r="C23" s="50" t="s">
        <v>46</v>
      </c>
      <c r="D23" s="29" t="s">
        <v>11</v>
      </c>
      <c r="E23" s="90">
        <v>1</v>
      </c>
      <c r="F23" s="109">
        <v>0</v>
      </c>
      <c r="G23" s="103">
        <f t="shared" si="1"/>
        <v>0</v>
      </c>
      <c r="H23" s="103">
        <f t="shared" ref="H23:H25" si="3">SUM(G23*1.2)</f>
        <v>0</v>
      </c>
      <c r="I23" s="100"/>
    </row>
    <row r="24" spans="1:9" ht="66.599999999999994" thickBot="1" x14ac:dyDescent="0.35">
      <c r="A24" s="48"/>
      <c r="B24" s="49" t="s">
        <v>80</v>
      </c>
      <c r="C24" s="28" t="s">
        <v>66</v>
      </c>
      <c r="D24" s="29" t="s">
        <v>11</v>
      </c>
      <c r="E24" s="90">
        <v>2</v>
      </c>
      <c r="F24" s="109">
        <v>0</v>
      </c>
      <c r="G24" s="103">
        <f t="shared" si="1"/>
        <v>0</v>
      </c>
      <c r="H24" s="103">
        <f t="shared" si="3"/>
        <v>0</v>
      </c>
      <c r="I24" s="100"/>
    </row>
    <row r="25" spans="1:9" ht="93" thickBot="1" x14ac:dyDescent="0.35">
      <c r="A25" s="51"/>
      <c r="B25" s="52" t="s">
        <v>25</v>
      </c>
      <c r="C25" s="53" t="s">
        <v>81</v>
      </c>
      <c r="D25" s="54" t="s">
        <v>11</v>
      </c>
      <c r="E25" s="91">
        <v>2</v>
      </c>
      <c r="F25" s="110">
        <v>0</v>
      </c>
      <c r="G25" s="105">
        <f t="shared" si="1"/>
        <v>0</v>
      </c>
      <c r="H25" s="103">
        <f t="shared" si="3"/>
        <v>0</v>
      </c>
      <c r="I25" s="100"/>
    </row>
    <row r="26" spans="1:9" ht="16.2" thickBot="1" x14ac:dyDescent="0.35">
      <c r="A26" s="42">
        <v>6</v>
      </c>
      <c r="B26" s="43" t="s">
        <v>63</v>
      </c>
      <c r="C26" s="44"/>
      <c r="D26" s="25" t="s">
        <v>11</v>
      </c>
      <c r="E26" s="88">
        <v>1</v>
      </c>
      <c r="F26" s="124">
        <v>0</v>
      </c>
      <c r="G26" s="125">
        <f t="shared" si="1"/>
        <v>0</v>
      </c>
      <c r="H26" s="127">
        <f>SUM(G26*1.2)</f>
        <v>0</v>
      </c>
      <c r="I26" s="128"/>
    </row>
    <row r="27" spans="1:9" ht="66.599999999999994" thickBot="1" x14ac:dyDescent="0.35">
      <c r="A27" s="55"/>
      <c r="B27" s="49" t="s">
        <v>73</v>
      </c>
      <c r="C27" s="28" t="s">
        <v>66</v>
      </c>
      <c r="D27" s="29" t="s">
        <v>11</v>
      </c>
      <c r="E27" s="89">
        <v>1</v>
      </c>
      <c r="F27" s="108">
        <v>0</v>
      </c>
      <c r="G27" s="103">
        <f t="shared" si="1"/>
        <v>0</v>
      </c>
      <c r="H27" s="103">
        <f>SUM(G27*1.2)</f>
        <v>0</v>
      </c>
      <c r="I27" s="100"/>
    </row>
    <row r="28" spans="1:9" ht="79.8" thickBot="1" x14ac:dyDescent="0.35">
      <c r="A28" s="56"/>
      <c r="B28" s="52" t="s">
        <v>26</v>
      </c>
      <c r="C28" s="53" t="s">
        <v>45</v>
      </c>
      <c r="D28" s="29" t="s">
        <v>11</v>
      </c>
      <c r="E28" s="91">
        <v>1</v>
      </c>
      <c r="F28" s="110">
        <v>0</v>
      </c>
      <c r="G28" s="103">
        <f t="shared" si="1"/>
        <v>0</v>
      </c>
      <c r="H28" s="103">
        <f t="shared" ref="H28:H33" si="4">SUM(G28*1.2)</f>
        <v>0</v>
      </c>
      <c r="I28" s="100"/>
    </row>
    <row r="29" spans="1:9" ht="53.4" thickBot="1" x14ac:dyDescent="0.35">
      <c r="A29" s="56"/>
      <c r="B29" s="57" t="s">
        <v>69</v>
      </c>
      <c r="C29" s="58" t="s">
        <v>68</v>
      </c>
      <c r="D29" s="29" t="s">
        <v>11</v>
      </c>
      <c r="E29" s="90">
        <v>1</v>
      </c>
      <c r="F29" s="109">
        <v>0</v>
      </c>
      <c r="G29" s="103">
        <f t="shared" si="1"/>
        <v>0</v>
      </c>
      <c r="H29" s="103">
        <f t="shared" si="4"/>
        <v>0</v>
      </c>
      <c r="I29" s="100"/>
    </row>
    <row r="30" spans="1:9" ht="40.200000000000003" thickBot="1" x14ac:dyDescent="0.35">
      <c r="A30" s="56"/>
      <c r="B30" s="49" t="s">
        <v>27</v>
      </c>
      <c r="C30" s="50" t="s">
        <v>47</v>
      </c>
      <c r="D30" s="29" t="s">
        <v>11</v>
      </c>
      <c r="E30" s="90">
        <v>1</v>
      </c>
      <c r="F30" s="109">
        <v>0</v>
      </c>
      <c r="G30" s="103">
        <f t="shared" si="1"/>
        <v>0</v>
      </c>
      <c r="H30" s="103">
        <f t="shared" si="4"/>
        <v>0</v>
      </c>
      <c r="I30" s="100"/>
    </row>
    <row r="31" spans="1:9" ht="25.5" customHeight="1" thickBot="1" x14ac:dyDescent="0.35">
      <c r="A31" s="56"/>
      <c r="B31" s="49" t="s">
        <v>28</v>
      </c>
      <c r="C31" s="50" t="s">
        <v>48</v>
      </c>
      <c r="D31" s="29" t="s">
        <v>11</v>
      </c>
      <c r="E31" s="90">
        <v>1</v>
      </c>
      <c r="F31" s="109">
        <v>0</v>
      </c>
      <c r="G31" s="103">
        <f t="shared" si="1"/>
        <v>0</v>
      </c>
      <c r="H31" s="103">
        <f t="shared" si="4"/>
        <v>0</v>
      </c>
      <c r="I31" s="100"/>
    </row>
    <row r="32" spans="1:9" ht="26.4" customHeight="1" thickBot="1" x14ac:dyDescent="0.35">
      <c r="A32" s="56"/>
      <c r="B32" s="49" t="s">
        <v>29</v>
      </c>
      <c r="C32" s="50" t="s">
        <v>49</v>
      </c>
      <c r="D32" s="29" t="s">
        <v>11</v>
      </c>
      <c r="E32" s="90">
        <v>1</v>
      </c>
      <c r="F32" s="109">
        <v>0</v>
      </c>
      <c r="G32" s="103">
        <f t="shared" si="1"/>
        <v>0</v>
      </c>
      <c r="H32" s="103">
        <f t="shared" si="4"/>
        <v>0</v>
      </c>
      <c r="I32" s="100"/>
    </row>
    <row r="33" spans="1:9" ht="53.4" thickBot="1" x14ac:dyDescent="0.35">
      <c r="A33" s="56"/>
      <c r="B33" s="49" t="s">
        <v>30</v>
      </c>
      <c r="C33" s="28" t="s">
        <v>51</v>
      </c>
      <c r="D33" s="29" t="s">
        <v>11</v>
      </c>
      <c r="E33" s="90">
        <v>1</v>
      </c>
      <c r="F33" s="109">
        <v>0</v>
      </c>
      <c r="G33" s="103">
        <f t="shared" si="1"/>
        <v>0</v>
      </c>
      <c r="H33" s="103">
        <f t="shared" si="4"/>
        <v>0</v>
      </c>
      <c r="I33" s="100"/>
    </row>
    <row r="34" spans="1:9" ht="66.599999999999994" thickBot="1" x14ac:dyDescent="0.35">
      <c r="A34" s="59"/>
      <c r="B34" s="52" t="s">
        <v>31</v>
      </c>
      <c r="C34" s="53" t="s">
        <v>52</v>
      </c>
      <c r="D34" s="54" t="s">
        <v>11</v>
      </c>
      <c r="E34" s="91">
        <v>1</v>
      </c>
      <c r="F34" s="110">
        <v>0</v>
      </c>
      <c r="G34" s="105">
        <f t="shared" si="1"/>
        <v>0</v>
      </c>
      <c r="H34" s="103">
        <f t="shared" ref="H34:H42" si="5">SUM(G34*1.2)</f>
        <v>0</v>
      </c>
      <c r="I34" s="100"/>
    </row>
    <row r="35" spans="1:9" ht="84" customHeight="1" thickBot="1" x14ac:dyDescent="0.35">
      <c r="A35" s="60">
        <v>7</v>
      </c>
      <c r="B35" s="61" t="s">
        <v>32</v>
      </c>
      <c r="C35" s="62" t="s">
        <v>50</v>
      </c>
      <c r="D35" s="41" t="s">
        <v>11</v>
      </c>
      <c r="E35" s="92">
        <v>1</v>
      </c>
      <c r="F35" s="111">
        <v>0</v>
      </c>
      <c r="G35" s="99">
        <f>SUM(E35*F35)</f>
        <v>0</v>
      </c>
      <c r="H35" s="103">
        <f t="shared" si="5"/>
        <v>0</v>
      </c>
      <c r="I35" s="100"/>
    </row>
    <row r="36" spans="1:9" ht="27" thickBot="1" x14ac:dyDescent="0.35">
      <c r="A36" s="63">
        <v>8</v>
      </c>
      <c r="B36" s="64" t="s">
        <v>33</v>
      </c>
      <c r="C36" s="65"/>
      <c r="D36" s="66" t="s">
        <v>11</v>
      </c>
      <c r="E36" s="94">
        <v>1</v>
      </c>
      <c r="F36" s="124">
        <f>SUM(G37:G38)</f>
        <v>0</v>
      </c>
      <c r="G36" s="125">
        <f t="shared" si="1"/>
        <v>0</v>
      </c>
      <c r="H36" s="127">
        <f t="shared" si="5"/>
        <v>0</v>
      </c>
      <c r="I36" s="128"/>
    </row>
    <row r="37" spans="1:9" ht="60.6" customHeight="1" thickBot="1" x14ac:dyDescent="0.35">
      <c r="A37" s="45"/>
      <c r="B37" s="67" t="s">
        <v>34</v>
      </c>
      <c r="C37" s="68" t="s">
        <v>53</v>
      </c>
      <c r="D37" s="29" t="s">
        <v>11</v>
      </c>
      <c r="E37" s="95">
        <v>1</v>
      </c>
      <c r="F37" s="108">
        <v>0</v>
      </c>
      <c r="G37" s="103">
        <f t="shared" si="1"/>
        <v>0</v>
      </c>
      <c r="H37" s="103">
        <f t="shared" si="5"/>
        <v>0</v>
      </c>
      <c r="I37" s="100"/>
    </row>
    <row r="38" spans="1:9" ht="94.8" customHeight="1" thickBot="1" x14ac:dyDescent="0.35">
      <c r="A38" s="69"/>
      <c r="B38" s="70" t="s">
        <v>35</v>
      </c>
      <c r="C38" s="71" t="s">
        <v>54</v>
      </c>
      <c r="D38" s="72" t="s">
        <v>11</v>
      </c>
      <c r="E38" s="87">
        <v>1</v>
      </c>
      <c r="F38" s="113">
        <v>0</v>
      </c>
      <c r="G38" s="105">
        <f t="shared" si="1"/>
        <v>0</v>
      </c>
      <c r="H38" s="103">
        <f t="shared" si="5"/>
        <v>0</v>
      </c>
      <c r="I38" s="100"/>
    </row>
    <row r="39" spans="1:9" ht="64.2" customHeight="1" thickBot="1" x14ac:dyDescent="0.35">
      <c r="A39" s="60">
        <v>9</v>
      </c>
      <c r="B39" s="73" t="s">
        <v>36</v>
      </c>
      <c r="C39" s="62" t="s">
        <v>55</v>
      </c>
      <c r="D39" s="41" t="s">
        <v>11</v>
      </c>
      <c r="E39" s="92">
        <v>1</v>
      </c>
      <c r="F39" s="111">
        <v>0</v>
      </c>
      <c r="G39" s="99">
        <f t="shared" si="1"/>
        <v>0</v>
      </c>
      <c r="H39" s="112">
        <f t="shared" si="5"/>
        <v>0</v>
      </c>
      <c r="I39" s="100"/>
    </row>
    <row r="40" spans="1:9" ht="94.2" customHeight="1" thickBot="1" x14ac:dyDescent="0.35">
      <c r="A40" s="74">
        <v>10</v>
      </c>
      <c r="B40" s="73" t="s">
        <v>34</v>
      </c>
      <c r="C40" s="62" t="s">
        <v>72</v>
      </c>
      <c r="D40" s="41" t="s">
        <v>11</v>
      </c>
      <c r="E40" s="92">
        <v>1</v>
      </c>
      <c r="F40" s="108">
        <v>0</v>
      </c>
      <c r="G40" s="99">
        <f t="shared" si="1"/>
        <v>0</v>
      </c>
      <c r="H40" s="112">
        <f t="shared" si="5"/>
        <v>0</v>
      </c>
      <c r="I40" s="100"/>
    </row>
    <row r="41" spans="1:9" ht="27" thickBot="1" x14ac:dyDescent="0.35">
      <c r="A41" s="42">
        <v>11</v>
      </c>
      <c r="B41" s="75" t="s">
        <v>64</v>
      </c>
      <c r="C41" s="44"/>
      <c r="D41" s="66" t="s">
        <v>11</v>
      </c>
      <c r="E41" s="93">
        <v>1</v>
      </c>
      <c r="F41" s="124">
        <f>SUM(G42:G45)</f>
        <v>0</v>
      </c>
      <c r="G41" s="125">
        <f t="shared" si="1"/>
        <v>0</v>
      </c>
      <c r="H41" s="127">
        <f t="shared" si="5"/>
        <v>0</v>
      </c>
      <c r="I41" s="124"/>
    </row>
    <row r="42" spans="1:9" ht="82.8" customHeight="1" thickBot="1" x14ac:dyDescent="0.35">
      <c r="A42" s="45"/>
      <c r="B42" s="76" t="s">
        <v>73</v>
      </c>
      <c r="C42" s="68" t="s">
        <v>83</v>
      </c>
      <c r="D42" s="29" t="s">
        <v>11</v>
      </c>
      <c r="E42" s="95">
        <v>20</v>
      </c>
      <c r="F42" s="108">
        <v>0</v>
      </c>
      <c r="G42" s="103">
        <f t="shared" si="1"/>
        <v>0</v>
      </c>
      <c r="H42" s="103">
        <f t="shared" si="5"/>
        <v>0</v>
      </c>
      <c r="I42" s="100"/>
    </row>
    <row r="43" spans="1:9" ht="96" customHeight="1" thickBot="1" x14ac:dyDescent="0.35">
      <c r="A43" s="48"/>
      <c r="B43" s="76" t="s">
        <v>80</v>
      </c>
      <c r="C43" s="28" t="s">
        <v>66</v>
      </c>
      <c r="D43" s="29" t="s">
        <v>11</v>
      </c>
      <c r="E43" s="86">
        <v>1</v>
      </c>
      <c r="F43" s="109">
        <v>0</v>
      </c>
      <c r="G43" s="103">
        <f t="shared" si="1"/>
        <v>0</v>
      </c>
      <c r="H43" s="103">
        <f t="shared" ref="H43:H45" si="6">SUM(G43*1.2)</f>
        <v>0</v>
      </c>
      <c r="I43" s="100"/>
    </row>
    <row r="44" spans="1:9" ht="64.2" customHeight="1" thickBot="1" x14ac:dyDescent="0.35">
      <c r="A44" s="51"/>
      <c r="B44" s="57" t="s">
        <v>69</v>
      </c>
      <c r="C44" s="58" t="s">
        <v>68</v>
      </c>
      <c r="D44" s="54" t="s">
        <v>11</v>
      </c>
      <c r="E44" s="96">
        <v>1</v>
      </c>
      <c r="F44" s="110">
        <v>0</v>
      </c>
      <c r="G44" s="103">
        <f t="shared" si="1"/>
        <v>0</v>
      </c>
      <c r="H44" s="103">
        <f t="shared" si="6"/>
        <v>0</v>
      </c>
      <c r="I44" s="100"/>
    </row>
    <row r="45" spans="1:9" ht="94.95" customHeight="1" thickBot="1" x14ac:dyDescent="0.35">
      <c r="A45" s="77"/>
      <c r="B45" s="78" t="s">
        <v>37</v>
      </c>
      <c r="C45" s="28" t="s">
        <v>56</v>
      </c>
      <c r="D45" s="19" t="s">
        <v>11</v>
      </c>
      <c r="E45" s="86">
        <v>1</v>
      </c>
      <c r="F45" s="113">
        <v>0</v>
      </c>
      <c r="G45" s="105">
        <f t="shared" si="1"/>
        <v>0</v>
      </c>
      <c r="H45" s="103">
        <f t="shared" si="6"/>
        <v>0</v>
      </c>
      <c r="I45" s="100"/>
    </row>
    <row r="46" spans="1:9" ht="27" thickBot="1" x14ac:dyDescent="0.35">
      <c r="A46" s="63">
        <v>12</v>
      </c>
      <c r="B46" s="75" t="s">
        <v>85</v>
      </c>
      <c r="C46" s="65"/>
      <c r="D46" s="66" t="s">
        <v>11</v>
      </c>
      <c r="E46" s="94">
        <v>1</v>
      </c>
      <c r="F46" s="124">
        <f>SUM(G47+G51)</f>
        <v>0</v>
      </c>
      <c r="G46" s="125">
        <f t="shared" si="1"/>
        <v>0</v>
      </c>
      <c r="H46" s="127">
        <f>SUM(G46*1.2)</f>
        <v>0</v>
      </c>
      <c r="I46" s="124"/>
    </row>
    <row r="47" spans="1:9" ht="16.2" thickBot="1" x14ac:dyDescent="0.35">
      <c r="A47" s="48"/>
      <c r="B47" s="78" t="s">
        <v>76</v>
      </c>
      <c r="C47" s="28" t="s">
        <v>75</v>
      </c>
      <c r="D47" s="19" t="s">
        <v>11</v>
      </c>
      <c r="E47" s="86">
        <v>1</v>
      </c>
      <c r="F47" s="122">
        <f>SUM(G48:G50)</f>
        <v>0</v>
      </c>
      <c r="G47" s="123">
        <f>SUM(E47*F47)</f>
        <v>0</v>
      </c>
      <c r="H47" s="127">
        <f>SUM(G47*1.2)</f>
        <v>0</v>
      </c>
      <c r="I47" s="122"/>
    </row>
    <row r="48" spans="1:9" ht="116.4" customHeight="1" thickBot="1" x14ac:dyDescent="0.35">
      <c r="A48" s="133"/>
      <c r="B48" s="134"/>
      <c r="C48" s="28" t="s">
        <v>77</v>
      </c>
      <c r="D48" s="19" t="s">
        <v>11</v>
      </c>
      <c r="E48" s="86">
        <v>1</v>
      </c>
      <c r="F48" s="109">
        <v>0</v>
      </c>
      <c r="G48" s="103">
        <f t="shared" si="1"/>
        <v>0</v>
      </c>
      <c r="H48" s="103">
        <f>SUM(G48*1.2)</f>
        <v>0</v>
      </c>
      <c r="I48" s="100"/>
    </row>
    <row r="49" spans="1:19" ht="28.2" customHeight="1" thickBot="1" x14ac:dyDescent="0.35">
      <c r="A49" s="135"/>
      <c r="B49" s="136"/>
      <c r="C49" s="28" t="s">
        <v>74</v>
      </c>
      <c r="D49" s="19" t="s">
        <v>11</v>
      </c>
      <c r="E49" s="86">
        <v>1</v>
      </c>
      <c r="F49" s="109">
        <v>0</v>
      </c>
      <c r="G49" s="103">
        <f t="shared" si="1"/>
        <v>0</v>
      </c>
      <c r="H49" s="103">
        <f t="shared" ref="H49:H51" si="7">SUM(G49*1.2)</f>
        <v>0</v>
      </c>
      <c r="I49" s="100"/>
    </row>
    <row r="50" spans="1:19" ht="61.8" customHeight="1" thickBot="1" x14ac:dyDescent="0.35">
      <c r="A50" s="135"/>
      <c r="B50" s="136"/>
      <c r="C50" s="28" t="s">
        <v>94</v>
      </c>
      <c r="D50" s="19" t="s">
        <v>11</v>
      </c>
      <c r="E50" s="86">
        <v>1</v>
      </c>
      <c r="F50" s="109">
        <v>0</v>
      </c>
      <c r="G50" s="103">
        <f t="shared" si="1"/>
        <v>0</v>
      </c>
      <c r="H50" s="103">
        <f t="shared" si="7"/>
        <v>0</v>
      </c>
      <c r="I50" s="100"/>
    </row>
    <row r="51" spans="1:19" ht="136.80000000000001" customHeight="1" thickBot="1" x14ac:dyDescent="0.35">
      <c r="A51" s="51"/>
      <c r="B51" s="57" t="s">
        <v>38</v>
      </c>
      <c r="C51" s="58" t="s">
        <v>57</v>
      </c>
      <c r="D51" s="38" t="s">
        <v>11</v>
      </c>
      <c r="E51" s="96">
        <v>1</v>
      </c>
      <c r="F51" s="110">
        <v>0</v>
      </c>
      <c r="G51" s="105">
        <f t="shared" si="1"/>
        <v>0</v>
      </c>
      <c r="H51" s="103">
        <f t="shared" si="7"/>
        <v>0</v>
      </c>
      <c r="I51" s="100"/>
    </row>
    <row r="52" spans="1:19" ht="27" thickBot="1" x14ac:dyDescent="0.35">
      <c r="A52" s="42">
        <v>13</v>
      </c>
      <c r="B52" s="75" t="s">
        <v>39</v>
      </c>
      <c r="C52" s="44"/>
      <c r="D52" s="25" t="s">
        <v>11</v>
      </c>
      <c r="E52" s="88">
        <v>6</v>
      </c>
      <c r="F52" s="124">
        <f>SUM(G53+G54+G55+G59+G60+G61)</f>
        <v>0</v>
      </c>
      <c r="G52" s="125">
        <f t="shared" si="1"/>
        <v>0</v>
      </c>
      <c r="H52" s="126">
        <f>SUM(G52*1.2)</f>
        <v>0</v>
      </c>
      <c r="I52" s="124"/>
    </row>
    <row r="53" spans="1:19" ht="73.8" customHeight="1" thickBot="1" x14ac:dyDescent="0.35">
      <c r="A53" s="45"/>
      <c r="B53" s="67" t="s">
        <v>80</v>
      </c>
      <c r="C53" s="68" t="s">
        <v>59</v>
      </c>
      <c r="D53" s="29" t="s">
        <v>11</v>
      </c>
      <c r="E53" s="95">
        <v>1</v>
      </c>
      <c r="F53" s="108">
        <v>0</v>
      </c>
      <c r="G53" s="103">
        <f>SUM(E53*F53)</f>
        <v>0</v>
      </c>
      <c r="H53" s="103">
        <f>SUM(G53*1.2)</f>
        <v>0</v>
      </c>
      <c r="I53" s="100"/>
    </row>
    <row r="54" spans="1:19" ht="70.2" customHeight="1" thickBot="1" x14ac:dyDescent="0.35">
      <c r="A54" s="48"/>
      <c r="B54" s="49" t="s">
        <v>30</v>
      </c>
      <c r="C54" s="28" t="s">
        <v>58</v>
      </c>
      <c r="D54" s="19" t="s">
        <v>11</v>
      </c>
      <c r="E54" s="86">
        <v>1</v>
      </c>
      <c r="F54" s="109">
        <v>0</v>
      </c>
      <c r="G54" s="103">
        <f>SUM(E54*F54)</f>
        <v>0</v>
      </c>
      <c r="H54" s="103">
        <f>SUM(G54*1.2)</f>
        <v>0</v>
      </c>
      <c r="I54" s="100"/>
    </row>
    <row r="55" spans="1:19" ht="16.2" thickBot="1" x14ac:dyDescent="0.35">
      <c r="A55" s="48"/>
      <c r="B55" s="78" t="s">
        <v>76</v>
      </c>
      <c r="C55" s="28" t="s">
        <v>75</v>
      </c>
      <c r="D55" s="19" t="s">
        <v>11</v>
      </c>
      <c r="E55" s="86">
        <v>1</v>
      </c>
      <c r="F55" s="122">
        <f>SUM(G56:G58)</f>
        <v>0</v>
      </c>
      <c r="G55" s="123">
        <f>SUM(E55*F55)</f>
        <v>0</v>
      </c>
      <c r="H55" s="123">
        <f>SUM(G55*1.2)</f>
        <v>0</v>
      </c>
      <c r="I55" s="122"/>
    </row>
    <row r="56" spans="1:19" ht="106.2" thickBot="1" x14ac:dyDescent="0.35">
      <c r="A56" s="133"/>
      <c r="B56" s="134"/>
      <c r="C56" s="28" t="s">
        <v>77</v>
      </c>
      <c r="D56" s="19" t="s">
        <v>11</v>
      </c>
      <c r="E56" s="86">
        <v>1</v>
      </c>
      <c r="F56" s="109">
        <v>0</v>
      </c>
      <c r="G56" s="103">
        <f t="shared" si="1"/>
        <v>0</v>
      </c>
      <c r="H56" s="103">
        <f t="shared" ref="H56:H62" si="8">SUM(G56*1.2)</f>
        <v>0</v>
      </c>
      <c r="I56" s="100"/>
    </row>
    <row r="57" spans="1:19" ht="16.2" thickBot="1" x14ac:dyDescent="0.35">
      <c r="A57" s="135"/>
      <c r="B57" s="136"/>
      <c r="C57" s="28" t="s">
        <v>74</v>
      </c>
      <c r="D57" s="19" t="s">
        <v>11</v>
      </c>
      <c r="E57" s="86">
        <v>1</v>
      </c>
      <c r="F57" s="109">
        <v>0</v>
      </c>
      <c r="G57" s="103">
        <f t="shared" si="1"/>
        <v>0</v>
      </c>
      <c r="H57" s="103">
        <f t="shared" si="8"/>
        <v>0</v>
      </c>
      <c r="I57" s="100"/>
    </row>
    <row r="58" spans="1:19" ht="76.2" customHeight="1" thickBot="1" x14ac:dyDescent="0.35">
      <c r="A58" s="135"/>
      <c r="B58" s="136"/>
      <c r="C58" s="28" t="s">
        <v>95</v>
      </c>
      <c r="D58" s="19" t="s">
        <v>11</v>
      </c>
      <c r="E58" s="86">
        <v>1</v>
      </c>
      <c r="F58" s="109">
        <v>0</v>
      </c>
      <c r="G58" s="103">
        <f t="shared" si="1"/>
        <v>0</v>
      </c>
      <c r="H58" s="103">
        <f t="shared" si="8"/>
        <v>0</v>
      </c>
      <c r="I58" s="100"/>
    </row>
    <row r="59" spans="1:19" ht="78.599999999999994" customHeight="1" thickBot="1" x14ac:dyDescent="0.35">
      <c r="A59" s="48"/>
      <c r="B59" s="78" t="s">
        <v>40</v>
      </c>
      <c r="C59" s="28" t="s">
        <v>96</v>
      </c>
      <c r="D59" s="19" t="s">
        <v>11</v>
      </c>
      <c r="E59" s="86">
        <v>1</v>
      </c>
      <c r="F59" s="109">
        <v>0</v>
      </c>
      <c r="G59" s="103">
        <f>SUM(E59*F59)</f>
        <v>0</v>
      </c>
      <c r="H59" s="103">
        <f t="shared" si="8"/>
        <v>0</v>
      </c>
      <c r="I59" s="100"/>
    </row>
    <row r="60" spans="1:19" ht="123.6" customHeight="1" thickBot="1" x14ac:dyDescent="0.35">
      <c r="A60" s="48"/>
      <c r="B60" s="78" t="s">
        <v>70</v>
      </c>
      <c r="C60" s="28" t="s">
        <v>71</v>
      </c>
      <c r="D60" s="19" t="s">
        <v>11</v>
      </c>
      <c r="E60" s="86">
        <v>1</v>
      </c>
      <c r="F60" s="109">
        <v>0</v>
      </c>
      <c r="G60" s="103">
        <f t="shared" si="1"/>
        <v>0</v>
      </c>
      <c r="H60" s="103">
        <f t="shared" si="8"/>
        <v>0</v>
      </c>
      <c r="I60" s="100"/>
      <c r="S60" s="100"/>
    </row>
    <row r="61" spans="1:19" ht="123" customHeight="1" thickBot="1" x14ac:dyDescent="0.35">
      <c r="A61" s="51"/>
      <c r="B61" s="35" t="s">
        <v>61</v>
      </c>
      <c r="C61" s="36" t="s">
        <v>42</v>
      </c>
      <c r="D61" s="37" t="s">
        <v>11</v>
      </c>
      <c r="E61" s="96">
        <v>1</v>
      </c>
      <c r="F61" s="110">
        <v>0</v>
      </c>
      <c r="G61" s="105">
        <f t="shared" si="1"/>
        <v>0</v>
      </c>
      <c r="H61" s="103">
        <f t="shared" si="8"/>
        <v>0</v>
      </c>
      <c r="I61" s="100"/>
    </row>
    <row r="62" spans="1:19" ht="101.4" thickBot="1" x14ac:dyDescent="0.35">
      <c r="A62" s="79">
        <v>14</v>
      </c>
      <c r="B62" s="80" t="s">
        <v>78</v>
      </c>
      <c r="C62" s="81" t="s">
        <v>79</v>
      </c>
      <c r="D62" s="82" t="s">
        <v>11</v>
      </c>
      <c r="E62" s="97">
        <v>2</v>
      </c>
      <c r="F62" s="111">
        <v>0</v>
      </c>
      <c r="G62" s="99">
        <f>SUM(E62*F62)</f>
        <v>0</v>
      </c>
      <c r="H62" s="103">
        <f t="shared" si="8"/>
        <v>0</v>
      </c>
      <c r="I62" s="100"/>
    </row>
    <row r="63" spans="1:19" ht="45.75" customHeight="1" thickBot="1" x14ac:dyDescent="0.35">
      <c r="F63" s="114" t="s">
        <v>82</v>
      </c>
      <c r="G63" s="115">
        <f>SUM(G8+G9+G14+G20+G21+G26+G35+G36+G39+G40+G41+G46+G52+G62)</f>
        <v>0</v>
      </c>
      <c r="H63" s="116">
        <f>SUM(H8+H9+H14+H20+H21+H26+H35+H36+H39+H40+H41+H46+H52+H62)</f>
        <v>0</v>
      </c>
      <c r="I63" s="100"/>
      <c r="K63" s="117"/>
    </row>
    <row r="65" spans="1:3" ht="15" thickBot="1" x14ac:dyDescent="0.35"/>
    <row r="66" spans="1:3" ht="39.75" customHeight="1" x14ac:dyDescent="0.3">
      <c r="A66" s="148" t="s">
        <v>87</v>
      </c>
      <c r="B66" s="148"/>
      <c r="C66" s="131"/>
    </row>
    <row r="67" spans="1:3" ht="18.600000000000001" customHeight="1" x14ac:dyDescent="0.3">
      <c r="A67" s="129" t="s">
        <v>88</v>
      </c>
      <c r="B67" s="129"/>
      <c r="C67" s="132"/>
    </row>
    <row r="68" spans="1:3" x14ac:dyDescent="0.3">
      <c r="A68" s="145" t="s">
        <v>89</v>
      </c>
      <c r="B68" s="146"/>
      <c r="C68" s="129"/>
    </row>
    <row r="69" spans="1:3" x14ac:dyDescent="0.3">
      <c r="A69" s="145" t="s">
        <v>90</v>
      </c>
      <c r="B69" s="146"/>
      <c r="C69" s="129"/>
    </row>
    <row r="70" spans="1:3" x14ac:dyDescent="0.3">
      <c r="A70" s="145" t="s">
        <v>91</v>
      </c>
      <c r="B70" s="146"/>
      <c r="C70" s="129"/>
    </row>
    <row r="71" spans="1:3" x14ac:dyDescent="0.3">
      <c r="A71" s="145" t="s">
        <v>92</v>
      </c>
      <c r="B71" s="146"/>
      <c r="C71" s="129"/>
    </row>
    <row r="72" spans="1:3" ht="15" thickBot="1" x14ac:dyDescent="0.35">
      <c r="A72" s="147"/>
      <c r="B72" s="147"/>
      <c r="C72" s="130"/>
    </row>
    <row r="73" spans="1:3" x14ac:dyDescent="0.3">
      <c r="B73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A68:B68"/>
    <mergeCell ref="A69:B69"/>
    <mergeCell ref="A70:B70"/>
    <mergeCell ref="A71:B72"/>
    <mergeCell ref="A66:B66"/>
    <mergeCell ref="A56:B58"/>
    <mergeCell ref="A48:B50"/>
    <mergeCell ref="A1:B1"/>
    <mergeCell ref="A4:H4"/>
    <mergeCell ref="A3:H3"/>
    <mergeCell ref="F6:H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Cenový formulár_Min. špecifik.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cp:lastPrinted>2021-01-13T06:44:57Z</cp:lastPrinted>
  <dcterms:created xsi:type="dcterms:W3CDTF">2020-10-19T06:01:00Z</dcterms:created>
  <dcterms:modified xsi:type="dcterms:W3CDTF">2022-10-19T17:33:08Z</dcterms:modified>
</cp:coreProperties>
</file>