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tabRatio="797" activeTab="2"/>
  </bookViews>
  <sheets>
    <sheet name="Súpis plôch " sheetId="1" r:id="rId1"/>
    <sheet name="Rozdelenie podláh" sheetId="2" r:id="rId2"/>
    <sheet name="Presklenné plochy" sheetId="3" r:id="rId3"/>
    <sheet name="Súpis ostatných plôch" sheetId="4" r:id="rId4"/>
  </sheets>
  <definedNames>
    <definedName name="_xlnm._FilterDatabase" localSheetId="2" hidden="1">'Presklenné plochy'!$A$3:$K$37</definedName>
  </definedNames>
  <calcPr calcId="162913" iterateDelta="1E-4"/>
</workbook>
</file>

<file path=xl/calcChain.xml><?xml version="1.0" encoding="utf-8"?>
<calcChain xmlns="http://schemas.openxmlformats.org/spreadsheetml/2006/main">
  <c r="G33" i="3" l="1"/>
  <c r="H33" i="3" s="1"/>
  <c r="J33" i="3" s="1"/>
  <c r="G32" i="3"/>
  <c r="H32" i="3" s="1"/>
  <c r="J32" i="3" s="1"/>
  <c r="B53" i="1" l="1"/>
  <c r="B57" i="1" l="1"/>
  <c r="B10" i="2" l="1"/>
  <c r="G5" i="3"/>
  <c r="G6" i="3"/>
  <c r="H6" i="3" s="1"/>
  <c r="J6" i="3" s="1"/>
  <c r="G11" i="3" l="1"/>
  <c r="G27" i="3"/>
  <c r="H27" i="3" s="1"/>
  <c r="J27" i="3" s="1"/>
  <c r="G35" i="3"/>
  <c r="H35" i="3" s="1"/>
  <c r="J35" i="3" s="1"/>
  <c r="G4" i="3"/>
  <c r="H4" i="3" s="1"/>
  <c r="J4" i="3" s="1"/>
  <c r="G8" i="3"/>
  <c r="H8" i="3" s="1"/>
  <c r="J8" i="3" s="1"/>
  <c r="G9" i="3"/>
  <c r="H9" i="3" s="1"/>
  <c r="J9" i="3" s="1"/>
  <c r="G10" i="3"/>
  <c r="H10" i="3" s="1"/>
  <c r="J10" i="3" s="1"/>
  <c r="G18" i="3"/>
  <c r="H18" i="3" s="1"/>
  <c r="J18" i="3" s="1"/>
  <c r="G12" i="3"/>
  <c r="H12" i="3" s="1"/>
  <c r="J12" i="3" s="1"/>
  <c r="G17" i="3"/>
  <c r="H17" i="3" s="1"/>
  <c r="J17" i="3" s="1"/>
  <c r="G13" i="3"/>
  <c r="H13" i="3" s="1"/>
  <c r="J13" i="3" s="1"/>
  <c r="G7" i="3"/>
  <c r="H7" i="3" s="1"/>
  <c r="J7" i="3" s="1"/>
  <c r="G21" i="3"/>
  <c r="H21" i="3" s="1"/>
  <c r="J21" i="3" s="1"/>
  <c r="G36" i="3" l="1"/>
  <c r="H36" i="3" s="1"/>
  <c r="J36" i="3" s="1"/>
  <c r="G31" i="3"/>
  <c r="H31" i="3" s="1"/>
  <c r="J31" i="3" s="1"/>
  <c r="B46" i="1" l="1"/>
  <c r="B66" i="1" s="1"/>
  <c r="B62" i="1" l="1"/>
  <c r="B61" i="1"/>
  <c r="B60" i="1"/>
  <c r="B59" i="1"/>
  <c r="B58" i="1"/>
  <c r="B56" i="1"/>
  <c r="B55" i="1"/>
  <c r="B54" i="1"/>
  <c r="B52" i="1"/>
  <c r="B51" i="1"/>
  <c r="B50" i="1"/>
  <c r="B49" i="1"/>
  <c r="B33" i="1"/>
  <c r="B18" i="1"/>
  <c r="B40" i="1"/>
  <c r="B64" i="1" s="1"/>
  <c r="B65" i="1" l="1"/>
  <c r="G15" i="3"/>
  <c r="H15" i="3" s="1"/>
  <c r="J15" i="3" s="1"/>
  <c r="G16" i="3"/>
  <c r="H16" i="3" s="1"/>
  <c r="J16" i="3" s="1"/>
  <c r="G25" i="3"/>
  <c r="H25" i="3" s="1"/>
  <c r="J25" i="3" s="1"/>
  <c r="G26" i="3"/>
  <c r="H26" i="3" s="1"/>
  <c r="J26" i="3" s="1"/>
  <c r="G28" i="3"/>
  <c r="H28" i="3" s="1"/>
  <c r="J28" i="3" s="1"/>
  <c r="G29" i="3"/>
  <c r="H29" i="3" s="1"/>
  <c r="J29" i="3" s="1"/>
  <c r="G30" i="3"/>
  <c r="H30" i="3" s="1"/>
  <c r="J30" i="3" s="1"/>
  <c r="H11" i="3"/>
  <c r="J11" i="3" s="1"/>
  <c r="G23" i="3"/>
  <c r="H23" i="3" s="1"/>
  <c r="J23" i="3" s="1"/>
  <c r="G24" i="3"/>
  <c r="H24" i="3" s="1"/>
  <c r="J24" i="3" s="1"/>
  <c r="G22" i="3"/>
  <c r="H22" i="3" s="1"/>
  <c r="J22" i="3" s="1"/>
  <c r="H5" i="3"/>
  <c r="J5" i="3" s="1"/>
  <c r="G19" i="3"/>
  <c r="H19" i="3" s="1"/>
  <c r="J19" i="3" s="1"/>
  <c r="G14" i="3"/>
  <c r="H14" i="3" s="1"/>
  <c r="J14" i="3" s="1"/>
  <c r="J37" i="3" l="1"/>
</calcChain>
</file>

<file path=xl/sharedStrings.xml><?xml version="1.0" encoding="utf-8"?>
<sst xmlns="http://schemas.openxmlformats.org/spreadsheetml/2006/main" count="290" uniqueCount="141">
  <si>
    <t xml:space="preserve">Spolu </t>
  </si>
  <si>
    <t>Miestnosť</t>
  </si>
  <si>
    <t>kancelárie</t>
  </si>
  <si>
    <t>chodba so schodmi</t>
  </si>
  <si>
    <t>chodba</t>
  </si>
  <si>
    <t>sklad</t>
  </si>
  <si>
    <t>Typ podlahy</t>
  </si>
  <si>
    <t>Spolu</t>
  </si>
  <si>
    <t>Popis položky</t>
  </si>
  <si>
    <t xml:space="preserve">množstvo </t>
  </si>
  <si>
    <t xml:space="preserve">Umývanie žalúzií </t>
  </si>
  <si>
    <t xml:space="preserve">Čistenie a umývanie radiátorov </t>
  </si>
  <si>
    <t>Prístrešok nad vstupom na dvor</t>
  </si>
  <si>
    <t>m2</t>
  </si>
  <si>
    <t>Umiestnenie</t>
  </si>
  <si>
    <t>Koberec</t>
  </si>
  <si>
    <t>Dlažba</t>
  </si>
  <si>
    <t>tlačové centrum</t>
  </si>
  <si>
    <t>copycentrum</t>
  </si>
  <si>
    <t>vstupná hala Kýčerského</t>
  </si>
  <si>
    <t>Kuchynský blok</t>
  </si>
  <si>
    <t>jedáleň</t>
  </si>
  <si>
    <t xml:space="preserve">galéria </t>
  </si>
  <si>
    <t>chodby a schodiská</t>
  </si>
  <si>
    <t>registratúrne stredisko (archív)</t>
  </si>
  <si>
    <t>relaxačné centrum</t>
  </si>
  <si>
    <t>zasadacie miestnosti</t>
  </si>
  <si>
    <t>vzdelávacie stredisko</t>
  </si>
  <si>
    <t>ostatné priestory</t>
  </si>
  <si>
    <t>kuchynky</t>
  </si>
  <si>
    <t>knižnica</t>
  </si>
  <si>
    <r>
      <t>Spolu plocha v m</t>
    </r>
    <r>
      <rPr>
        <b/>
        <i/>
        <vertAlign val="superscript"/>
        <sz val="11"/>
        <color rgb="FF000000"/>
        <rFont val="Arial Narrow"/>
        <family val="2"/>
        <charset val="238"/>
      </rPr>
      <t>2</t>
    </r>
  </si>
  <si>
    <t>Celkom budovy ministerstva na upratovanie</t>
  </si>
  <si>
    <t>kuchynský blok</t>
  </si>
  <si>
    <t>spolu (m2)</t>
  </si>
  <si>
    <t>PVC,linoleum</t>
  </si>
  <si>
    <t>jednotka</t>
  </si>
  <si>
    <t>ks</t>
  </si>
  <si>
    <t>vstupná hala Štefanovičova</t>
  </si>
  <si>
    <t>Exteriér a priestory pre fajčiarov</t>
  </si>
  <si>
    <t>priestor na dvore štefanovičova</t>
  </si>
  <si>
    <t>priestor pred vstupom na kýčerského</t>
  </si>
  <si>
    <t>priestor centrálneho parku a fontány</t>
  </si>
  <si>
    <t>Spolu m2 interiér</t>
  </si>
  <si>
    <t>Spolu m2 exteriér</t>
  </si>
  <si>
    <t>Počet kancelárií</t>
  </si>
  <si>
    <t>Počet sociálnych zariadení</t>
  </si>
  <si>
    <t>sociálne zariadenia</t>
  </si>
  <si>
    <t>Budovy Štefanovičova a Kýčerského spolu</t>
  </si>
  <si>
    <t>Okná vonkajšie</t>
  </si>
  <si>
    <t>Svetlíky nad vnútornými dverami</t>
  </si>
  <si>
    <t>Kuchynský blok - jedáleň okná</t>
  </si>
  <si>
    <t>Kuchynský blok - galéria okná</t>
  </si>
  <si>
    <t>Prístrešok nad vstupom z parkoviska štef.</t>
  </si>
  <si>
    <t>Prechodové dvere medzi chodbami</t>
  </si>
  <si>
    <t>Vchod z dvora</t>
  </si>
  <si>
    <t>Vrátnica sklená stena</t>
  </si>
  <si>
    <t>Sklená výplň vrátnice</t>
  </si>
  <si>
    <t>Schodisko 5. posch.</t>
  </si>
  <si>
    <t>Schodisko 4,3,2,1,0 poschodie</t>
  </si>
  <si>
    <t>Južné krídlo presklené steny</t>
  </si>
  <si>
    <t>Vstup tlačové centrum</t>
  </si>
  <si>
    <t>Balkóny</t>
  </si>
  <si>
    <t>Južné krídlo, schodisko 5 posch.</t>
  </si>
  <si>
    <t>Južné krídlo schodisko 4,3,2,1,0 posch.</t>
  </si>
  <si>
    <t>Západné krídlo 5 posch.</t>
  </si>
  <si>
    <t>Západné krídlo 4,3,2,1,0 posch.</t>
  </si>
  <si>
    <t>Vchodové dvere z parkoviska</t>
  </si>
  <si>
    <t>Vchodové dvere z parku</t>
  </si>
  <si>
    <t>Vchodové dvere z dvora</t>
  </si>
  <si>
    <t>Centrálne schodište 5,4,3,2,1 posch.</t>
  </si>
  <si>
    <r>
      <t>Celková plocha v m</t>
    </r>
    <r>
      <rPr>
        <b/>
        <vertAlign val="superscript"/>
        <sz val="11"/>
        <color rgb="FF000000"/>
        <rFont val="Arial Narrow"/>
        <family val="2"/>
        <charset val="238"/>
      </rPr>
      <t>2</t>
    </r>
    <r>
      <rPr>
        <b/>
        <sz val="11"/>
        <color rgb="FF000000"/>
        <rFont val="Arial Narrow"/>
        <family val="2"/>
        <charset val="238"/>
      </rPr>
      <t xml:space="preserve"> *</t>
    </r>
  </si>
  <si>
    <t>* Výmery všetkých presklených plôch sú uvádzané ako jednostranné, avšak umývanie a čistenie sa vykonáva na každej presklenej ploche z oboch strán (vonkajšej i vnútornej). Súčasťou rozmerov jednotlivých presklených plôch sú aj okenné rámy, orámovania, prípadne úchyty skiel, ktoré sa umývajú spolu s presklenými plochami z oboch strán. Súčasťou umývania okien je vždy aj umývanie vonkajších a vnútorných parapetných dosiek.</t>
  </si>
  <si>
    <t>Parapetné dosky pod oknami</t>
  </si>
  <si>
    <t>Sklená zástena recepčnej</t>
  </si>
  <si>
    <t>Počet odpadových nádob</t>
  </si>
  <si>
    <t>Počet stoličiek</t>
  </si>
  <si>
    <t>Počet dverí na sociálnych zariadeniach</t>
  </si>
  <si>
    <t>Počet rozdeľovaích paravánov v kuchynskom bloku</t>
  </si>
  <si>
    <t>Počet vypínačov svietidiel</t>
  </si>
  <si>
    <t>Počet hasiacich prístrojov a hydrantov</t>
  </si>
  <si>
    <t>Exteriérová dlažba/betón</t>
  </si>
  <si>
    <t xml:space="preserve">Prechodové dvere medzi chodbami </t>
  </si>
  <si>
    <t>vstupná hala Kýčerského + Štefanovičova</t>
  </si>
  <si>
    <t>Kuchynský blok spolu</t>
  </si>
  <si>
    <t>Exteriér a priestory pre fajčiarov spolu</t>
  </si>
  <si>
    <t>Budova Kýčerského</t>
  </si>
  <si>
    <t>Budova Kýčerského spolu</t>
  </si>
  <si>
    <t>Budova Štefanovičová</t>
  </si>
  <si>
    <t>Budova Štefanovičová spolu</t>
  </si>
  <si>
    <t>_</t>
  </si>
  <si>
    <t>Ostatné drobné                                                                                                  presklené plochy                                                                                                              v budovách</t>
  </si>
  <si>
    <t xml:space="preserve">Súpis plôch k dennému, týždennému, mesačnému, polročnému a mimoriadnemu upratovaniu </t>
  </si>
  <si>
    <t xml:space="preserve">Súpis ostatných plôch a vybavenia k dennému, týždennému, mesačnému, polročnému a mimoriadnemu upratovaniu </t>
  </si>
  <si>
    <t xml:space="preserve">Presklené plochy k dennému, týždennému, mesačnému, polročnému a mimoriadnemu upratovaniu </t>
  </si>
  <si>
    <t xml:space="preserve">Typy podláh k dennému, týždennému, mesačnému, polročnému a mimoriadnemu upratovaniu </t>
  </si>
  <si>
    <t>Liata podlaha (betón,poter, antistatická)</t>
  </si>
  <si>
    <t>Laminátová podlaha, vinyl</t>
  </si>
  <si>
    <t>Počet sedacích súprav čalúnených (dvojsedačka)</t>
  </si>
  <si>
    <t>Počet sedacích súprav čalúnených (trojsedačka)</t>
  </si>
  <si>
    <t>Počet sedacích súprav čalúnených (jednosedačka)</t>
  </si>
  <si>
    <t>Počet sedacích súprav kožených (dvojsedačka)</t>
  </si>
  <si>
    <t>1 kreslo látka</t>
  </si>
  <si>
    <t>1 kreslo koža</t>
  </si>
  <si>
    <t>Budova Štefanovičova</t>
  </si>
  <si>
    <t>Frekvencia</t>
  </si>
  <si>
    <t>Polročné</t>
  </si>
  <si>
    <t>Tab. č.1, písm. a)</t>
  </si>
  <si>
    <t>Tab. č.1, písm. b)</t>
  </si>
  <si>
    <t>Tab. č. 1, písm d)</t>
  </si>
  <si>
    <t>Počet svietidiel</t>
  </si>
  <si>
    <t>Tab. č.1, písm. g)</t>
  </si>
  <si>
    <t>Tab. č. 1, písm i)</t>
  </si>
  <si>
    <t>Tab. č. 1, písm h)</t>
  </si>
  <si>
    <t>Týždenne</t>
  </si>
  <si>
    <t>Mesačné</t>
  </si>
  <si>
    <t>Mesačne</t>
  </si>
  <si>
    <t>Tab. č.1 písm l.)</t>
  </si>
  <si>
    <t>písm c)</t>
  </si>
  <si>
    <t>písm b)</t>
  </si>
  <si>
    <t>písm d)</t>
  </si>
  <si>
    <t>Okná - Spojovacie chodby Kýč.-Štef.</t>
  </si>
  <si>
    <t>Okná - Spojovacia chodba do kuch. bloku</t>
  </si>
  <si>
    <t>Tab. č.1, písm. a), c)</t>
  </si>
  <si>
    <t>Tab. č.1, písm. f)</t>
  </si>
  <si>
    <t>Tab. č.1, písm, c)</t>
  </si>
  <si>
    <t>Exteriérové žalúzie</t>
  </si>
  <si>
    <t>Budovy Štefanovičova</t>
  </si>
  <si>
    <t>-</t>
  </si>
  <si>
    <t>Exteriérové žalúzie - schodisko nad hlavným vstupom</t>
  </si>
  <si>
    <t>Tab. č. 1, písm a)</t>
  </si>
  <si>
    <t>Denné</t>
  </si>
  <si>
    <t>Označenie z prílohy Opis predmetu zákazky a Tabuľky č. 1</t>
  </si>
  <si>
    <t>písm e.) z Opisu predmetu zákazky</t>
  </si>
  <si>
    <t>písm. f) z Opisu predmetu zákazky</t>
  </si>
  <si>
    <t>Rozmer sklenej plochy výška (mm)</t>
  </si>
  <si>
    <t>Rozmer sklenej plochy šírka (mm)</t>
  </si>
  <si>
    <t>Rozmer sklenej plochy mm2</t>
  </si>
  <si>
    <t>Rozmer sklenej plochy m2</t>
  </si>
  <si>
    <t>Počet kusov ks</t>
  </si>
  <si>
    <t>Popis - Budovy Štefanovičova a Kýčerského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</si>
</sst>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vertAlign val="superscript"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i/>
      <vertAlign val="superscript"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i/>
      <sz val="11"/>
      <color theme="0" tint="-0.249977111117893"/>
      <name val="Arial Narrow"/>
      <family val="2"/>
      <charset val="238"/>
    </font>
    <font>
      <i/>
      <sz val="11"/>
      <color theme="0" tint="-0.34998626667073579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1" fillId="0" borderId="0" xfId="0" applyFont="1"/>
    <xf numFmtId="0" fontId="3" fillId="2" borderId="4" xfId="0" applyFont="1" applyFill="1" applyBorder="1" applyAlignment="1">
      <alignment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3" fillId="0" borderId="8" xfId="0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3" borderId="21" xfId="0" applyFont="1" applyFill="1" applyBorder="1"/>
    <xf numFmtId="4" fontId="4" fillId="3" borderId="22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1" fillId="0" borderId="4" xfId="0" applyFont="1" applyFill="1" applyBorder="1"/>
    <xf numFmtId="0" fontId="3" fillId="0" borderId="1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3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0" xfId="0" applyNumberFormat="1" applyFont="1"/>
    <xf numFmtId="0" fontId="0" fillId="0" borderId="0" xfId="0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top" wrapText="1"/>
    </xf>
    <xf numFmtId="0" fontId="1" fillId="3" borderId="10" xfId="0" applyFont="1" applyFill="1" applyBorder="1"/>
    <xf numFmtId="0" fontId="1" fillId="0" borderId="7" xfId="0" applyFont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5" fillId="3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5" fillId="0" borderId="1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5" fillId="2" borderId="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view="pageBreakPreview" zoomScale="107" zoomScaleNormal="100" zoomScaleSheetLayoutView="107" workbookViewId="0">
      <selection activeCell="E20" sqref="E20"/>
    </sheetView>
  </sheetViews>
  <sheetFormatPr defaultColWidth="9.140625" defaultRowHeight="16.5" x14ac:dyDescent="0.3"/>
  <cols>
    <col min="1" max="1" width="36.140625" style="1" customWidth="1"/>
    <col min="2" max="2" width="22" style="1" customWidth="1"/>
    <col min="3" max="5" width="9.140625" style="1"/>
    <col min="6" max="6" width="10.7109375" style="1" customWidth="1"/>
    <col min="7" max="16384" width="9.140625" style="1"/>
  </cols>
  <sheetData>
    <row r="1" spans="1:2" ht="39.6" customHeight="1" thickBot="1" x14ac:dyDescent="0.35">
      <c r="A1" s="103"/>
      <c r="B1" s="104"/>
    </row>
    <row r="2" spans="1:2" ht="36" customHeight="1" x14ac:dyDescent="0.3">
      <c r="A2" s="101" t="s">
        <v>92</v>
      </c>
      <c r="B2" s="102"/>
    </row>
    <row r="3" spans="1:2" ht="18.75" thickBot="1" x14ac:dyDescent="0.35">
      <c r="A3" s="30" t="s">
        <v>1</v>
      </c>
      <c r="B3" s="31" t="s">
        <v>31</v>
      </c>
    </row>
    <row r="4" spans="1:2" ht="17.25" thickBot="1" x14ac:dyDescent="0.35">
      <c r="A4" s="97" t="s">
        <v>86</v>
      </c>
      <c r="B4" s="98"/>
    </row>
    <row r="5" spans="1:2" x14ac:dyDescent="0.3">
      <c r="A5" s="26" t="s">
        <v>2</v>
      </c>
      <c r="B5" s="27">
        <v>6088.51</v>
      </c>
    </row>
    <row r="6" spans="1:2" x14ac:dyDescent="0.3">
      <c r="A6" s="8" t="s">
        <v>3</v>
      </c>
      <c r="B6" s="16">
        <v>480.32</v>
      </c>
    </row>
    <row r="7" spans="1:2" x14ac:dyDescent="0.3">
      <c r="A7" s="8" t="s">
        <v>4</v>
      </c>
      <c r="B7" s="16">
        <v>1070.32</v>
      </c>
    </row>
    <row r="8" spans="1:2" x14ac:dyDescent="0.3">
      <c r="A8" s="8" t="s">
        <v>5</v>
      </c>
      <c r="B8" s="16">
        <v>394.02</v>
      </c>
    </row>
    <row r="9" spans="1:2" x14ac:dyDescent="0.3">
      <c r="A9" s="8" t="s">
        <v>24</v>
      </c>
      <c r="B9" s="16">
        <v>460.68</v>
      </c>
    </row>
    <row r="10" spans="1:2" x14ac:dyDescent="0.3">
      <c r="A10" s="8" t="s">
        <v>26</v>
      </c>
      <c r="B10" s="16">
        <v>236.3</v>
      </c>
    </row>
    <row r="11" spans="1:2" x14ac:dyDescent="0.3">
      <c r="A11" s="8" t="s">
        <v>17</v>
      </c>
      <c r="B11" s="16">
        <v>218.06</v>
      </c>
    </row>
    <row r="12" spans="1:2" x14ac:dyDescent="0.3">
      <c r="A12" s="8" t="s">
        <v>18</v>
      </c>
      <c r="B12" s="16">
        <v>65.98</v>
      </c>
    </row>
    <row r="13" spans="1:2" x14ac:dyDescent="0.3">
      <c r="A13" s="8" t="s">
        <v>19</v>
      </c>
      <c r="B13" s="16">
        <v>63.59</v>
      </c>
    </row>
    <row r="14" spans="1:2" x14ac:dyDescent="0.3">
      <c r="A14" s="8" t="s">
        <v>30</v>
      </c>
      <c r="B14" s="16">
        <v>59.21</v>
      </c>
    </row>
    <row r="15" spans="1:2" x14ac:dyDescent="0.3">
      <c r="A15" s="8" t="s">
        <v>47</v>
      </c>
      <c r="B15" s="16">
        <v>126.11</v>
      </c>
    </row>
    <row r="16" spans="1:2" x14ac:dyDescent="0.3">
      <c r="A16" s="8" t="s">
        <v>29</v>
      </c>
      <c r="B16" s="16">
        <v>80.5</v>
      </c>
    </row>
    <row r="17" spans="1:2" ht="23.25" customHeight="1" thickBot="1" x14ac:dyDescent="0.35">
      <c r="A17" s="18" t="s">
        <v>28</v>
      </c>
      <c r="B17" s="17">
        <v>60.02</v>
      </c>
    </row>
    <row r="18" spans="1:2" ht="23.25" customHeight="1" thickBot="1" x14ac:dyDescent="0.35">
      <c r="A18" s="23" t="s">
        <v>87</v>
      </c>
      <c r="B18" s="24">
        <f>SUM(B5:B17)</f>
        <v>9403.619999999999</v>
      </c>
    </row>
    <row r="19" spans="1:2" ht="23.25" customHeight="1" thickBot="1" x14ac:dyDescent="0.35">
      <c r="A19" s="21"/>
      <c r="B19" s="22"/>
    </row>
    <row r="20" spans="1:2" ht="25.9" customHeight="1" thickBot="1" x14ac:dyDescent="0.35">
      <c r="A20" s="23" t="s">
        <v>88</v>
      </c>
      <c r="B20" s="29"/>
    </row>
    <row r="21" spans="1:2" x14ac:dyDescent="0.3">
      <c r="A21" s="26" t="s">
        <v>2</v>
      </c>
      <c r="B21" s="27">
        <v>4670.01</v>
      </c>
    </row>
    <row r="22" spans="1:2" x14ac:dyDescent="0.3">
      <c r="A22" s="8" t="s">
        <v>3</v>
      </c>
      <c r="B22" s="16">
        <v>961.06</v>
      </c>
    </row>
    <row r="23" spans="1:2" x14ac:dyDescent="0.3">
      <c r="A23" s="8" t="s">
        <v>4</v>
      </c>
      <c r="B23" s="16">
        <v>1461.17</v>
      </c>
    </row>
    <row r="24" spans="1:2" x14ac:dyDescent="0.3">
      <c r="A24" s="8" t="s">
        <v>5</v>
      </c>
      <c r="B24" s="16">
        <v>605.96</v>
      </c>
    </row>
    <row r="25" spans="1:2" x14ac:dyDescent="0.3">
      <c r="A25" s="8" t="s">
        <v>24</v>
      </c>
      <c r="B25" s="16">
        <v>123.26</v>
      </c>
    </row>
    <row r="26" spans="1:2" x14ac:dyDescent="0.3">
      <c r="A26" s="8" t="s">
        <v>47</v>
      </c>
      <c r="B26" s="16">
        <v>205.77</v>
      </c>
    </row>
    <row r="27" spans="1:2" x14ac:dyDescent="0.3">
      <c r="A27" s="8" t="s">
        <v>25</v>
      </c>
      <c r="B27" s="16">
        <v>96.12</v>
      </c>
    </row>
    <row r="28" spans="1:2" x14ac:dyDescent="0.3">
      <c r="A28" s="8" t="s">
        <v>29</v>
      </c>
      <c r="B28" s="16">
        <v>71.31</v>
      </c>
    </row>
    <row r="29" spans="1:2" x14ac:dyDescent="0.3">
      <c r="A29" s="8" t="s">
        <v>26</v>
      </c>
      <c r="B29" s="16">
        <v>331.29</v>
      </c>
    </row>
    <row r="30" spans="1:2" x14ac:dyDescent="0.3">
      <c r="A30" s="8" t="s">
        <v>27</v>
      </c>
      <c r="B30" s="16">
        <v>140.47</v>
      </c>
    </row>
    <row r="31" spans="1:2" x14ac:dyDescent="0.3">
      <c r="A31" s="14" t="s">
        <v>38</v>
      </c>
      <c r="B31" s="16">
        <v>44.73</v>
      </c>
    </row>
    <row r="32" spans="1:2" ht="23.25" customHeight="1" thickBot="1" x14ac:dyDescent="0.35">
      <c r="A32" s="18" t="s">
        <v>28</v>
      </c>
      <c r="B32" s="17">
        <v>104.63</v>
      </c>
    </row>
    <row r="33" spans="1:2" ht="23.25" customHeight="1" thickBot="1" x14ac:dyDescent="0.35">
      <c r="A33" s="23" t="s">
        <v>89</v>
      </c>
      <c r="B33" s="24">
        <f>SUM(B21:B32)</f>
        <v>8815.7799999999988</v>
      </c>
    </row>
    <row r="34" spans="1:2" ht="23.25" customHeight="1" thickBot="1" x14ac:dyDescent="0.35">
      <c r="A34" s="21"/>
      <c r="B34" s="22"/>
    </row>
    <row r="35" spans="1:2" ht="19.899999999999999" customHeight="1" thickBot="1" x14ac:dyDescent="0.35">
      <c r="A35" s="99" t="s">
        <v>20</v>
      </c>
      <c r="B35" s="100"/>
    </row>
    <row r="36" spans="1:2" x14ac:dyDescent="0.3">
      <c r="A36" s="26" t="s">
        <v>21</v>
      </c>
      <c r="B36" s="52">
        <v>434.78</v>
      </c>
    </row>
    <row r="37" spans="1:2" x14ac:dyDescent="0.3">
      <c r="A37" s="8" t="s">
        <v>22</v>
      </c>
      <c r="B37" s="53">
        <v>211.97</v>
      </c>
    </row>
    <row r="38" spans="1:2" x14ac:dyDescent="0.3">
      <c r="A38" s="8" t="s">
        <v>47</v>
      </c>
      <c r="B38" s="53">
        <v>9.14</v>
      </c>
    </row>
    <row r="39" spans="1:2" ht="17.25" thickBot="1" x14ac:dyDescent="0.35">
      <c r="A39" s="18" t="s">
        <v>23</v>
      </c>
      <c r="B39" s="54">
        <v>45.03</v>
      </c>
    </row>
    <row r="40" spans="1:2" ht="17.25" thickBot="1" x14ac:dyDescent="0.35">
      <c r="A40" s="23" t="s">
        <v>84</v>
      </c>
      <c r="B40" s="24">
        <f>SUM(B36:B39)</f>
        <v>700.92</v>
      </c>
    </row>
    <row r="41" spans="1:2" ht="23.45" customHeight="1" thickBot="1" x14ac:dyDescent="0.35">
      <c r="A41" s="21"/>
      <c r="B41" s="22"/>
    </row>
    <row r="42" spans="1:2" ht="17.25" thickBot="1" x14ac:dyDescent="0.35">
      <c r="A42" s="23" t="s">
        <v>39</v>
      </c>
      <c r="B42" s="24"/>
    </row>
    <row r="43" spans="1:2" x14ac:dyDescent="0.3">
      <c r="A43" s="26" t="s">
        <v>40</v>
      </c>
      <c r="B43" s="27">
        <v>20</v>
      </c>
    </row>
    <row r="44" spans="1:2" x14ac:dyDescent="0.3">
      <c r="A44" s="8" t="s">
        <v>41</v>
      </c>
      <c r="B44" s="16">
        <v>25</v>
      </c>
    </row>
    <row r="45" spans="1:2" ht="17.25" thickBot="1" x14ac:dyDescent="0.35">
      <c r="A45" s="18" t="s">
        <v>42</v>
      </c>
      <c r="B45" s="17">
        <v>50</v>
      </c>
    </row>
    <row r="46" spans="1:2" ht="17.25" thickBot="1" x14ac:dyDescent="0.35">
      <c r="A46" s="23" t="s">
        <v>85</v>
      </c>
      <c r="B46" s="28">
        <f>SUM(B42:B45)</f>
        <v>95</v>
      </c>
    </row>
    <row r="47" spans="1:2" ht="21.95" customHeight="1" thickBot="1" x14ac:dyDescent="0.35">
      <c r="A47" s="21"/>
      <c r="B47" s="25"/>
    </row>
    <row r="48" spans="1:2" ht="22.15" customHeight="1" thickBot="1" x14ac:dyDescent="0.35">
      <c r="A48" s="95" t="s">
        <v>32</v>
      </c>
      <c r="B48" s="96"/>
    </row>
    <row r="49" spans="1:5" ht="21.75" customHeight="1" x14ac:dyDescent="0.3">
      <c r="A49" s="19" t="s">
        <v>2</v>
      </c>
      <c r="B49" s="20">
        <f>B5+B21</f>
        <v>10758.52</v>
      </c>
      <c r="E49" s="10"/>
    </row>
    <row r="50" spans="1:5" x14ac:dyDescent="0.3">
      <c r="A50" s="3" t="s">
        <v>3</v>
      </c>
      <c r="B50" s="2">
        <f>B6+B22</f>
        <v>1441.3799999999999</v>
      </c>
    </row>
    <row r="51" spans="1:5" x14ac:dyDescent="0.3">
      <c r="A51" s="3" t="s">
        <v>4</v>
      </c>
      <c r="B51" s="2">
        <f>B7+B23</f>
        <v>2531.4899999999998</v>
      </c>
    </row>
    <row r="52" spans="1:5" x14ac:dyDescent="0.3">
      <c r="A52" s="3" t="s">
        <v>5</v>
      </c>
      <c r="B52" s="2">
        <f>B8+B24</f>
        <v>999.98</v>
      </c>
    </row>
    <row r="53" spans="1:5" x14ac:dyDescent="0.3">
      <c r="A53" s="3" t="s">
        <v>24</v>
      </c>
      <c r="B53" s="2">
        <f>B9+B25</f>
        <v>583.94000000000005</v>
      </c>
    </row>
    <row r="54" spans="1:5" x14ac:dyDescent="0.3">
      <c r="A54" s="3" t="s">
        <v>26</v>
      </c>
      <c r="B54" s="2">
        <f>B10+B29</f>
        <v>567.59</v>
      </c>
    </row>
    <row r="55" spans="1:5" x14ac:dyDescent="0.3">
      <c r="A55" s="3" t="s">
        <v>17</v>
      </c>
      <c r="B55" s="2">
        <f>B11</f>
        <v>218.06</v>
      </c>
    </row>
    <row r="56" spans="1:5" x14ac:dyDescent="0.3">
      <c r="A56" s="3" t="s">
        <v>18</v>
      </c>
      <c r="B56" s="2">
        <f>B12</f>
        <v>65.98</v>
      </c>
    </row>
    <row r="57" spans="1:5" x14ac:dyDescent="0.3">
      <c r="A57" s="3" t="s">
        <v>83</v>
      </c>
      <c r="B57" s="2">
        <f>B31+B13</f>
        <v>108.32</v>
      </c>
    </row>
    <row r="58" spans="1:5" x14ac:dyDescent="0.3">
      <c r="A58" s="3" t="s">
        <v>30</v>
      </c>
      <c r="B58" s="2">
        <f>B14</f>
        <v>59.21</v>
      </c>
    </row>
    <row r="59" spans="1:5" x14ac:dyDescent="0.3">
      <c r="A59" s="8" t="s">
        <v>47</v>
      </c>
      <c r="B59" s="2">
        <f>B15+B26</f>
        <v>331.88</v>
      </c>
    </row>
    <row r="60" spans="1:5" x14ac:dyDescent="0.3">
      <c r="A60" s="3" t="s">
        <v>25</v>
      </c>
      <c r="B60" s="2">
        <f>B27</f>
        <v>96.12</v>
      </c>
    </row>
    <row r="61" spans="1:5" x14ac:dyDescent="0.3">
      <c r="A61" s="3" t="s">
        <v>27</v>
      </c>
      <c r="B61" s="2">
        <f>B30</f>
        <v>140.47</v>
      </c>
    </row>
    <row r="62" spans="1:5" x14ac:dyDescent="0.3">
      <c r="A62" s="15" t="s">
        <v>29</v>
      </c>
      <c r="B62" s="2">
        <f>B16+B28</f>
        <v>151.81</v>
      </c>
    </row>
    <row r="63" spans="1:5" x14ac:dyDescent="0.3">
      <c r="A63" s="3" t="s">
        <v>28</v>
      </c>
      <c r="B63" s="2">
        <v>119.92</v>
      </c>
    </row>
    <row r="64" spans="1:5" ht="17.25" thickBot="1" x14ac:dyDescent="0.35">
      <c r="A64" s="11" t="s">
        <v>33</v>
      </c>
      <c r="B64" s="9">
        <f>B40</f>
        <v>700.92</v>
      </c>
    </row>
    <row r="65" spans="1:2" ht="17.25" thickBot="1" x14ac:dyDescent="0.35">
      <c r="A65" s="23" t="s">
        <v>43</v>
      </c>
      <c r="B65" s="24">
        <f>B18+B33+B40</f>
        <v>18920.319999999996</v>
      </c>
    </row>
    <row r="66" spans="1:2" ht="17.25" thickBot="1" x14ac:dyDescent="0.35">
      <c r="A66" s="35" t="s">
        <v>44</v>
      </c>
      <c r="B66" s="36">
        <f>B46</f>
        <v>95</v>
      </c>
    </row>
  </sheetData>
  <mergeCells count="5">
    <mergeCell ref="A48:B48"/>
    <mergeCell ref="A4:B4"/>
    <mergeCell ref="A35:B35"/>
    <mergeCell ref="A2:B2"/>
    <mergeCell ref="A1:B1"/>
  </mergeCells>
  <pageMargins left="0.7" right="0.7" top="0.75" bottom="0.75" header="0.3" footer="0.3"/>
  <pageSetup scale="5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0" sqref="B10"/>
    </sheetView>
  </sheetViews>
  <sheetFormatPr defaultRowHeight="15" x14ac:dyDescent="0.25"/>
  <cols>
    <col min="1" max="1" width="11.42578125" customWidth="1"/>
    <col min="2" max="2" width="27.42578125" customWidth="1"/>
    <col min="3" max="3" width="10.5703125" bestFit="1" customWidth="1"/>
    <col min="4" max="4" width="24.28515625" customWidth="1"/>
  </cols>
  <sheetData>
    <row r="1" spans="1:5" ht="15.75" thickBot="1" x14ac:dyDescent="0.3">
      <c r="A1" s="107"/>
      <c r="B1" s="108"/>
    </row>
    <row r="2" spans="1:5" ht="54.6" customHeight="1" thickBot="1" x14ac:dyDescent="0.3">
      <c r="A2" s="105" t="s">
        <v>95</v>
      </c>
      <c r="B2" s="106"/>
      <c r="C2" s="4"/>
      <c r="D2" s="4"/>
      <c r="E2" s="5"/>
    </row>
    <row r="3" spans="1:5" ht="31.9" customHeight="1" thickBot="1" x14ac:dyDescent="0.3">
      <c r="A3" s="23" t="s">
        <v>6</v>
      </c>
      <c r="B3" s="32" t="s">
        <v>34</v>
      </c>
      <c r="C3" s="5"/>
      <c r="D3" s="5"/>
      <c r="E3" s="5"/>
    </row>
    <row r="4" spans="1:5" ht="16.5" x14ac:dyDescent="0.25">
      <c r="A4" s="19" t="s">
        <v>15</v>
      </c>
      <c r="B4" s="20">
        <v>14182.04</v>
      </c>
      <c r="C4" s="5"/>
      <c r="D4" s="63"/>
      <c r="E4" s="5"/>
    </row>
    <row r="5" spans="1:5" ht="66" x14ac:dyDescent="0.25">
      <c r="A5" s="3" t="s">
        <v>96</v>
      </c>
      <c r="B5" s="2">
        <v>1651.57</v>
      </c>
      <c r="D5" s="5"/>
      <c r="E5" s="5"/>
    </row>
    <row r="6" spans="1:5" ht="49.5" x14ac:dyDescent="0.25">
      <c r="A6" s="3" t="s">
        <v>97</v>
      </c>
      <c r="B6" s="2">
        <v>407.05</v>
      </c>
      <c r="C6" s="5"/>
      <c r="D6" s="5"/>
      <c r="E6" s="5"/>
    </row>
    <row r="7" spans="1:5" ht="33" x14ac:dyDescent="0.25">
      <c r="A7" s="3" t="s">
        <v>35</v>
      </c>
      <c r="B7" s="2">
        <v>1527.11</v>
      </c>
      <c r="C7" s="37"/>
      <c r="D7" s="5"/>
      <c r="E7" s="5"/>
    </row>
    <row r="8" spans="1:5" ht="16.5" x14ac:dyDescent="0.25">
      <c r="A8" s="3" t="s">
        <v>16</v>
      </c>
      <c r="B8" s="2">
        <v>1152.55</v>
      </c>
      <c r="C8" s="5"/>
      <c r="D8" s="5"/>
      <c r="E8" s="5"/>
    </row>
    <row r="9" spans="1:5" ht="33.75" thickBot="1" x14ac:dyDescent="0.3">
      <c r="A9" s="11" t="s">
        <v>81</v>
      </c>
      <c r="B9" s="9">
        <v>95</v>
      </c>
      <c r="C9" s="37"/>
      <c r="D9" s="5"/>
      <c r="E9" s="5"/>
    </row>
    <row r="10" spans="1:5" ht="17.25" thickBot="1" x14ac:dyDescent="0.3">
      <c r="A10" s="33" t="s">
        <v>7</v>
      </c>
      <c r="B10" s="24">
        <f>SUM(B4:B9)</f>
        <v>19015.32</v>
      </c>
      <c r="C10" s="6"/>
      <c r="D10" s="5"/>
      <c r="E10" s="5"/>
    </row>
    <row r="11" spans="1:5" x14ac:dyDescent="0.25">
      <c r="C11" s="5"/>
      <c r="D11" s="5"/>
      <c r="E11" s="5"/>
    </row>
    <row r="12" spans="1:5" x14ac:dyDescent="0.25">
      <c r="C12" s="5"/>
      <c r="D12" s="5"/>
      <c r="E12" s="5"/>
    </row>
  </sheetData>
  <mergeCells count="2">
    <mergeCell ref="A2:B2"/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8"/>
  <sheetViews>
    <sheetView tabSelected="1" topLeftCell="B1" zoomScale="110" zoomScaleNormal="110" workbookViewId="0">
      <selection activeCell="P38" sqref="P38"/>
    </sheetView>
  </sheetViews>
  <sheetFormatPr defaultColWidth="8.85546875" defaultRowHeight="16.5" x14ac:dyDescent="0.3"/>
  <cols>
    <col min="1" max="1" width="8.85546875" style="7"/>
    <col min="2" max="2" width="10.5703125" style="7" bestFit="1" customWidth="1"/>
    <col min="3" max="3" width="18.7109375" style="7" customWidth="1"/>
    <col min="4" max="4" width="18.140625" style="7" customWidth="1"/>
    <col min="5" max="5" width="6.85546875" style="7" customWidth="1"/>
    <col min="6" max="6" width="9.140625" style="7" customWidth="1"/>
    <col min="7" max="7" width="9.7109375" style="7" hidden="1" customWidth="1"/>
    <col min="8" max="8" width="8.85546875" style="7" customWidth="1"/>
    <col min="9" max="9" width="11" style="7" customWidth="1"/>
    <col min="10" max="10" width="20" style="7" bestFit="1" customWidth="1"/>
    <col min="11" max="11" width="39" style="55" bestFit="1" customWidth="1"/>
    <col min="12" max="16384" width="8.85546875" style="7"/>
  </cols>
  <sheetData>
    <row r="1" spans="2:13" ht="27" customHeight="1" thickBot="1" x14ac:dyDescent="0.35">
      <c r="C1" s="69"/>
      <c r="D1" s="70"/>
      <c r="E1" s="70"/>
      <c r="F1" s="70"/>
      <c r="G1" s="70"/>
      <c r="H1" s="70"/>
      <c r="I1" s="70"/>
      <c r="J1" s="70"/>
    </row>
    <row r="2" spans="2:13" ht="34.5" customHeight="1" thickBot="1" x14ac:dyDescent="0.35">
      <c r="B2" s="112" t="s">
        <v>94</v>
      </c>
      <c r="C2" s="113"/>
      <c r="D2" s="113"/>
      <c r="E2" s="113"/>
      <c r="F2" s="113"/>
      <c r="G2" s="113"/>
      <c r="H2" s="113"/>
      <c r="I2" s="113"/>
      <c r="J2" s="113"/>
      <c r="K2" s="114"/>
    </row>
    <row r="3" spans="2:13" ht="83.25" customHeight="1" thickBot="1" x14ac:dyDescent="0.35">
      <c r="B3" s="56" t="s">
        <v>105</v>
      </c>
      <c r="C3" s="65" t="s">
        <v>132</v>
      </c>
      <c r="D3" s="65" t="s">
        <v>14</v>
      </c>
      <c r="E3" s="56" t="s">
        <v>135</v>
      </c>
      <c r="F3" s="56" t="s">
        <v>136</v>
      </c>
      <c r="G3" s="56" t="s">
        <v>137</v>
      </c>
      <c r="H3" s="56" t="s">
        <v>138</v>
      </c>
      <c r="I3" s="56" t="s">
        <v>139</v>
      </c>
      <c r="J3" s="56" t="s">
        <v>71</v>
      </c>
      <c r="K3" s="93" t="s">
        <v>140</v>
      </c>
    </row>
    <row r="4" spans="2:13" ht="33" x14ac:dyDescent="0.3">
      <c r="B4" s="109" t="s">
        <v>114</v>
      </c>
      <c r="C4" s="89" t="s">
        <v>133</v>
      </c>
      <c r="D4" s="66" t="s">
        <v>57</v>
      </c>
      <c r="E4" s="12">
        <v>2900</v>
      </c>
      <c r="F4" s="12">
        <v>4300</v>
      </c>
      <c r="G4" s="13">
        <f t="shared" ref="G4:G19" si="0">E4*F4</f>
        <v>12470000</v>
      </c>
      <c r="H4" s="59">
        <f t="shared" ref="H4:H19" si="1">G4/1000000</f>
        <v>12.47</v>
      </c>
      <c r="I4" s="58">
        <v>1</v>
      </c>
      <c r="J4" s="59">
        <f t="shared" ref="J4:J19" si="2">H4*I4</f>
        <v>12.47</v>
      </c>
      <c r="K4" s="71" t="s">
        <v>104</v>
      </c>
    </row>
    <row r="5" spans="2:13" ht="33" x14ac:dyDescent="0.3">
      <c r="B5" s="110"/>
      <c r="C5" s="89" t="s">
        <v>133</v>
      </c>
      <c r="D5" s="67" t="s">
        <v>57</v>
      </c>
      <c r="E5" s="12">
        <v>1400</v>
      </c>
      <c r="F5" s="12">
        <v>5000</v>
      </c>
      <c r="G5" s="13">
        <f t="shared" si="0"/>
        <v>7000000</v>
      </c>
      <c r="H5" s="59">
        <f t="shared" si="1"/>
        <v>7</v>
      </c>
      <c r="I5" s="58">
        <v>1</v>
      </c>
      <c r="J5" s="59">
        <f t="shared" si="2"/>
        <v>7</v>
      </c>
      <c r="K5" s="72" t="s">
        <v>86</v>
      </c>
      <c r="M5" s="62"/>
    </row>
    <row r="6" spans="2:13" ht="33" x14ac:dyDescent="0.3">
      <c r="B6" s="110"/>
      <c r="C6" s="89" t="s">
        <v>133</v>
      </c>
      <c r="D6" s="66" t="s">
        <v>74</v>
      </c>
      <c r="E6" s="12">
        <v>1400</v>
      </c>
      <c r="F6" s="12">
        <v>2500</v>
      </c>
      <c r="G6" s="13">
        <f t="shared" si="0"/>
        <v>3500000</v>
      </c>
      <c r="H6" s="59">
        <f t="shared" si="1"/>
        <v>3.5</v>
      </c>
      <c r="I6" s="58">
        <v>1</v>
      </c>
      <c r="J6" s="59">
        <f t="shared" si="2"/>
        <v>3.5</v>
      </c>
      <c r="K6" s="71" t="s">
        <v>86</v>
      </c>
    </row>
    <row r="7" spans="2:13" ht="33" x14ac:dyDescent="0.3">
      <c r="B7" s="111"/>
      <c r="C7" s="89" t="s">
        <v>133</v>
      </c>
      <c r="D7" s="66" t="s">
        <v>56</v>
      </c>
      <c r="E7" s="12">
        <v>2750</v>
      </c>
      <c r="F7" s="12">
        <v>8300</v>
      </c>
      <c r="G7" s="13">
        <f t="shared" si="0"/>
        <v>22825000</v>
      </c>
      <c r="H7" s="59">
        <f t="shared" si="1"/>
        <v>22.824999999999999</v>
      </c>
      <c r="I7" s="58">
        <v>1</v>
      </c>
      <c r="J7" s="59">
        <f t="shared" si="2"/>
        <v>22.824999999999999</v>
      </c>
      <c r="K7" s="71" t="s">
        <v>86</v>
      </c>
      <c r="M7" s="62"/>
    </row>
    <row r="8" spans="2:13" ht="33" x14ac:dyDescent="0.3">
      <c r="B8" s="109" t="s">
        <v>116</v>
      </c>
      <c r="C8" s="89" t="s">
        <v>134</v>
      </c>
      <c r="D8" s="66" t="s">
        <v>67</v>
      </c>
      <c r="E8" s="12">
        <v>3400</v>
      </c>
      <c r="F8" s="12">
        <v>2900</v>
      </c>
      <c r="G8" s="13">
        <f t="shared" si="0"/>
        <v>9860000</v>
      </c>
      <c r="H8" s="59">
        <f t="shared" si="1"/>
        <v>9.86</v>
      </c>
      <c r="I8" s="58">
        <v>1</v>
      </c>
      <c r="J8" s="59">
        <f t="shared" si="2"/>
        <v>9.86</v>
      </c>
      <c r="K8" s="71" t="s">
        <v>104</v>
      </c>
    </row>
    <row r="9" spans="2:13" ht="33" x14ac:dyDescent="0.3">
      <c r="B9" s="110"/>
      <c r="C9" s="89" t="s">
        <v>134</v>
      </c>
      <c r="D9" s="66" t="s">
        <v>68</v>
      </c>
      <c r="E9" s="12">
        <v>3200</v>
      </c>
      <c r="F9" s="12">
        <v>2900</v>
      </c>
      <c r="G9" s="13">
        <f t="shared" si="0"/>
        <v>9280000</v>
      </c>
      <c r="H9" s="59">
        <f t="shared" si="1"/>
        <v>9.2799999999999994</v>
      </c>
      <c r="I9" s="58">
        <v>1</v>
      </c>
      <c r="J9" s="59">
        <f t="shared" si="2"/>
        <v>9.2799999999999994</v>
      </c>
      <c r="K9" s="71" t="s">
        <v>104</v>
      </c>
    </row>
    <row r="10" spans="2:13" ht="33" x14ac:dyDescent="0.3">
      <c r="B10" s="110"/>
      <c r="C10" s="89" t="s">
        <v>134</v>
      </c>
      <c r="D10" s="66" t="s">
        <v>69</v>
      </c>
      <c r="E10" s="12">
        <v>3200</v>
      </c>
      <c r="F10" s="12">
        <v>2900</v>
      </c>
      <c r="G10" s="13">
        <f t="shared" si="0"/>
        <v>9280000</v>
      </c>
      <c r="H10" s="59">
        <f t="shared" si="1"/>
        <v>9.2799999999999994</v>
      </c>
      <c r="I10" s="58">
        <v>1</v>
      </c>
      <c r="J10" s="59">
        <f t="shared" si="2"/>
        <v>9.2799999999999994</v>
      </c>
      <c r="K10" s="71" t="s">
        <v>104</v>
      </c>
    </row>
    <row r="11" spans="2:13" ht="49.5" x14ac:dyDescent="0.3">
      <c r="B11" s="110"/>
      <c r="C11" s="89" t="s">
        <v>134</v>
      </c>
      <c r="D11" s="66" t="s">
        <v>53</v>
      </c>
      <c r="E11" s="12">
        <v>3300</v>
      </c>
      <c r="F11" s="12">
        <v>3000</v>
      </c>
      <c r="G11" s="13">
        <f t="shared" si="0"/>
        <v>9900000</v>
      </c>
      <c r="H11" s="59">
        <f t="shared" si="1"/>
        <v>9.9</v>
      </c>
      <c r="I11" s="58">
        <v>1</v>
      </c>
      <c r="J11" s="59">
        <f t="shared" si="2"/>
        <v>9.9</v>
      </c>
      <c r="K11" s="71" t="s">
        <v>104</v>
      </c>
    </row>
    <row r="12" spans="2:13" ht="33" x14ac:dyDescent="0.3">
      <c r="B12" s="110"/>
      <c r="C12" s="89" t="s">
        <v>134</v>
      </c>
      <c r="D12" s="66" t="s">
        <v>12</v>
      </c>
      <c r="E12" s="12">
        <v>1500</v>
      </c>
      <c r="F12" s="12">
        <v>5000</v>
      </c>
      <c r="G12" s="13">
        <f t="shared" si="0"/>
        <v>7500000</v>
      </c>
      <c r="H12" s="59">
        <f t="shared" si="1"/>
        <v>7.5</v>
      </c>
      <c r="I12" s="58">
        <v>1</v>
      </c>
      <c r="J12" s="59">
        <f t="shared" si="2"/>
        <v>7.5</v>
      </c>
      <c r="K12" s="71" t="s">
        <v>104</v>
      </c>
    </row>
    <row r="13" spans="2:13" ht="33" x14ac:dyDescent="0.3">
      <c r="B13" s="111"/>
      <c r="C13" s="89" t="s">
        <v>134</v>
      </c>
      <c r="D13" s="66" t="s">
        <v>55</v>
      </c>
      <c r="E13" s="12">
        <v>2600</v>
      </c>
      <c r="F13" s="12">
        <v>2300</v>
      </c>
      <c r="G13" s="13">
        <f t="shared" si="0"/>
        <v>5980000</v>
      </c>
      <c r="H13" s="59">
        <f t="shared" si="1"/>
        <v>5.98</v>
      </c>
      <c r="I13" s="58">
        <v>2</v>
      </c>
      <c r="J13" s="59">
        <f t="shared" si="2"/>
        <v>11.96</v>
      </c>
      <c r="K13" s="73" t="s">
        <v>86</v>
      </c>
    </row>
    <row r="14" spans="2:13" x14ac:dyDescent="0.3">
      <c r="B14" s="90" t="s">
        <v>106</v>
      </c>
      <c r="C14" s="89" t="s">
        <v>107</v>
      </c>
      <c r="D14" s="66" t="s">
        <v>49</v>
      </c>
      <c r="E14" s="12">
        <v>1850</v>
      </c>
      <c r="F14" s="12">
        <v>1100</v>
      </c>
      <c r="G14" s="13">
        <f t="shared" si="0"/>
        <v>2035000</v>
      </c>
      <c r="H14" s="59">
        <f t="shared" si="1"/>
        <v>2.0350000000000001</v>
      </c>
      <c r="I14" s="58">
        <v>1232</v>
      </c>
      <c r="J14" s="64">
        <f t="shared" si="2"/>
        <v>2507.1200000000003</v>
      </c>
      <c r="K14" s="71" t="s">
        <v>48</v>
      </c>
    </row>
    <row r="15" spans="2:13" ht="33" x14ac:dyDescent="0.3">
      <c r="B15" s="90" t="s">
        <v>106</v>
      </c>
      <c r="C15" s="89" t="s">
        <v>107</v>
      </c>
      <c r="D15" s="66" t="s">
        <v>51</v>
      </c>
      <c r="E15" s="12">
        <v>2300</v>
      </c>
      <c r="F15" s="12">
        <v>1300</v>
      </c>
      <c r="G15" s="13">
        <f t="shared" si="0"/>
        <v>2990000</v>
      </c>
      <c r="H15" s="59">
        <f t="shared" si="1"/>
        <v>2.99</v>
      </c>
      <c r="I15" s="58">
        <v>20</v>
      </c>
      <c r="J15" s="59">
        <f t="shared" si="2"/>
        <v>59.800000000000004</v>
      </c>
      <c r="K15" s="71" t="s">
        <v>48</v>
      </c>
    </row>
    <row r="16" spans="2:13" ht="33" x14ac:dyDescent="0.3">
      <c r="B16" s="90" t="s">
        <v>106</v>
      </c>
      <c r="C16" s="89" t="s">
        <v>107</v>
      </c>
      <c r="D16" s="66" t="s">
        <v>52</v>
      </c>
      <c r="E16" s="12">
        <v>2400</v>
      </c>
      <c r="F16" s="12">
        <v>2350</v>
      </c>
      <c r="G16" s="13">
        <f t="shared" si="0"/>
        <v>5640000</v>
      </c>
      <c r="H16" s="59">
        <f t="shared" si="1"/>
        <v>5.64</v>
      </c>
      <c r="I16" s="58">
        <v>21</v>
      </c>
      <c r="J16" s="59">
        <f t="shared" si="2"/>
        <v>118.44</v>
      </c>
      <c r="K16" s="71" t="s">
        <v>48</v>
      </c>
    </row>
    <row r="17" spans="2:14" ht="33" x14ac:dyDescent="0.3">
      <c r="B17" s="91" t="s">
        <v>106</v>
      </c>
      <c r="C17" s="89" t="s">
        <v>107</v>
      </c>
      <c r="D17" s="68" t="s">
        <v>121</v>
      </c>
      <c r="E17" s="12">
        <v>1900</v>
      </c>
      <c r="F17" s="12">
        <v>6750</v>
      </c>
      <c r="G17" s="13">
        <f t="shared" si="0"/>
        <v>12825000</v>
      </c>
      <c r="H17" s="59">
        <f t="shared" si="1"/>
        <v>12.824999999999999</v>
      </c>
      <c r="I17" s="58">
        <v>12</v>
      </c>
      <c r="J17" s="59">
        <f t="shared" si="2"/>
        <v>153.89999999999998</v>
      </c>
      <c r="K17" s="74" t="s">
        <v>86</v>
      </c>
    </row>
    <row r="18" spans="2:14" ht="49.5" x14ac:dyDescent="0.3">
      <c r="B18" s="90" t="s">
        <v>106</v>
      </c>
      <c r="C18" s="89" t="s">
        <v>107</v>
      </c>
      <c r="D18" s="66" t="s">
        <v>122</v>
      </c>
      <c r="E18" s="12">
        <v>1500</v>
      </c>
      <c r="F18" s="12">
        <v>1000</v>
      </c>
      <c r="G18" s="13">
        <f t="shared" si="0"/>
        <v>1500000</v>
      </c>
      <c r="H18" s="59">
        <f t="shared" si="1"/>
        <v>1.5</v>
      </c>
      <c r="I18" s="58">
        <v>4</v>
      </c>
      <c r="J18" s="59">
        <f t="shared" si="2"/>
        <v>6</v>
      </c>
      <c r="K18" s="71" t="s">
        <v>104</v>
      </c>
      <c r="M18" s="62"/>
    </row>
    <row r="19" spans="2:14" ht="33" x14ac:dyDescent="0.3">
      <c r="B19" s="90" t="s">
        <v>106</v>
      </c>
      <c r="C19" s="89" t="s">
        <v>108</v>
      </c>
      <c r="D19" s="67" t="s">
        <v>50</v>
      </c>
      <c r="E19" s="12">
        <v>1200</v>
      </c>
      <c r="F19" s="12">
        <v>800</v>
      </c>
      <c r="G19" s="13">
        <f t="shared" si="0"/>
        <v>960000</v>
      </c>
      <c r="H19" s="59">
        <f t="shared" si="1"/>
        <v>0.96</v>
      </c>
      <c r="I19" s="58">
        <v>777</v>
      </c>
      <c r="J19" s="64">
        <f t="shared" si="2"/>
        <v>745.92</v>
      </c>
      <c r="K19" s="72" t="s">
        <v>48</v>
      </c>
      <c r="N19" s="62"/>
    </row>
    <row r="20" spans="2:14" ht="49.5" x14ac:dyDescent="0.3">
      <c r="B20" s="90" t="s">
        <v>106</v>
      </c>
      <c r="C20" s="89" t="s">
        <v>108</v>
      </c>
      <c r="D20" s="66" t="s">
        <v>91</v>
      </c>
      <c r="E20" s="61" t="s">
        <v>90</v>
      </c>
      <c r="F20" s="61" t="s">
        <v>90</v>
      </c>
      <c r="G20" s="61" t="s">
        <v>90</v>
      </c>
      <c r="H20" s="61" t="s">
        <v>90</v>
      </c>
      <c r="I20" s="61" t="s">
        <v>90</v>
      </c>
      <c r="J20" s="64">
        <v>60</v>
      </c>
      <c r="K20" s="71" t="s">
        <v>48</v>
      </c>
      <c r="N20" s="62"/>
    </row>
    <row r="21" spans="2:14" ht="33" x14ac:dyDescent="0.3">
      <c r="B21" s="91" t="s">
        <v>106</v>
      </c>
      <c r="C21" s="89" t="s">
        <v>108</v>
      </c>
      <c r="D21" s="68" t="s">
        <v>61</v>
      </c>
      <c r="E21" s="12">
        <v>2400</v>
      </c>
      <c r="F21" s="12">
        <v>2750</v>
      </c>
      <c r="G21" s="13">
        <f t="shared" ref="G21:G33" si="3">E21*F21</f>
        <v>6600000</v>
      </c>
      <c r="H21" s="59">
        <f t="shared" ref="H21:H33" si="4">G21/1000000</f>
        <v>6.6</v>
      </c>
      <c r="I21" s="58">
        <v>1</v>
      </c>
      <c r="J21" s="64">
        <f t="shared" ref="J21:J33" si="5">H21*I21</f>
        <v>6.6</v>
      </c>
      <c r="K21" s="74" t="s">
        <v>86</v>
      </c>
    </row>
    <row r="22" spans="2:14" x14ac:dyDescent="0.3">
      <c r="B22" s="90" t="s">
        <v>106</v>
      </c>
      <c r="C22" s="89" t="s">
        <v>108</v>
      </c>
      <c r="D22" s="66" t="s">
        <v>62</v>
      </c>
      <c r="E22" s="12">
        <v>2000</v>
      </c>
      <c r="F22" s="12">
        <v>3625</v>
      </c>
      <c r="G22" s="13">
        <f t="shared" si="3"/>
        <v>7250000</v>
      </c>
      <c r="H22" s="59">
        <f t="shared" si="4"/>
        <v>7.25</v>
      </c>
      <c r="I22" s="58">
        <v>5</v>
      </c>
      <c r="J22" s="64">
        <f t="shared" si="5"/>
        <v>36.25</v>
      </c>
      <c r="K22" s="71" t="s">
        <v>86</v>
      </c>
    </row>
    <row r="23" spans="2:14" x14ac:dyDescent="0.3">
      <c r="B23" s="90" t="s">
        <v>106</v>
      </c>
      <c r="C23" s="89" t="s">
        <v>123</v>
      </c>
      <c r="D23" s="66" t="s">
        <v>58</v>
      </c>
      <c r="E23" s="12">
        <v>4100</v>
      </c>
      <c r="F23" s="12">
        <v>4100</v>
      </c>
      <c r="G23" s="13">
        <f t="shared" si="3"/>
        <v>16810000</v>
      </c>
      <c r="H23" s="59">
        <f t="shared" si="4"/>
        <v>16.809999999999999</v>
      </c>
      <c r="I23" s="58">
        <v>1</v>
      </c>
      <c r="J23" s="59">
        <f t="shared" si="5"/>
        <v>16.809999999999999</v>
      </c>
      <c r="K23" s="71" t="s">
        <v>86</v>
      </c>
    </row>
    <row r="24" spans="2:14" ht="33" x14ac:dyDescent="0.3">
      <c r="B24" s="90" t="s">
        <v>106</v>
      </c>
      <c r="C24" s="89" t="s">
        <v>123</v>
      </c>
      <c r="D24" s="66" t="s">
        <v>59</v>
      </c>
      <c r="E24" s="12">
        <v>2800</v>
      </c>
      <c r="F24" s="12">
        <v>4100</v>
      </c>
      <c r="G24" s="13">
        <f t="shared" si="3"/>
        <v>11480000</v>
      </c>
      <c r="H24" s="59">
        <f t="shared" si="4"/>
        <v>11.48</v>
      </c>
      <c r="I24" s="58">
        <v>4</v>
      </c>
      <c r="J24" s="59">
        <f t="shared" si="5"/>
        <v>45.92</v>
      </c>
      <c r="K24" s="71" t="s">
        <v>86</v>
      </c>
    </row>
    <row r="25" spans="2:14" ht="33" x14ac:dyDescent="0.3">
      <c r="B25" s="90" t="s">
        <v>106</v>
      </c>
      <c r="C25" s="89" t="s">
        <v>123</v>
      </c>
      <c r="D25" s="66" t="s">
        <v>63</v>
      </c>
      <c r="E25" s="12">
        <v>4350</v>
      </c>
      <c r="F25" s="12">
        <v>2900</v>
      </c>
      <c r="G25" s="13">
        <f t="shared" si="3"/>
        <v>12615000</v>
      </c>
      <c r="H25" s="59">
        <f t="shared" si="4"/>
        <v>12.615</v>
      </c>
      <c r="I25" s="58">
        <v>2</v>
      </c>
      <c r="J25" s="64">
        <f t="shared" si="5"/>
        <v>25.23</v>
      </c>
      <c r="K25" s="71" t="s">
        <v>104</v>
      </c>
    </row>
    <row r="26" spans="2:14" ht="49.5" x14ac:dyDescent="0.3">
      <c r="B26" s="90" t="s">
        <v>106</v>
      </c>
      <c r="C26" s="89" t="s">
        <v>123</v>
      </c>
      <c r="D26" s="66" t="s">
        <v>64</v>
      </c>
      <c r="E26" s="12">
        <v>3400</v>
      </c>
      <c r="F26" s="12">
        <v>2900</v>
      </c>
      <c r="G26" s="13">
        <f t="shared" si="3"/>
        <v>9860000</v>
      </c>
      <c r="H26" s="59">
        <f t="shared" si="4"/>
        <v>9.86</v>
      </c>
      <c r="I26" s="58">
        <v>10</v>
      </c>
      <c r="J26" s="64">
        <f t="shared" si="5"/>
        <v>98.6</v>
      </c>
      <c r="K26" s="71" t="s">
        <v>104</v>
      </c>
    </row>
    <row r="27" spans="2:14" ht="33" x14ac:dyDescent="0.3">
      <c r="B27" s="90" t="s">
        <v>106</v>
      </c>
      <c r="C27" s="89" t="s">
        <v>123</v>
      </c>
      <c r="D27" s="66" t="s">
        <v>60</v>
      </c>
      <c r="E27" s="12">
        <v>3200</v>
      </c>
      <c r="F27" s="12">
        <v>3080</v>
      </c>
      <c r="G27" s="13">
        <f t="shared" si="3"/>
        <v>9856000</v>
      </c>
      <c r="H27" s="59">
        <f t="shared" si="4"/>
        <v>9.8559999999999999</v>
      </c>
      <c r="I27" s="58">
        <v>5</v>
      </c>
      <c r="J27" s="64">
        <f t="shared" si="5"/>
        <v>49.28</v>
      </c>
      <c r="K27" s="71" t="s">
        <v>104</v>
      </c>
    </row>
    <row r="28" spans="2:14" ht="33" x14ac:dyDescent="0.3">
      <c r="B28" s="90" t="s">
        <v>106</v>
      </c>
      <c r="C28" s="89" t="s">
        <v>123</v>
      </c>
      <c r="D28" s="66" t="s">
        <v>65</v>
      </c>
      <c r="E28" s="12">
        <v>2400</v>
      </c>
      <c r="F28" s="12">
        <v>2500</v>
      </c>
      <c r="G28" s="13">
        <f t="shared" si="3"/>
        <v>6000000</v>
      </c>
      <c r="H28" s="59">
        <f t="shared" si="4"/>
        <v>6</v>
      </c>
      <c r="I28" s="58">
        <v>1</v>
      </c>
      <c r="J28" s="64">
        <f t="shared" si="5"/>
        <v>6</v>
      </c>
      <c r="K28" s="71" t="s">
        <v>104</v>
      </c>
    </row>
    <row r="29" spans="2:14" ht="33" x14ac:dyDescent="0.3">
      <c r="B29" s="90" t="s">
        <v>106</v>
      </c>
      <c r="C29" s="89" t="s">
        <v>123</v>
      </c>
      <c r="D29" s="66" t="s">
        <v>66</v>
      </c>
      <c r="E29" s="12">
        <v>3180</v>
      </c>
      <c r="F29" s="12">
        <v>2400</v>
      </c>
      <c r="G29" s="13">
        <f t="shared" si="3"/>
        <v>7632000</v>
      </c>
      <c r="H29" s="59">
        <f t="shared" si="4"/>
        <v>7.6319999999999997</v>
      </c>
      <c r="I29" s="58">
        <v>5</v>
      </c>
      <c r="J29" s="64">
        <f t="shared" si="5"/>
        <v>38.159999999999997</v>
      </c>
      <c r="K29" s="71" t="s">
        <v>104</v>
      </c>
    </row>
    <row r="30" spans="2:14" ht="33" x14ac:dyDescent="0.3">
      <c r="B30" s="90" t="s">
        <v>106</v>
      </c>
      <c r="C30" s="89" t="s">
        <v>123</v>
      </c>
      <c r="D30" s="66" t="s">
        <v>70</v>
      </c>
      <c r="E30" s="12">
        <v>3200</v>
      </c>
      <c r="F30" s="12">
        <v>2850</v>
      </c>
      <c r="G30" s="13">
        <f t="shared" si="3"/>
        <v>9120000</v>
      </c>
      <c r="H30" s="59">
        <f t="shared" si="4"/>
        <v>9.1199999999999992</v>
      </c>
      <c r="I30" s="58">
        <v>5</v>
      </c>
      <c r="J30" s="64">
        <f t="shared" si="5"/>
        <v>45.599999999999994</v>
      </c>
      <c r="K30" s="71" t="s">
        <v>104</v>
      </c>
    </row>
    <row r="31" spans="2:14" ht="33" x14ac:dyDescent="0.3">
      <c r="B31" s="91" t="s">
        <v>106</v>
      </c>
      <c r="C31" s="89" t="s">
        <v>123</v>
      </c>
      <c r="D31" s="68" t="s">
        <v>60</v>
      </c>
      <c r="E31" s="12">
        <v>2600</v>
      </c>
      <c r="F31" s="12">
        <v>2400</v>
      </c>
      <c r="G31" s="13">
        <f t="shared" si="3"/>
        <v>6240000</v>
      </c>
      <c r="H31" s="59">
        <f t="shared" si="4"/>
        <v>6.24</v>
      </c>
      <c r="I31" s="58">
        <v>5</v>
      </c>
      <c r="J31" s="59">
        <f t="shared" si="5"/>
        <v>31.200000000000003</v>
      </c>
      <c r="K31" s="74" t="s">
        <v>86</v>
      </c>
    </row>
    <row r="32" spans="2:14" x14ac:dyDescent="0.3">
      <c r="B32" s="91" t="s">
        <v>106</v>
      </c>
      <c r="C32" s="89" t="s">
        <v>125</v>
      </c>
      <c r="D32" s="68" t="s">
        <v>126</v>
      </c>
      <c r="E32" s="12">
        <v>2600</v>
      </c>
      <c r="F32" s="12">
        <v>2400</v>
      </c>
      <c r="G32" s="13">
        <f t="shared" si="3"/>
        <v>6240000</v>
      </c>
      <c r="H32" s="59">
        <f t="shared" si="4"/>
        <v>6.24</v>
      </c>
      <c r="I32" s="58">
        <v>5</v>
      </c>
      <c r="J32" s="59">
        <f t="shared" si="5"/>
        <v>31.200000000000003</v>
      </c>
      <c r="K32" s="74" t="s">
        <v>86</v>
      </c>
    </row>
    <row r="33" spans="2:11" x14ac:dyDescent="0.3">
      <c r="B33" s="91" t="s">
        <v>106</v>
      </c>
      <c r="C33" s="89" t="s">
        <v>125</v>
      </c>
      <c r="D33" s="68" t="s">
        <v>126</v>
      </c>
      <c r="E33" s="12">
        <v>3200</v>
      </c>
      <c r="F33" s="12">
        <v>3080</v>
      </c>
      <c r="G33" s="13">
        <f t="shared" si="3"/>
        <v>9856000</v>
      </c>
      <c r="H33" s="59">
        <f t="shared" si="4"/>
        <v>9.8559999999999999</v>
      </c>
      <c r="I33" s="58">
        <v>5</v>
      </c>
      <c r="J33" s="64">
        <f t="shared" si="5"/>
        <v>49.28</v>
      </c>
      <c r="K33" s="71" t="s">
        <v>104</v>
      </c>
    </row>
    <row r="34" spans="2:11" ht="49.5" x14ac:dyDescent="0.3">
      <c r="B34" s="91" t="s">
        <v>106</v>
      </c>
      <c r="C34" s="89" t="s">
        <v>125</v>
      </c>
      <c r="D34" s="68" t="s">
        <v>129</v>
      </c>
      <c r="E34" s="12" t="s">
        <v>128</v>
      </c>
      <c r="F34" s="12" t="s">
        <v>128</v>
      </c>
      <c r="G34" s="12" t="s">
        <v>128</v>
      </c>
      <c r="H34" s="12" t="s">
        <v>128</v>
      </c>
      <c r="I34" s="58">
        <v>4</v>
      </c>
      <c r="J34" s="64">
        <v>51.25</v>
      </c>
      <c r="K34" s="74" t="s">
        <v>86</v>
      </c>
    </row>
    <row r="35" spans="2:11" ht="33" x14ac:dyDescent="0.3">
      <c r="B35" s="91" t="s">
        <v>106</v>
      </c>
      <c r="C35" s="92" t="s">
        <v>117</v>
      </c>
      <c r="D35" s="68" t="s">
        <v>54</v>
      </c>
      <c r="E35" s="12">
        <v>3100</v>
      </c>
      <c r="F35" s="12">
        <v>2600</v>
      </c>
      <c r="G35" s="13">
        <f>E35*F35</f>
        <v>8060000</v>
      </c>
      <c r="H35" s="59">
        <f>G35/1000000</f>
        <v>8.06</v>
      </c>
      <c r="I35" s="58">
        <v>27</v>
      </c>
      <c r="J35" s="59">
        <f>H35*I35</f>
        <v>217.62</v>
      </c>
      <c r="K35" s="71" t="s">
        <v>127</v>
      </c>
    </row>
    <row r="36" spans="2:11" ht="33" x14ac:dyDescent="0.3">
      <c r="B36" s="91" t="s">
        <v>106</v>
      </c>
      <c r="C36" s="92" t="s">
        <v>117</v>
      </c>
      <c r="D36" s="68" t="s">
        <v>82</v>
      </c>
      <c r="E36" s="12">
        <v>3100</v>
      </c>
      <c r="F36" s="12">
        <v>2600</v>
      </c>
      <c r="G36" s="13">
        <f>E36*F36</f>
        <v>8060000</v>
      </c>
      <c r="H36" s="59">
        <f>G36/1000000</f>
        <v>8.06</v>
      </c>
      <c r="I36" s="58">
        <v>13</v>
      </c>
      <c r="J36" s="59">
        <f>H36*I36</f>
        <v>104.78</v>
      </c>
      <c r="K36" s="74" t="s">
        <v>86</v>
      </c>
    </row>
    <row r="37" spans="2:11" ht="18.75" thickBot="1" x14ac:dyDescent="0.35">
      <c r="B37" s="75"/>
      <c r="C37" s="57" t="s">
        <v>0</v>
      </c>
      <c r="D37" s="77"/>
      <c r="E37" s="57"/>
      <c r="F37" s="57"/>
      <c r="G37" s="57"/>
      <c r="H37" s="57"/>
      <c r="I37" s="57"/>
      <c r="J37" s="60">
        <f>SUM(J4:J36)</f>
        <v>4608.5349999999999</v>
      </c>
      <c r="K37" s="76"/>
    </row>
    <row r="38" spans="2:11" ht="59.25" customHeight="1" x14ac:dyDescent="0.3">
      <c r="B38" s="117" t="s">
        <v>72</v>
      </c>
      <c r="C38" s="117"/>
      <c r="D38" s="117"/>
      <c r="E38" s="117"/>
      <c r="F38" s="117"/>
      <c r="G38" s="117"/>
      <c r="H38" s="117"/>
      <c r="I38" s="117"/>
      <c r="J38" s="117"/>
      <c r="K38" s="117"/>
    </row>
  </sheetData>
  <mergeCells count="4">
    <mergeCell ref="B38:K38"/>
    <mergeCell ref="B8:B13"/>
    <mergeCell ref="B2:K2"/>
    <mergeCell ref="B4:B7"/>
  </mergeCells>
  <pageMargins left="0.7" right="0.7" top="0.75" bottom="0.75" header="0.3" footer="0.3"/>
  <pageSetup paperSize="8" fitToHeight="0" orientation="portrait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D3" sqref="D3"/>
    </sheetView>
  </sheetViews>
  <sheetFormatPr defaultColWidth="8.85546875" defaultRowHeight="16.5" x14ac:dyDescent="0.3"/>
  <cols>
    <col min="1" max="1" width="25.42578125" style="7" customWidth="1"/>
    <col min="2" max="2" width="10.28515625" style="7" customWidth="1"/>
    <col min="3" max="3" width="8.7109375" style="7" customWidth="1"/>
    <col min="4" max="4" width="20.42578125" style="84" bestFit="1" customWidth="1"/>
    <col min="5" max="5" width="9.7109375" style="84" bestFit="1" customWidth="1"/>
    <col min="6" max="7" width="8.85546875" style="7"/>
    <col min="8" max="8" width="10.140625" style="7" bestFit="1" customWidth="1"/>
    <col min="9" max="16384" width="8.85546875" style="7"/>
  </cols>
  <sheetData>
    <row r="1" spans="1:5" ht="17.25" thickBot="1" x14ac:dyDescent="0.35">
      <c r="A1" s="107"/>
      <c r="B1" s="108"/>
      <c r="C1" s="108"/>
    </row>
    <row r="2" spans="1:5" ht="75" customHeight="1" thickBot="1" x14ac:dyDescent="0.35">
      <c r="A2" s="115" t="s">
        <v>93</v>
      </c>
      <c r="B2" s="116"/>
      <c r="C2" s="116"/>
      <c r="D2" s="116"/>
      <c r="E2" s="116"/>
    </row>
    <row r="3" spans="1:5" ht="50.25" thickBot="1" x14ac:dyDescent="0.35">
      <c r="A3" s="23" t="s">
        <v>8</v>
      </c>
      <c r="B3" s="34" t="s">
        <v>9</v>
      </c>
      <c r="C3" s="78" t="s">
        <v>36</v>
      </c>
      <c r="D3" s="94" t="s">
        <v>132</v>
      </c>
      <c r="E3" s="85" t="s">
        <v>105</v>
      </c>
    </row>
    <row r="4" spans="1:5" x14ac:dyDescent="0.3">
      <c r="A4" s="47" t="s">
        <v>10</v>
      </c>
      <c r="B4" s="48">
        <v>2735.04</v>
      </c>
      <c r="C4" s="79" t="s">
        <v>13</v>
      </c>
      <c r="D4" s="86" t="s">
        <v>124</v>
      </c>
      <c r="E4" s="85" t="s">
        <v>106</v>
      </c>
    </row>
    <row r="5" spans="1:5" x14ac:dyDescent="0.3">
      <c r="A5" s="8" t="s">
        <v>45</v>
      </c>
      <c r="B5" s="12">
        <v>474</v>
      </c>
      <c r="C5" s="80" t="s">
        <v>37</v>
      </c>
      <c r="D5" s="85"/>
      <c r="E5" s="85"/>
    </row>
    <row r="6" spans="1:5" x14ac:dyDescent="0.3">
      <c r="A6" s="8" t="s">
        <v>46</v>
      </c>
      <c r="B6" s="12">
        <v>43</v>
      </c>
      <c r="C6" s="80" t="s">
        <v>37</v>
      </c>
      <c r="D6" s="85"/>
      <c r="E6" s="85"/>
    </row>
    <row r="7" spans="1:5" x14ac:dyDescent="0.3">
      <c r="A7" s="14" t="s">
        <v>110</v>
      </c>
      <c r="B7" s="40">
        <v>1162</v>
      </c>
      <c r="C7" s="81" t="s">
        <v>37</v>
      </c>
      <c r="D7" s="87" t="s">
        <v>111</v>
      </c>
      <c r="E7" s="88" t="s">
        <v>106</v>
      </c>
    </row>
    <row r="8" spans="1:5" ht="33" x14ac:dyDescent="0.3">
      <c r="A8" s="14" t="s">
        <v>77</v>
      </c>
      <c r="B8" s="40">
        <v>108</v>
      </c>
      <c r="C8" s="81" t="s">
        <v>37</v>
      </c>
      <c r="D8" s="85"/>
      <c r="E8" s="85"/>
    </row>
    <row r="9" spans="1:5" ht="27.6" customHeight="1" x14ac:dyDescent="0.3">
      <c r="A9" s="14" t="s">
        <v>101</v>
      </c>
      <c r="B9" s="41">
        <v>4</v>
      </c>
      <c r="C9" s="81" t="s">
        <v>37</v>
      </c>
      <c r="D9" s="85" t="s">
        <v>112</v>
      </c>
      <c r="E9" s="85" t="s">
        <v>106</v>
      </c>
    </row>
    <row r="10" spans="1:5" x14ac:dyDescent="0.3">
      <c r="A10" s="14" t="s">
        <v>76</v>
      </c>
      <c r="B10" s="42">
        <v>1341</v>
      </c>
      <c r="C10" s="81" t="s">
        <v>37</v>
      </c>
      <c r="D10" s="85" t="s">
        <v>113</v>
      </c>
      <c r="E10" s="85" t="s">
        <v>106</v>
      </c>
    </row>
    <row r="11" spans="1:5" x14ac:dyDescent="0.3">
      <c r="A11" s="14" t="s">
        <v>11</v>
      </c>
      <c r="B11" s="42">
        <v>1400</v>
      </c>
      <c r="C11" s="81" t="s">
        <v>37</v>
      </c>
      <c r="D11" s="85" t="s">
        <v>118</v>
      </c>
      <c r="E11" s="85" t="s">
        <v>115</v>
      </c>
    </row>
    <row r="12" spans="1:5" x14ac:dyDescent="0.3">
      <c r="A12" s="14" t="s">
        <v>79</v>
      </c>
      <c r="B12" s="42">
        <v>680</v>
      </c>
      <c r="C12" s="81" t="s">
        <v>37</v>
      </c>
      <c r="D12" s="85" t="s">
        <v>119</v>
      </c>
      <c r="E12" s="85" t="s">
        <v>115</v>
      </c>
    </row>
    <row r="13" spans="1:5" ht="29.45" customHeight="1" x14ac:dyDescent="0.3">
      <c r="A13" s="14" t="s">
        <v>80</v>
      </c>
      <c r="B13" s="42">
        <v>145</v>
      </c>
      <c r="C13" s="81" t="s">
        <v>37</v>
      </c>
      <c r="D13" s="85" t="s">
        <v>120</v>
      </c>
      <c r="E13" s="85" t="s">
        <v>115</v>
      </c>
    </row>
    <row r="14" spans="1:5" x14ac:dyDescent="0.3">
      <c r="A14" s="43" t="s">
        <v>73</v>
      </c>
      <c r="B14" s="39">
        <v>2546</v>
      </c>
      <c r="C14" s="81" t="s">
        <v>37</v>
      </c>
      <c r="D14" s="85" t="s">
        <v>130</v>
      </c>
      <c r="E14" s="85" t="s">
        <v>106</v>
      </c>
    </row>
    <row r="15" spans="1:5" ht="33" x14ac:dyDescent="0.3">
      <c r="A15" s="38" t="s">
        <v>78</v>
      </c>
      <c r="B15" s="39">
        <v>18</v>
      </c>
      <c r="C15" s="81" t="s">
        <v>37</v>
      </c>
      <c r="D15" s="85" t="s">
        <v>109</v>
      </c>
      <c r="E15" s="85" t="s">
        <v>106</v>
      </c>
    </row>
    <row r="16" spans="1:5" x14ac:dyDescent="0.3">
      <c r="A16" s="49" t="s">
        <v>75</v>
      </c>
      <c r="B16" s="46">
        <v>1390</v>
      </c>
      <c r="C16" s="81" t="s">
        <v>37</v>
      </c>
      <c r="D16" s="85" t="s">
        <v>118</v>
      </c>
      <c r="E16" s="85" t="s">
        <v>131</v>
      </c>
    </row>
    <row r="17" spans="1:5" ht="33" x14ac:dyDescent="0.3">
      <c r="A17" s="44" t="s">
        <v>98</v>
      </c>
      <c r="B17" s="45">
        <v>21</v>
      </c>
      <c r="C17" s="82" t="s">
        <v>37</v>
      </c>
      <c r="D17" s="85" t="s">
        <v>113</v>
      </c>
      <c r="E17" s="85" t="s">
        <v>106</v>
      </c>
    </row>
    <row r="18" spans="1:5" ht="33" x14ac:dyDescent="0.3">
      <c r="A18" s="14" t="s">
        <v>99</v>
      </c>
      <c r="B18" s="41">
        <v>5</v>
      </c>
      <c r="C18" s="81" t="s">
        <v>37</v>
      </c>
      <c r="D18" s="85" t="s">
        <v>113</v>
      </c>
      <c r="E18" s="85" t="s">
        <v>106</v>
      </c>
    </row>
    <row r="19" spans="1:5" ht="33" x14ac:dyDescent="0.3">
      <c r="A19" s="14" t="s">
        <v>100</v>
      </c>
      <c r="B19" s="41">
        <v>2</v>
      </c>
      <c r="C19" s="81" t="s">
        <v>37</v>
      </c>
      <c r="D19" s="85" t="s">
        <v>113</v>
      </c>
      <c r="E19" s="85" t="s">
        <v>106</v>
      </c>
    </row>
    <row r="20" spans="1:5" x14ac:dyDescent="0.3">
      <c r="A20" s="14" t="s">
        <v>102</v>
      </c>
      <c r="B20" s="41">
        <v>20</v>
      </c>
      <c r="C20" s="81" t="s">
        <v>37</v>
      </c>
      <c r="D20" s="85" t="s">
        <v>113</v>
      </c>
      <c r="E20" s="85" t="s">
        <v>106</v>
      </c>
    </row>
    <row r="21" spans="1:5" ht="17.25" thickBot="1" x14ac:dyDescent="0.35">
      <c r="A21" s="50" t="s">
        <v>103</v>
      </c>
      <c r="B21" s="51">
        <v>30</v>
      </c>
      <c r="C21" s="83" t="s">
        <v>37</v>
      </c>
      <c r="D21" s="85" t="s">
        <v>112</v>
      </c>
      <c r="E21" s="85" t="s">
        <v>106</v>
      </c>
    </row>
  </sheetData>
  <mergeCells count="2">
    <mergeCell ref="A1:C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Súpis plôch </vt:lpstr>
      <vt:lpstr>Rozdelenie podláh</vt:lpstr>
      <vt:lpstr>Presklenné plochy</vt:lpstr>
      <vt:lpstr>Súpis ostatných plôch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2022-10-20T12:39:25Z</dcterms:modified>
</cp:coreProperties>
</file>