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0" windowHeight="13170" tabRatio="989"/>
  </bookViews>
  <sheets>
    <sheet name="KL celkový" sheetId="9" r:id="rId1"/>
    <sheet name="Rekapitulácia" sheetId="1" r:id="rId2"/>
    <sheet name="zámková dlažba" sheetId="27" r:id="rId3"/>
    <sheet name="štrkova plocha" sheetId="28" r:id="rId4"/>
  </sheets>
  <definedNames>
    <definedName name="_xlnm._FilterDatabase" localSheetId="0" hidden="1">#REF!</definedName>
    <definedName name="_xlnm._FilterDatabase" localSheetId="3" hidden="1">#REF!</definedName>
    <definedName name="_xlnm._FilterDatabase" localSheetId="2" hidden="1">#REF!</definedName>
    <definedName name="_xlnm._FilterDatabase" hidden="1">#REF!</definedName>
    <definedName name="b" localSheetId="3" hidden="1">#REF!</definedName>
    <definedName name="b" localSheetId="2" hidden="1">#REF!</definedName>
    <definedName name="b" hidden="1">#REF!</definedName>
    <definedName name="fakt1R" localSheetId="0">#REF!</definedName>
    <definedName name="fakt1R" localSheetId="3">#REF!</definedName>
    <definedName name="fakt1R" localSheetId="2">#REF!</definedName>
    <definedName name="fakt1R">#REF!</definedName>
    <definedName name="nn" localSheetId="3">#REF!</definedName>
    <definedName name="nn" localSheetId="2">#REF!</definedName>
    <definedName name="nn">#REF!</definedName>
    <definedName name="vv" localSheetId="3" hidden="1">#REF!</definedName>
    <definedName name="vv" localSheetId="2" hidden="1">#REF!</definedName>
    <definedName name="vv" hidden="1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27"/>
  <c r="B4" i="1"/>
  <c r="A3"/>
  <c r="H26" i="28"/>
  <c r="H21"/>
  <c r="H19"/>
  <c r="H18"/>
  <c r="H16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2"/>
  <c r="H20" i="27"/>
  <c r="H24"/>
  <c r="H25"/>
  <c r="H10" i="28" l="1"/>
  <c r="H15"/>
  <c r="H12"/>
  <c r="H13"/>
  <c r="H14"/>
  <c r="H11"/>
  <c r="H33" i="27"/>
  <c r="H23" i="28" l="1"/>
  <c r="H24"/>
  <c r="H22"/>
  <c r="A11" i="27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H27" i="28" l="1"/>
  <c r="H22" i="27"/>
  <c r="C14" i="1" l="1"/>
  <c r="H10" i="27"/>
  <c r="H15"/>
  <c r="H14"/>
  <c r="H11"/>
  <c r="H12" l="1"/>
  <c r="H13"/>
  <c r="C2" l="1"/>
  <c r="H39" l="1"/>
  <c r="H27"/>
  <c r="H26"/>
  <c r="H37"/>
  <c r="H32"/>
  <c r="H31"/>
  <c r="H30"/>
  <c r="H29"/>
  <c r="H23"/>
  <c r="H19"/>
  <c r="H17"/>
  <c r="H16"/>
  <c r="H36" l="1"/>
  <c r="H34"/>
  <c r="H35" l="1"/>
  <c r="H40" s="1"/>
  <c r="C13" i="1" l="1"/>
  <c r="C16" l="1"/>
  <c r="E26" i="9" l="1"/>
  <c r="Q29" s="1"/>
  <c r="O30" s="1"/>
  <c r="C17" i="1"/>
  <c r="C18" l="1"/>
  <c r="Q30" i="9"/>
  <c r="Q32" s="1"/>
</calcChain>
</file>

<file path=xl/sharedStrings.xml><?xml version="1.0" encoding="utf-8"?>
<sst xmlns="http://schemas.openxmlformats.org/spreadsheetml/2006/main" count="330" uniqueCount="192">
  <si>
    <t>Rekapitulácia objektov stavby</t>
  </si>
  <si>
    <t>Objednávateľ:</t>
  </si>
  <si>
    <t>Zhotoviteľ:</t>
  </si>
  <si>
    <t>Kód</t>
  </si>
  <si>
    <t>Zákazka</t>
  </si>
  <si>
    <t>Cena bez DPH</t>
  </si>
  <si>
    <t>DPH</t>
  </si>
  <si>
    <t>EUR</t>
  </si>
  <si>
    <t>A</t>
  </si>
  <si>
    <t>B</t>
  </si>
  <si>
    <t>C</t>
  </si>
  <si>
    <t>D</t>
  </si>
  <si>
    <t>E</t>
  </si>
  <si>
    <t>Celkové náklady</t>
  </si>
  <si>
    <t>Kód položky</t>
  </si>
  <si>
    <t>%</t>
  </si>
  <si>
    <t>001</t>
  </si>
  <si>
    <t>m3</t>
  </si>
  <si>
    <t>ks</t>
  </si>
  <si>
    <t>m</t>
  </si>
  <si>
    <t>t</t>
  </si>
  <si>
    <t>P.Č.</t>
  </si>
  <si>
    <t>KCN</t>
  </si>
  <si>
    <t>MJ</t>
  </si>
  <si>
    <t>Množstvo celkom</t>
  </si>
  <si>
    <t>1</t>
  </si>
  <si>
    <t>2</t>
  </si>
  <si>
    <t>3</t>
  </si>
  <si>
    <t>4</t>
  </si>
  <si>
    <t>5</t>
  </si>
  <si>
    <t>6</t>
  </si>
  <si>
    <t>7</t>
  </si>
  <si>
    <t>8</t>
  </si>
  <si>
    <t>HSV</t>
  </si>
  <si>
    <t xml:space="preserve">Práce a dodávky HSV   </t>
  </si>
  <si>
    <t xml:space="preserve">Zemné práce   </t>
  </si>
  <si>
    <t>221</t>
  </si>
  <si>
    <t>m2</t>
  </si>
  <si>
    <t>171209002</t>
  </si>
  <si>
    <t xml:space="preserve">Komunikácie   </t>
  </si>
  <si>
    <t>592</t>
  </si>
  <si>
    <t>9</t>
  </si>
  <si>
    <t xml:space="preserve">Ostatné konštrukcie a práce-búranie   </t>
  </si>
  <si>
    <t>917862111</t>
  </si>
  <si>
    <t xml:space="preserve">Osadenie chodník. obrub. betón. stojatého s bočnou oporou z betónu prostého tr. C 10/12, 5 do lôžka   </t>
  </si>
  <si>
    <t>919735123</t>
  </si>
  <si>
    <t xml:space="preserve">Rezanie betónového krytu alebo podkladu tr. nad C 12/15 hr. nad 100 do 150 mm   </t>
  </si>
  <si>
    <t>979087212</t>
  </si>
  <si>
    <t>Názov stavby</t>
  </si>
  <si>
    <t>Názov objektu</t>
  </si>
  <si>
    <t>EČO</t>
  </si>
  <si>
    <t>Názov časti</t>
  </si>
  <si>
    <t>Miesto</t>
  </si>
  <si>
    <t>IČO</t>
  </si>
  <si>
    <t>IČ DPH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</si>
  <si>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</si>
  <si>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</si>
  <si>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</si>
  <si>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</si>
  <si>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</si>
  <si>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</si>
  <si>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</si>
  <si>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</si>
  <si>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</si>
  <si>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</si>
  <si>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</si>
  <si>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</si>
  <si>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</si>
  <si>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</si>
  <si>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Základné rozp. náklady</t>
  </si>
  <si>
    <t>Doplnkové náklady</t>
  </si>
  <si>
    <t>Vedľajšie rozpočtové náklady</t>
  </si>
  <si>
    <t>Dodávky</t>
  </si>
  <si>
    <t>Práca nadčas</t>
  </si>
  <si>
    <t>13</t>
  </si>
  <si>
    <t>Zariad. staveniska</t>
  </si>
  <si>
    <t>Montáž</t>
  </si>
  <si>
    <t>Bez pevnej podl.</t>
  </si>
  <si>
    <t>14</t>
  </si>
  <si>
    <t>Mimostav. doprava</t>
  </si>
  <si>
    <t>PSV</t>
  </si>
  <si>
    <t>10</t>
  </si>
  <si>
    <t>Kultúrna pamiatka</t>
  </si>
  <si>
    <t>15</t>
  </si>
  <si>
    <t>Územné vplyvy</t>
  </si>
  <si>
    <t>11</t>
  </si>
  <si>
    <t>16</t>
  </si>
  <si>
    <t>Prevádzkové vplyvy</t>
  </si>
  <si>
    <t>"M"</t>
  </si>
  <si>
    <t>17</t>
  </si>
  <si>
    <t>Ostatné</t>
  </si>
  <si>
    <t>18</t>
  </si>
  <si>
    <t>VRN z rozpočtu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</si>
  <si>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</si>
  <si>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</si>
  <si>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</si>
  <si>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</si>
  <si>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</si>
  <si>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</si>
  <si>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</si>
  <si>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</si>
  <si>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</si>
  <si>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</si>
  <si>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</si>
  <si>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23</t>
  </si>
  <si>
    <t>Súčet 7, 12, 19-22</t>
  </si>
  <si>
    <t>Dátum a podpis</t>
  </si>
  <si>
    <t>Pečiatka</t>
  </si>
  <si>
    <t>24</t>
  </si>
  <si>
    <t>25</t>
  </si>
  <si>
    <t>Cena s DPH (r. 23-24)</t>
  </si>
  <si>
    <t>Prípočty a odpočty</t>
  </si>
  <si>
    <t>26</t>
  </si>
  <si>
    <t>Dodávky objednávateľa</t>
  </si>
  <si>
    <t>27</t>
  </si>
  <si>
    <t>Kĺzavá doložka</t>
  </si>
  <si>
    <t>28</t>
  </si>
  <si>
    <t>Zvýhodnenie + -</t>
  </si>
  <si>
    <t>Cena celkom</t>
  </si>
  <si>
    <t>99</t>
  </si>
  <si>
    <t>Cena jednotková</t>
  </si>
  <si>
    <t xml:space="preserve">Recyklácia  - zemina a kamenivo (17 05) ostatné   </t>
  </si>
  <si>
    <t>ZADANIE</t>
  </si>
  <si>
    <t xml:space="preserve">Stavba: </t>
  </si>
  <si>
    <t xml:space="preserve">Objekt: </t>
  </si>
  <si>
    <t xml:space="preserve">Dátum: </t>
  </si>
  <si>
    <t xml:space="preserve">JKSO: </t>
  </si>
  <si>
    <t>Skrátený popis</t>
  </si>
  <si>
    <t>564851111</t>
  </si>
  <si>
    <t>596911211</t>
  </si>
  <si>
    <t xml:space="preserve">Kladenie zámkovej dlažby hr.8cm  vrátane lôžka hr. 30 mm   </t>
  </si>
  <si>
    <t>5921952470</t>
  </si>
  <si>
    <t>404</t>
  </si>
  <si>
    <t>5921954390</t>
  </si>
  <si>
    <t xml:space="preserve">Obrubník cestný so skosením 100x26x15-5 cm   </t>
  </si>
  <si>
    <t>918101111</t>
  </si>
  <si>
    <t>919795111</t>
  </si>
  <si>
    <t xml:space="preserve">Montáž fólie separačnej, drenážnej a pod.   </t>
  </si>
  <si>
    <t>6288000630</t>
  </si>
  <si>
    <t xml:space="preserve">Nopová fólia proti vlhkosti s radónovou ochranou PLUS   </t>
  </si>
  <si>
    <t xml:space="preserve">Presun hmôt HSV   </t>
  </si>
  <si>
    <t>113107113</t>
  </si>
  <si>
    <t>181101102</t>
  </si>
  <si>
    <t>Úprava pláne v zárezoch v hornine 1-4 so zhutnením</t>
  </si>
  <si>
    <t>564801112</t>
  </si>
  <si>
    <t>567124112</t>
  </si>
  <si>
    <t>Podklad z podkladového betónu PB I tr. C 20/25 hr. 120 mm</t>
  </si>
  <si>
    <t>Lôžko pod obrubníky, krajníky alebo obruby z dlažob. kociek z betónu prostého tr. C 12/15</t>
  </si>
  <si>
    <t>979084215</t>
  </si>
  <si>
    <t>Vodorovná doprava vybúraných hmôt po suchu bez naloženia, ale so zložením na vzdialenosť do 3 km</t>
  </si>
  <si>
    <t>Nakladanie na dopravné prostriedky pre vodorovnú dopravu sutiny</t>
  </si>
  <si>
    <t>998225111</t>
  </si>
  <si>
    <t>564752114</t>
  </si>
  <si>
    <t>113107232</t>
  </si>
  <si>
    <t>Odstránenie krytu v ploche  z kameniva ťaženého, hr.vrstvy 200 do 300 mm,  -0,50000t</t>
  </si>
  <si>
    <t>Odstránenie krytu v ploche  z betónu prostého, hr. vrstvy 150 do 300 mm,  -0,50000t</t>
  </si>
  <si>
    <t>Objekt</t>
  </si>
  <si>
    <t>Ing.Peter  Žiak</t>
  </si>
  <si>
    <t>Súčet</t>
  </si>
  <si>
    <t>DPH 20%</t>
  </si>
  <si>
    <t>CENA S DPH</t>
  </si>
  <si>
    <t>131201102</t>
  </si>
  <si>
    <t>Výkop nezapaženej jamy v hornine 3, nad 100 do 1000 m3</t>
  </si>
  <si>
    <t>131201109</t>
  </si>
  <si>
    <t>Hĺbenie nezapažených jám a zárezov. Príplatok za lepivosť horniny 3</t>
  </si>
  <si>
    <t>162501102</t>
  </si>
  <si>
    <t xml:space="preserve">Vodorovné premiestnenie výkopku po spevnenej ceste z horniny tr.1-4, do 100 m3 na vzdialenosť do 3000 m </t>
  </si>
  <si>
    <t>162501105</t>
  </si>
  <si>
    <t>Vodorovné premiestnenie výkopku po spevnenej ceste z horniny tr.1-4, do 100 m3, príplatok k cene za každých ďalšich a začatých 1000 m</t>
  </si>
  <si>
    <t>171201202</t>
  </si>
  <si>
    <t>Uloženie sypaniny na skládky nad 100 do 1000 m3</t>
  </si>
  <si>
    <t>d+m</t>
  </si>
  <si>
    <t xml:space="preserve">Výsadba stromu ACER </t>
  </si>
  <si>
    <t>Burania obrubníkov</t>
  </si>
  <si>
    <t>bm</t>
  </si>
  <si>
    <t xml:space="preserve">Dlažba betónová hr. 8 cm, </t>
  </si>
  <si>
    <t>Výšková úprava šachiet</t>
  </si>
  <si>
    <t>Podklad zo štrkodrviny s rozprestretím a zhutnením, po zhutnení hr. 40 mm zaklinovanie</t>
  </si>
  <si>
    <t>Topoľčianky</t>
  </si>
  <si>
    <t>07.2022</t>
  </si>
  <si>
    <t>Lesy SR .šp.Banská Bystrica</t>
  </si>
  <si>
    <t>Oprava spevnenej plochy  zámková dlažba</t>
  </si>
  <si>
    <t>Spevnená plocha štrková</t>
  </si>
  <si>
    <t>Rozobratie dlažby hr.60mm</t>
  </si>
  <si>
    <t>Presun hmôt pre pozemnú komunikáciu a letisko s krytom dláždeným akejkoľvek dĺžky objektu</t>
  </si>
  <si>
    <t>Štrková  plocha</t>
  </si>
  <si>
    <t>Dláždená plocha</t>
  </si>
  <si>
    <t xml:space="preserve">Podklad alebo kryt z kameniva hrubého drveného veľ. 0-125mm(vibr.štrk) po zhut.hr. 260 mm </t>
  </si>
  <si>
    <t>Podklad zo štrkodrviny s rozprestretím a zhutnením, po zhutnení hr. 150 mm</t>
  </si>
  <si>
    <t xml:space="preserve">Podklad alebo kryt z kameniva hrubého drveného veľ. 0-120mm(vibr.štrk) po zhut.hr. 350 mm </t>
  </si>
  <si>
    <t>Výkaz  výmer</t>
  </si>
  <si>
    <t xml:space="preserve">Oprava spevnenej plochy </t>
  </si>
</sst>
</file>

<file path=xl/styles.xml><?xml version="1.0" encoding="utf-8"?>
<styleSheet xmlns="http://schemas.openxmlformats.org/spreadsheetml/2006/main">
  <numFmts count="8">
    <numFmt numFmtId="164" formatCode="_-* #,##0\ &quot;Sk&quot;_-;\-* #,##0\ &quot;Sk&quot;_-;_-* &quot;-&quot;\ &quot;Sk&quot;_-;_-@_-"/>
    <numFmt numFmtId="165" formatCode="#,##0.00_ ;\-#,##0.00\ "/>
    <numFmt numFmtId="166" formatCode="#,##0&quot; Sk&quot;;[Red]&quot;-&quot;#,##0&quot; Sk&quot;"/>
    <numFmt numFmtId="167" formatCode="#,##0.000;\-#,##0.000"/>
    <numFmt numFmtId="168" formatCode="####;\-####"/>
    <numFmt numFmtId="169" formatCode="0.00%;\-0.00%"/>
    <numFmt numFmtId="170" formatCode="###0;\-###0"/>
    <numFmt numFmtId="171" formatCode="###0.000;\-###0.000"/>
  </numFmts>
  <fonts count="48">
    <font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b/>
      <sz val="14"/>
      <color indexed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7"/>
      <name val="Letter Gothic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MS Sans Serif"/>
      <charset val="1"/>
    </font>
    <font>
      <b/>
      <sz val="8"/>
      <name val="Arial CE"/>
      <charset val="238"/>
    </font>
    <font>
      <sz val="8"/>
      <name val="Arial"/>
      <charset val="110"/>
    </font>
    <font>
      <sz val="8"/>
      <name val="Arial CE"/>
      <charset val="110"/>
    </font>
    <font>
      <b/>
      <sz val="10"/>
      <name val="Arial"/>
      <charset val="110"/>
    </font>
    <font>
      <sz val="10"/>
      <name val="Arial CE"/>
      <charset val="110"/>
    </font>
    <font>
      <b/>
      <sz val="12"/>
      <name val="Arial"/>
      <charset val="110"/>
    </font>
    <font>
      <b/>
      <sz val="8"/>
      <name val="Arial"/>
      <charset val="110"/>
    </font>
    <font>
      <b/>
      <sz val="7"/>
      <name val="Arial"/>
      <charset val="110"/>
    </font>
    <font>
      <sz val="7"/>
      <name val="Arial"/>
      <charset val="110"/>
    </font>
    <font>
      <sz val="7"/>
      <name val="Arial CE"/>
      <charset val="110"/>
    </font>
    <font>
      <b/>
      <sz val="10"/>
      <name val="Arial CE"/>
      <charset val="110"/>
    </font>
    <font>
      <b/>
      <sz val="18"/>
      <color indexed="10"/>
      <name val="Arial CE"/>
      <family val="2"/>
      <charset val="238"/>
    </font>
    <font>
      <sz val="7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i/>
      <sz val="7"/>
      <color indexed="12"/>
      <name val="Arial CE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10"/>
      <name val="Times New Roman"/>
      <family val="1"/>
      <charset val="238"/>
    </font>
    <font>
      <i/>
      <sz val="8"/>
      <name val="Arial CE"/>
      <family val="2"/>
      <charset val="238"/>
    </font>
    <font>
      <i/>
      <sz val="7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3"/>
      </patternFill>
    </fill>
  </fills>
  <borders count="7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7">
    <xf numFmtId="0" fontId="0" fillId="0" borderId="0"/>
    <xf numFmtId="0" fontId="12" fillId="0" borderId="1">
      <alignment vertical="center"/>
    </xf>
    <xf numFmtId="0" fontId="12" fillId="0" borderId="1" applyFont="0" applyFill="0" applyBorder="0">
      <alignment vertical="center"/>
    </xf>
    <xf numFmtId="166" fontId="12" fillId="0" borderId="1"/>
    <xf numFmtId="0" fontId="12" fillId="0" borderId="1" applyFont="0" applyFill="0"/>
    <xf numFmtId="164" fontId="9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2" applyNumberFormat="0" applyFill="0" applyAlignment="0" applyProtection="0"/>
    <xf numFmtId="0" fontId="9" fillId="0" borderId="0"/>
    <xf numFmtId="0" fontId="16" fillId="8" borderId="0" applyNumberFormat="0" applyBorder="0" applyAlignment="0" applyProtection="0"/>
    <xf numFmtId="0" fontId="17" fillId="13" borderId="3" applyNumberForma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1" fillId="0" borderId="0" applyAlignment="0">
      <alignment vertical="top" wrapText="1"/>
      <protection locked="0"/>
    </xf>
    <xf numFmtId="0" fontId="10" fillId="0" borderId="0"/>
    <xf numFmtId="0" fontId="11" fillId="0" borderId="0"/>
    <xf numFmtId="0" fontId="23" fillId="0" borderId="0" applyAlignment="0">
      <alignment vertical="top" wrapText="1"/>
      <protection locked="0"/>
    </xf>
    <xf numFmtId="0" fontId="20" fillId="0" borderId="4" applyNumberFormat="0" applyFill="0" applyAlignment="0" applyProtection="0"/>
    <xf numFmtId="0" fontId="21" fillId="6" borderId="0" applyNumberFormat="0" applyBorder="0" applyAlignment="0" applyProtection="0"/>
    <xf numFmtId="0" fontId="12" fillId="0" borderId="5" applyBorder="0">
      <alignment vertical="center"/>
    </xf>
    <xf numFmtId="0" fontId="20" fillId="0" borderId="0" applyNumberFormat="0" applyFill="0" applyBorder="0" applyAlignment="0" applyProtection="0"/>
    <xf numFmtId="0" fontId="12" fillId="0" borderId="5">
      <alignment vertical="center"/>
    </xf>
    <xf numFmtId="0" fontId="22" fillId="0" borderId="0" applyNumberFormat="0" applyFill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9" fillId="0" borderId="0"/>
  </cellStyleXfs>
  <cellXfs count="207">
    <xf numFmtId="0" fontId="0" fillId="0" borderId="0" xfId="0"/>
    <xf numFmtId="0" fontId="2" fillId="4" borderId="0" xfId="30" applyFont="1" applyFill="1" applyAlignment="1" applyProtection="1">
      <alignment horizontal="left"/>
    </xf>
    <xf numFmtId="0" fontId="1" fillId="4" borderId="0" xfId="30" applyFont="1" applyFill="1" applyAlignment="1" applyProtection="1">
      <alignment horizontal="left"/>
    </xf>
    <xf numFmtId="0" fontId="1" fillId="0" borderId="0" xfId="30" applyAlignment="1">
      <alignment horizontal="left" vertical="top"/>
      <protection locked="0"/>
    </xf>
    <xf numFmtId="0" fontId="3" fillId="4" borderId="0" xfId="30" applyFont="1" applyFill="1" applyAlignment="1" applyProtection="1">
      <alignment horizontal="left"/>
    </xf>
    <xf numFmtId="0" fontId="4" fillId="4" borderId="0" xfId="30" applyFont="1" applyFill="1" applyAlignment="1" applyProtection="1">
      <alignment horizontal="left"/>
    </xf>
    <xf numFmtId="0" fontId="5" fillId="4" borderId="0" xfId="30" applyFont="1" applyFill="1" applyAlignment="1" applyProtection="1">
      <alignment horizontal="left"/>
    </xf>
    <xf numFmtId="0" fontId="6" fillId="4" borderId="0" xfId="30" applyFont="1" applyFill="1" applyAlignment="1" applyProtection="1">
      <alignment horizontal="left"/>
    </xf>
    <xf numFmtId="0" fontId="7" fillId="17" borderId="6" xfId="30" applyFont="1" applyFill="1" applyBorder="1" applyAlignment="1" applyProtection="1">
      <alignment horizontal="center" vertical="center" wrapText="1"/>
    </xf>
    <xf numFmtId="0" fontId="7" fillId="17" borderId="7" xfId="30" applyFont="1" applyFill="1" applyBorder="1" applyAlignment="1" applyProtection="1">
      <alignment horizontal="center" vertical="top"/>
    </xf>
    <xf numFmtId="0" fontId="7" fillId="17" borderId="8" xfId="30" applyFont="1" applyFill="1" applyBorder="1" applyAlignment="1" applyProtection="1">
      <alignment horizontal="center" vertical="top"/>
    </xf>
    <xf numFmtId="0" fontId="8" fillId="17" borderId="8" xfId="30" applyFont="1" applyFill="1" applyBorder="1" applyAlignment="1" applyProtection="1">
      <alignment horizontal="center" vertical="top"/>
    </xf>
    <xf numFmtId="0" fontId="1" fillId="0" borderId="0" xfId="30" applyFont="1" applyAlignment="1">
      <alignment horizontal="left" vertical="top"/>
      <protection locked="0"/>
    </xf>
    <xf numFmtId="0" fontId="6" fillId="0" borderId="9" xfId="30" applyFont="1" applyBorder="1" applyAlignment="1" applyProtection="1">
      <alignment horizontal="left" wrapText="1"/>
    </xf>
    <xf numFmtId="0" fontId="23" fillId="0" borderId="0" xfId="33" applyAlignment="1">
      <alignment horizontal="left" vertical="top"/>
      <protection locked="0"/>
    </xf>
    <xf numFmtId="0" fontId="24" fillId="0" borderId="0" xfId="33" applyFont="1" applyAlignment="1">
      <alignment horizontal="left" wrapText="1"/>
      <protection locked="0"/>
    </xf>
    <xf numFmtId="0" fontId="23" fillId="0" borderId="0" xfId="33" applyFont="1" applyAlignment="1">
      <alignment horizontal="left" vertical="top"/>
      <protection locked="0"/>
    </xf>
    <xf numFmtId="0" fontId="23" fillId="0" borderId="10" xfId="33" applyFont="1" applyBorder="1" applyAlignment="1" applyProtection="1">
      <alignment horizontal="left"/>
    </xf>
    <xf numFmtId="0" fontId="23" fillId="0" borderId="11" xfId="33" applyFont="1" applyBorder="1" applyAlignment="1" applyProtection="1">
      <alignment horizontal="left"/>
    </xf>
    <xf numFmtId="0" fontId="23" fillId="0" borderId="12" xfId="33" applyFont="1" applyBorder="1" applyAlignment="1" applyProtection="1">
      <alignment horizontal="left"/>
    </xf>
    <xf numFmtId="0" fontId="23" fillId="0" borderId="13" xfId="33" applyFont="1" applyBorder="1" applyAlignment="1" applyProtection="1">
      <alignment horizontal="left"/>
    </xf>
    <xf numFmtId="0" fontId="23" fillId="0" borderId="0" xfId="33" applyFont="1" applyAlignment="1" applyProtection="1">
      <alignment horizontal="left"/>
    </xf>
    <xf numFmtId="0" fontId="23" fillId="0" borderId="14" xfId="33" applyFont="1" applyBorder="1" applyAlignment="1" applyProtection="1">
      <alignment horizontal="left"/>
    </xf>
    <xf numFmtId="0" fontId="23" fillId="0" borderId="15" xfId="33" applyFont="1" applyBorder="1" applyAlignment="1" applyProtection="1">
      <alignment horizontal="left"/>
    </xf>
    <xf numFmtId="0" fontId="23" fillId="0" borderId="16" xfId="33" applyFont="1" applyBorder="1" applyAlignment="1" applyProtection="1">
      <alignment horizontal="left"/>
    </xf>
    <xf numFmtId="0" fontId="23" fillId="0" borderId="17" xfId="33" applyFont="1" applyBorder="1" applyAlignment="1" applyProtection="1">
      <alignment horizontal="left"/>
    </xf>
    <xf numFmtId="0" fontId="25" fillId="0" borderId="10" xfId="33" applyFont="1" applyBorder="1" applyAlignment="1" applyProtection="1">
      <alignment horizontal="left" vertical="center"/>
    </xf>
    <xf numFmtId="0" fontId="25" fillId="0" borderId="11" xfId="33" applyFont="1" applyBorder="1" applyAlignment="1" applyProtection="1">
      <alignment horizontal="left" vertical="center"/>
    </xf>
    <xf numFmtId="0" fontId="25" fillId="0" borderId="12" xfId="33" applyFont="1" applyBorder="1" applyAlignment="1" applyProtection="1">
      <alignment horizontal="left" vertical="center"/>
    </xf>
    <xf numFmtId="0" fontId="25" fillId="0" borderId="13" xfId="33" applyFont="1" applyBorder="1" applyAlignment="1" applyProtection="1">
      <alignment horizontal="left" vertical="center"/>
    </xf>
    <xf numFmtId="0" fontId="25" fillId="0" borderId="0" xfId="33" applyFont="1" applyAlignment="1" applyProtection="1">
      <alignment horizontal="left" vertical="center"/>
    </xf>
    <xf numFmtId="0" fontId="26" fillId="0" borderId="18" xfId="33" applyFont="1" applyBorder="1" applyAlignment="1" applyProtection="1">
      <alignment horizontal="left" vertical="center"/>
    </xf>
    <xf numFmtId="0" fontId="25" fillId="0" borderId="19" xfId="33" applyFont="1" applyBorder="1" applyAlignment="1" applyProtection="1">
      <alignment horizontal="left" vertical="center"/>
    </xf>
    <xf numFmtId="0" fontId="25" fillId="0" borderId="20" xfId="33" applyFont="1" applyBorder="1" applyAlignment="1" applyProtection="1">
      <alignment horizontal="left" vertical="center"/>
    </xf>
    <xf numFmtId="0" fontId="25" fillId="0" borderId="14" xfId="33" applyFont="1" applyBorder="1" applyAlignment="1" applyProtection="1">
      <alignment horizontal="left" vertical="center"/>
    </xf>
    <xf numFmtId="0" fontId="26" fillId="0" borderId="21" xfId="33" applyFont="1" applyBorder="1" applyAlignment="1" applyProtection="1">
      <alignment horizontal="left" vertical="center"/>
    </xf>
    <xf numFmtId="0" fontId="25" fillId="0" borderId="22" xfId="33" applyFont="1" applyBorder="1" applyAlignment="1" applyProtection="1">
      <alignment horizontal="left" vertical="center"/>
    </xf>
    <xf numFmtId="0" fontId="26" fillId="0" borderId="23" xfId="33" applyFont="1" applyBorder="1" applyAlignment="1" applyProtection="1">
      <alignment horizontal="left" vertical="center"/>
    </xf>
    <xf numFmtId="0" fontId="25" fillId="0" borderId="24" xfId="33" applyFont="1" applyBorder="1" applyAlignment="1" applyProtection="1">
      <alignment horizontal="left" vertical="center"/>
    </xf>
    <xf numFmtId="0" fontId="25" fillId="0" borderId="8" xfId="33" applyFont="1" applyBorder="1" applyAlignment="1" applyProtection="1">
      <alignment horizontal="left" vertical="center"/>
    </xf>
    <xf numFmtId="0" fontId="26" fillId="0" borderId="25" xfId="33" applyFont="1" applyBorder="1" applyAlignment="1" applyProtection="1">
      <alignment horizontal="left" vertical="center"/>
    </xf>
    <xf numFmtId="0" fontId="26" fillId="0" borderId="26" xfId="33" applyFont="1" applyBorder="1" applyAlignment="1" applyProtection="1">
      <alignment horizontal="left" vertical="center"/>
    </xf>
    <xf numFmtId="0" fontId="25" fillId="0" borderId="27" xfId="33" applyFont="1" applyBorder="1" applyAlignment="1" applyProtection="1">
      <alignment horizontal="left" vertical="center"/>
    </xf>
    <xf numFmtId="0" fontId="26" fillId="0" borderId="0" xfId="33" applyFont="1" applyAlignment="1" applyProtection="1">
      <alignment horizontal="left" vertical="center"/>
    </xf>
    <xf numFmtId="168" fontId="26" fillId="0" borderId="0" xfId="33" applyNumberFormat="1" applyFont="1" applyAlignment="1" applyProtection="1">
      <alignment horizontal="right" vertical="center"/>
    </xf>
    <xf numFmtId="0" fontId="25" fillId="0" borderId="28" xfId="33" applyFont="1" applyBorder="1" applyAlignment="1" applyProtection="1">
      <alignment horizontal="left" vertical="center"/>
    </xf>
    <xf numFmtId="168" fontId="26" fillId="0" borderId="27" xfId="33" applyNumberFormat="1" applyFont="1" applyBorder="1" applyAlignment="1" applyProtection="1">
      <alignment horizontal="right" vertical="center"/>
    </xf>
    <xf numFmtId="0" fontId="25" fillId="0" borderId="15" xfId="33" applyFont="1" applyBorder="1" applyAlignment="1" applyProtection="1">
      <alignment horizontal="left" vertical="center"/>
    </xf>
    <xf numFmtId="0" fontId="25" fillId="0" borderId="16" xfId="33" applyFont="1" applyBorder="1" applyAlignment="1" applyProtection="1">
      <alignment horizontal="left" vertical="center"/>
    </xf>
    <xf numFmtId="0" fontId="25" fillId="0" borderId="17" xfId="33" applyFont="1" applyBorder="1" applyAlignment="1" applyProtection="1">
      <alignment horizontal="left" vertical="center"/>
    </xf>
    <xf numFmtId="0" fontId="25" fillId="0" borderId="29" xfId="33" applyFont="1" applyBorder="1" applyAlignment="1" applyProtection="1">
      <alignment horizontal="left" vertical="center"/>
    </xf>
    <xf numFmtId="0" fontId="25" fillId="0" borderId="30" xfId="33" applyFont="1" applyBorder="1" applyAlignment="1" applyProtection="1">
      <alignment horizontal="left" vertical="center"/>
    </xf>
    <xf numFmtId="0" fontId="27" fillId="0" borderId="30" xfId="33" applyFont="1" applyBorder="1" applyAlignment="1" applyProtection="1">
      <alignment horizontal="left" vertical="center"/>
    </xf>
    <xf numFmtId="0" fontId="25" fillId="0" borderId="31" xfId="33" applyFont="1" applyBorder="1" applyAlignment="1" applyProtection="1">
      <alignment horizontal="left" vertical="center"/>
    </xf>
    <xf numFmtId="0" fontId="25" fillId="0" borderId="32" xfId="33" applyFont="1" applyBorder="1" applyAlignment="1" applyProtection="1">
      <alignment horizontal="left" vertical="center"/>
    </xf>
    <xf numFmtId="0" fontId="25" fillId="0" borderId="33" xfId="33" applyFont="1" applyBorder="1" applyAlignment="1" applyProtection="1">
      <alignment horizontal="left" vertical="center"/>
    </xf>
    <xf numFmtId="0" fontId="25" fillId="0" borderId="34" xfId="33" applyFont="1" applyBorder="1" applyAlignment="1" applyProtection="1">
      <alignment horizontal="left" vertical="center"/>
    </xf>
    <xf numFmtId="0" fontId="25" fillId="0" borderId="35" xfId="33" applyFont="1" applyBorder="1" applyAlignment="1" applyProtection="1">
      <alignment horizontal="left" vertical="center"/>
    </xf>
    <xf numFmtId="0" fontId="25" fillId="0" borderId="36" xfId="33" applyFont="1" applyBorder="1" applyAlignment="1" applyProtection="1">
      <alignment horizontal="left" vertical="center"/>
    </xf>
    <xf numFmtId="37" fontId="23" fillId="0" borderId="37" xfId="33" applyNumberFormat="1" applyFont="1" applyBorder="1" applyAlignment="1" applyProtection="1">
      <alignment horizontal="right" vertical="center"/>
    </xf>
    <xf numFmtId="37" fontId="23" fillId="0" borderId="38" xfId="33" applyNumberFormat="1" applyFont="1" applyBorder="1" applyAlignment="1" applyProtection="1">
      <alignment horizontal="right" vertical="center"/>
    </xf>
    <xf numFmtId="37" fontId="28" fillId="0" borderId="39" xfId="33" applyNumberFormat="1" applyFont="1" applyBorder="1" applyAlignment="1" applyProtection="1">
      <alignment horizontal="right" vertical="center"/>
    </xf>
    <xf numFmtId="37" fontId="28" fillId="0" borderId="40" xfId="33" applyNumberFormat="1" applyFont="1" applyBorder="1" applyAlignment="1" applyProtection="1">
      <alignment horizontal="right" vertical="center"/>
    </xf>
    <xf numFmtId="37" fontId="23" fillId="0" borderId="39" xfId="33" applyNumberFormat="1" applyFont="1" applyBorder="1" applyAlignment="1" applyProtection="1">
      <alignment horizontal="right" vertical="center"/>
    </xf>
    <xf numFmtId="37" fontId="23" fillId="0" borderId="40" xfId="33" applyNumberFormat="1" applyFont="1" applyBorder="1" applyAlignment="1" applyProtection="1">
      <alignment horizontal="right" vertical="center"/>
    </xf>
    <xf numFmtId="37" fontId="28" fillId="0" borderId="38" xfId="33" applyNumberFormat="1" applyFont="1" applyBorder="1" applyAlignment="1" applyProtection="1">
      <alignment horizontal="right" vertical="center"/>
    </xf>
    <xf numFmtId="37" fontId="23" fillId="0" borderId="41" xfId="33" applyNumberFormat="1" applyFont="1" applyBorder="1" applyAlignment="1" applyProtection="1">
      <alignment horizontal="right" vertical="center"/>
    </xf>
    <xf numFmtId="0" fontId="27" fillId="0" borderId="30" xfId="33" applyFont="1" applyBorder="1" applyAlignment="1" applyProtection="1">
      <alignment horizontal="left" vertical="center" wrapText="1"/>
    </xf>
    <xf numFmtId="0" fontId="29" fillId="0" borderId="32" xfId="33" applyFont="1" applyBorder="1" applyAlignment="1" applyProtection="1">
      <alignment horizontal="left" vertical="center"/>
    </xf>
    <xf numFmtId="0" fontId="29" fillId="0" borderId="34" xfId="33" applyFont="1" applyBorder="1" applyAlignment="1" applyProtection="1">
      <alignment horizontal="left" vertical="center"/>
    </xf>
    <xf numFmtId="0" fontId="27" fillId="0" borderId="35" xfId="33" applyFont="1" applyBorder="1" applyAlignment="1" applyProtection="1">
      <alignment horizontal="left" vertical="center"/>
    </xf>
    <xf numFmtId="0" fontId="27" fillId="0" borderId="33" xfId="33" applyFont="1" applyBorder="1" applyAlignment="1" applyProtection="1">
      <alignment horizontal="left" vertical="center"/>
    </xf>
    <xf numFmtId="0" fontId="27" fillId="0" borderId="36" xfId="33" applyFont="1" applyBorder="1" applyAlignment="1" applyProtection="1">
      <alignment horizontal="left" vertical="center"/>
    </xf>
    <xf numFmtId="0" fontId="27" fillId="0" borderId="34" xfId="33" applyFont="1" applyBorder="1" applyAlignment="1" applyProtection="1">
      <alignment horizontal="left" vertical="center"/>
    </xf>
    <xf numFmtId="0" fontId="25" fillId="0" borderId="42" xfId="33" applyFont="1" applyBorder="1" applyAlignment="1" applyProtection="1">
      <alignment horizontal="center" vertical="center"/>
    </xf>
    <xf numFmtId="0" fontId="30" fillId="0" borderId="43" xfId="33" applyFont="1" applyBorder="1" applyAlignment="1" applyProtection="1">
      <alignment horizontal="left" vertical="center"/>
    </xf>
    <xf numFmtId="0" fontId="25" fillId="0" borderId="44" xfId="33" applyFont="1" applyBorder="1" applyAlignment="1" applyProtection="1">
      <alignment horizontal="left" vertical="center"/>
    </xf>
    <xf numFmtId="0" fontId="25" fillId="0" borderId="45" xfId="33" applyFont="1" applyBorder="1" applyAlignment="1" applyProtection="1">
      <alignment horizontal="left" vertical="center"/>
    </xf>
    <xf numFmtId="37" fontId="28" fillId="0" borderId="46" xfId="33" applyNumberFormat="1" applyFont="1" applyBorder="1" applyAlignment="1" applyProtection="1">
      <alignment horizontal="right" vertical="center"/>
    </xf>
    <xf numFmtId="0" fontId="25" fillId="0" borderId="47" xfId="33" applyFont="1" applyBorder="1" applyAlignment="1" applyProtection="1">
      <alignment horizontal="left" vertical="center"/>
    </xf>
    <xf numFmtId="0" fontId="25" fillId="0" borderId="46" xfId="33" applyFont="1" applyBorder="1" applyAlignment="1" applyProtection="1">
      <alignment horizontal="left" vertical="center"/>
    </xf>
    <xf numFmtId="0" fontId="25" fillId="0" borderId="48" xfId="33" applyFont="1" applyBorder="1" applyAlignment="1" applyProtection="1">
      <alignment horizontal="left" vertical="center"/>
    </xf>
    <xf numFmtId="37" fontId="23" fillId="0" borderId="46" xfId="33" applyNumberFormat="1" applyFont="1" applyBorder="1" applyAlignment="1" applyProtection="1">
      <alignment horizontal="right" vertical="center"/>
    </xf>
    <xf numFmtId="37" fontId="23" fillId="0" borderId="49" xfId="33" applyNumberFormat="1" applyFont="1" applyBorder="1" applyAlignment="1" applyProtection="1">
      <alignment horizontal="right" vertical="center"/>
    </xf>
    <xf numFmtId="0" fontId="26" fillId="0" borderId="46" xfId="33" applyFont="1" applyBorder="1" applyAlignment="1" applyProtection="1">
      <alignment horizontal="left" vertical="center"/>
    </xf>
    <xf numFmtId="0" fontId="25" fillId="0" borderId="49" xfId="33" applyFont="1" applyBorder="1" applyAlignment="1" applyProtection="1">
      <alignment horizontal="left" vertical="center"/>
    </xf>
    <xf numFmtId="169" fontId="26" fillId="0" borderId="45" xfId="33" applyNumberFormat="1" applyFont="1" applyBorder="1" applyAlignment="1" applyProtection="1">
      <alignment horizontal="right" vertical="center"/>
    </xf>
    <xf numFmtId="0" fontId="25" fillId="0" borderId="50" xfId="33" applyFont="1" applyBorder="1" applyAlignment="1" applyProtection="1">
      <alignment horizontal="left" vertical="center"/>
    </xf>
    <xf numFmtId="0" fontId="25" fillId="0" borderId="51" xfId="33" applyFont="1" applyBorder="1" applyAlignment="1" applyProtection="1">
      <alignment horizontal="left" vertical="center"/>
    </xf>
    <xf numFmtId="0" fontId="25" fillId="0" borderId="52" xfId="33" applyFont="1" applyBorder="1" applyAlignment="1" applyProtection="1">
      <alignment horizontal="center" vertical="center"/>
    </xf>
    <xf numFmtId="37" fontId="28" fillId="0" borderId="29" xfId="33" applyNumberFormat="1" applyFont="1" applyBorder="1" applyAlignment="1" applyProtection="1">
      <alignment horizontal="right" vertical="center"/>
    </xf>
    <xf numFmtId="0" fontId="30" fillId="0" borderId="46" xfId="33" applyFont="1" applyBorder="1" applyAlignment="1" applyProtection="1">
      <alignment horizontal="left" vertical="center"/>
    </xf>
    <xf numFmtId="37" fontId="23" fillId="0" borderId="29" xfId="33" applyNumberFormat="1" applyFont="1" applyBorder="1" applyAlignment="1" applyProtection="1">
      <alignment horizontal="right" vertical="center"/>
    </xf>
    <xf numFmtId="37" fontId="23" fillId="0" borderId="31" xfId="33" applyNumberFormat="1" applyFont="1" applyBorder="1" applyAlignment="1" applyProtection="1">
      <alignment horizontal="right" vertical="center"/>
    </xf>
    <xf numFmtId="0" fontId="25" fillId="0" borderId="53" xfId="33" applyFont="1" applyBorder="1" applyAlignment="1" applyProtection="1">
      <alignment horizontal="center" vertical="center"/>
    </xf>
    <xf numFmtId="0" fontId="25" fillId="0" borderId="40" xfId="33" applyFont="1" applyBorder="1" applyAlignment="1" applyProtection="1">
      <alignment horizontal="left" vertical="center"/>
    </xf>
    <xf numFmtId="0" fontId="25" fillId="0" borderId="38" xfId="33" applyFont="1" applyBorder="1" applyAlignment="1" applyProtection="1">
      <alignment horizontal="left" vertical="center"/>
    </xf>
    <xf numFmtId="0" fontId="25" fillId="0" borderId="39" xfId="33" applyFont="1" applyBorder="1" applyAlignment="1" applyProtection="1">
      <alignment horizontal="left" vertical="center"/>
    </xf>
    <xf numFmtId="37" fontId="28" fillId="0" borderId="54" xfId="33" applyNumberFormat="1" applyFont="1" applyBorder="1" applyAlignment="1" applyProtection="1">
      <alignment horizontal="right" vertical="center"/>
    </xf>
    <xf numFmtId="37" fontId="28" fillId="0" borderId="30" xfId="33" applyNumberFormat="1" applyFont="1" applyBorder="1" applyAlignment="1" applyProtection="1">
      <alignment horizontal="right" vertical="center"/>
    </xf>
    <xf numFmtId="37" fontId="28" fillId="0" borderId="16" xfId="33" applyNumberFormat="1" applyFont="1" applyBorder="1" applyAlignment="1" applyProtection="1">
      <alignment horizontal="right" vertical="center"/>
    </xf>
    <xf numFmtId="0" fontId="27" fillId="0" borderId="10" xfId="33" applyFont="1" applyBorder="1" applyAlignment="1" applyProtection="1">
      <alignment horizontal="left" vertical="top"/>
    </xf>
    <xf numFmtId="0" fontId="25" fillId="0" borderId="55" xfId="33" applyFont="1" applyBorder="1" applyAlignment="1" applyProtection="1">
      <alignment horizontal="left" vertical="center"/>
    </xf>
    <xf numFmtId="0" fontId="25" fillId="0" borderId="56" xfId="33" applyFont="1" applyBorder="1" applyAlignment="1" applyProtection="1">
      <alignment horizontal="left" vertical="center"/>
    </xf>
    <xf numFmtId="0" fontId="25" fillId="0" borderId="57" xfId="33" applyFont="1" applyBorder="1" applyAlignment="1" applyProtection="1">
      <alignment horizontal="left" vertical="center"/>
    </xf>
    <xf numFmtId="0" fontId="25" fillId="0" borderId="58" xfId="33" applyFont="1" applyBorder="1" applyAlignment="1" applyProtection="1">
      <alignment horizontal="left" vertical="center"/>
    </xf>
    <xf numFmtId="0" fontId="25" fillId="0" borderId="59" xfId="33" applyFont="1" applyBorder="1" applyAlignment="1" applyProtection="1">
      <alignment horizontal="left"/>
    </xf>
    <xf numFmtId="0" fontId="25" fillId="0" borderId="60" xfId="33" applyFont="1" applyBorder="1" applyAlignment="1" applyProtection="1">
      <alignment horizontal="left" vertical="center"/>
    </xf>
    <xf numFmtId="0" fontId="25" fillId="0" borderId="50" xfId="33" applyFont="1" applyBorder="1" applyAlignment="1" applyProtection="1">
      <alignment horizontal="left"/>
    </xf>
    <xf numFmtId="170" fontId="26" fillId="0" borderId="46" xfId="33" applyNumberFormat="1" applyFont="1" applyBorder="1" applyAlignment="1" applyProtection="1">
      <alignment horizontal="right" vertical="center"/>
    </xf>
    <xf numFmtId="39" fontId="26" fillId="0" borderId="49" xfId="33" applyNumberFormat="1" applyFont="1" applyBorder="1" applyAlignment="1" applyProtection="1">
      <alignment horizontal="right" vertical="center"/>
    </xf>
    <xf numFmtId="0" fontId="25" fillId="0" borderId="61" xfId="33" applyFont="1" applyBorder="1" applyAlignment="1" applyProtection="1">
      <alignment horizontal="left" vertical="center"/>
    </xf>
    <xf numFmtId="0" fontId="31" fillId="0" borderId="62" xfId="33" applyFont="1" applyBorder="1" applyAlignment="1" applyProtection="1">
      <alignment horizontal="left" vertical="top"/>
    </xf>
    <xf numFmtId="0" fontId="25" fillId="0" borderId="63" xfId="33" applyFont="1" applyBorder="1" applyAlignment="1" applyProtection="1">
      <alignment horizontal="left" vertical="center"/>
    </xf>
    <xf numFmtId="0" fontId="25" fillId="0" borderId="43" xfId="33" applyFont="1" applyBorder="1" applyAlignment="1" applyProtection="1">
      <alignment horizontal="left" vertical="center"/>
    </xf>
    <xf numFmtId="0" fontId="32" fillId="0" borderId="42" xfId="33" applyFont="1" applyBorder="1" applyAlignment="1" applyProtection="1">
      <alignment horizontal="center" vertical="center"/>
    </xf>
    <xf numFmtId="37" fontId="33" fillId="0" borderId="46" xfId="33" applyNumberFormat="1" applyFont="1" applyBorder="1" applyAlignment="1" applyProtection="1">
      <alignment horizontal="right" vertical="center"/>
    </xf>
    <xf numFmtId="0" fontId="32" fillId="0" borderId="48" xfId="33" applyFont="1" applyBorder="1" applyAlignment="1" applyProtection="1">
      <alignment horizontal="left" vertical="center"/>
    </xf>
    <xf numFmtId="39" fontId="33" fillId="0" borderId="49" xfId="33" applyNumberFormat="1" applyFont="1" applyBorder="1" applyAlignment="1" applyProtection="1">
      <alignment horizontal="right" vertical="center"/>
    </xf>
    <xf numFmtId="0" fontId="27" fillId="0" borderId="13" xfId="33" applyFont="1" applyBorder="1" applyAlignment="1" applyProtection="1">
      <alignment horizontal="left" vertical="top"/>
    </xf>
    <xf numFmtId="0" fontId="23" fillId="0" borderId="0" xfId="33" applyFont="1" applyAlignment="1" applyProtection="1">
      <alignment horizontal="left" vertical="center"/>
    </xf>
    <xf numFmtId="0" fontId="27" fillId="0" borderId="40" xfId="33" applyFont="1" applyBorder="1" applyAlignment="1" applyProtection="1">
      <alignment horizontal="left" vertical="center"/>
    </xf>
    <xf numFmtId="0" fontId="23" fillId="0" borderId="33" xfId="33" applyFont="1" applyBorder="1" applyAlignment="1" applyProtection="1">
      <alignment horizontal="left" vertical="center"/>
    </xf>
    <xf numFmtId="0" fontId="27" fillId="0" borderId="62" xfId="33" applyFont="1" applyBorder="1" applyAlignment="1" applyProtection="1">
      <alignment horizontal="left" vertical="top"/>
    </xf>
    <xf numFmtId="0" fontId="32" fillId="0" borderId="43" xfId="33" applyFont="1" applyBorder="1" applyAlignment="1" applyProtection="1">
      <alignment horizontal="left" vertical="center"/>
    </xf>
    <xf numFmtId="0" fontId="32" fillId="0" borderId="58" xfId="33" applyFont="1" applyBorder="1" applyAlignment="1" applyProtection="1">
      <alignment horizontal="left" vertical="center"/>
    </xf>
    <xf numFmtId="0" fontId="25" fillId="0" borderId="15" xfId="33" applyFont="1" applyBorder="1" applyAlignment="1" applyProtection="1">
      <alignment horizontal="left"/>
    </xf>
    <xf numFmtId="0" fontId="25" fillId="0" borderId="64" xfId="33" applyFont="1" applyBorder="1" applyAlignment="1" applyProtection="1">
      <alignment horizontal="left" vertical="center"/>
    </xf>
    <xf numFmtId="0" fontId="25" fillId="0" borderId="54" xfId="33" applyFont="1" applyBorder="1" applyAlignment="1" applyProtection="1">
      <alignment horizontal="left"/>
    </xf>
    <xf numFmtId="0" fontId="25" fillId="0" borderId="41" xfId="33" applyFont="1" applyBorder="1" applyAlignment="1" applyProtection="1">
      <alignment horizontal="left" vertical="center"/>
    </xf>
    <xf numFmtId="0" fontId="26" fillId="0" borderId="65" xfId="33" applyFont="1" applyBorder="1" applyAlignment="1" applyProtection="1">
      <alignment horizontal="left" vertical="center"/>
    </xf>
    <xf numFmtId="0" fontId="25" fillId="0" borderId="66" xfId="33" applyFont="1" applyBorder="1" applyAlignment="1" applyProtection="1">
      <alignment horizontal="left" vertical="center"/>
    </xf>
    <xf numFmtId="0" fontId="25" fillId="0" borderId="67" xfId="33" applyFont="1" applyBorder="1" applyAlignment="1" applyProtection="1">
      <alignment horizontal="left" vertical="center"/>
    </xf>
    <xf numFmtId="0" fontId="26" fillId="0" borderId="68" xfId="33" applyFont="1" applyBorder="1" applyAlignment="1" applyProtection="1">
      <alignment horizontal="left" vertical="center"/>
    </xf>
    <xf numFmtId="0" fontId="25" fillId="0" borderId="0" xfId="33" applyFont="1" applyBorder="1" applyAlignment="1" applyProtection="1">
      <alignment horizontal="left" vertical="center"/>
    </xf>
    <xf numFmtId="0" fontId="25" fillId="0" borderId="69" xfId="33" applyFont="1" applyBorder="1" applyAlignment="1" applyProtection="1">
      <alignment horizontal="left" vertical="center"/>
    </xf>
    <xf numFmtId="0" fontId="26" fillId="0" borderId="70" xfId="33" applyFont="1" applyBorder="1" applyAlignment="1" applyProtection="1">
      <alignment horizontal="left" vertical="center"/>
    </xf>
    <xf numFmtId="0" fontId="25" fillId="0" borderId="71" xfId="33" applyFont="1" applyBorder="1" applyAlignment="1" applyProtection="1">
      <alignment horizontal="left" vertical="center"/>
    </xf>
    <xf numFmtId="0" fontId="25" fillId="0" borderId="72" xfId="33" applyFont="1" applyBorder="1" applyAlignment="1" applyProtection="1">
      <alignment horizontal="left" vertical="center"/>
    </xf>
    <xf numFmtId="14" fontId="26" fillId="0" borderId="25" xfId="33" applyNumberFormat="1" applyFont="1" applyBorder="1" applyAlignment="1" applyProtection="1">
      <alignment horizontal="left" vertical="center" wrapText="1"/>
    </xf>
    <xf numFmtId="165" fontId="28" fillId="0" borderId="29" xfId="33" applyNumberFormat="1" applyFont="1" applyBorder="1" applyAlignment="1" applyProtection="1">
      <alignment horizontal="right" vertical="center"/>
    </xf>
    <xf numFmtId="0" fontId="35" fillId="0" borderId="0" xfId="33" applyFont="1" applyAlignment="1" applyProtection="1">
      <alignment horizontal="left"/>
    </xf>
    <xf numFmtId="49" fontId="6" fillId="0" borderId="25" xfId="33" applyNumberFormat="1" applyFont="1" applyBorder="1" applyAlignment="1" applyProtection="1">
      <alignment horizontal="left" vertical="center" wrapText="1"/>
    </xf>
    <xf numFmtId="0" fontId="2" fillId="9" borderId="0" xfId="0" applyFont="1" applyFill="1" applyAlignment="1" applyProtection="1">
      <alignment horizontal="left"/>
    </xf>
    <xf numFmtId="0" fontId="11" fillId="9" borderId="0" xfId="0" applyFont="1" applyFill="1" applyAlignment="1" applyProtection="1">
      <alignment horizontal="left"/>
    </xf>
    <xf numFmtId="0" fontId="11" fillId="9" borderId="0" xfId="0" applyFont="1" applyFill="1" applyAlignment="1" applyProtection="1">
      <alignment horizontal="center"/>
    </xf>
    <xf numFmtId="0" fontId="36" fillId="9" borderId="0" xfId="0" applyFont="1" applyFill="1" applyAlignment="1" applyProtection="1">
      <alignment horizontal="left"/>
    </xf>
    <xf numFmtId="0" fontId="0" fillId="0" borderId="0" xfId="0" applyAlignment="1" applyProtection="1">
      <alignment horizontal="left" vertical="top"/>
      <protection locked="0"/>
    </xf>
    <xf numFmtId="0" fontId="8" fillId="9" borderId="0" xfId="0" applyFont="1" applyFill="1" applyAlignment="1" applyProtection="1">
      <alignment horizontal="left"/>
    </xf>
    <xf numFmtId="0" fontId="7" fillId="9" borderId="0" xfId="0" applyFont="1" applyFill="1" applyAlignment="1" applyProtection="1">
      <alignment horizontal="left"/>
    </xf>
    <xf numFmtId="0" fontId="3" fillId="9" borderId="0" xfId="0" applyFont="1" applyFill="1" applyAlignment="1" applyProtection="1">
      <alignment horizontal="left"/>
    </xf>
    <xf numFmtId="0" fontId="3" fillId="9" borderId="0" xfId="0" applyFont="1" applyFill="1" applyAlignment="1" applyProtection="1">
      <alignment horizontal="center"/>
    </xf>
    <xf numFmtId="0" fontId="36" fillId="9" borderId="0" xfId="0" applyFont="1" applyFill="1" applyAlignment="1" applyProtection="1">
      <alignment horizontal="right"/>
    </xf>
    <xf numFmtId="0" fontId="6" fillId="9" borderId="0" xfId="0" applyFont="1" applyFill="1" applyAlignment="1" applyProtection="1">
      <alignment horizontal="right"/>
    </xf>
    <xf numFmtId="0" fontId="6" fillId="9" borderId="0" xfId="0" applyFont="1" applyFill="1" applyAlignment="1" applyProtection="1">
      <alignment horizontal="left"/>
    </xf>
    <xf numFmtId="0" fontId="6" fillId="17" borderId="25" xfId="0" applyFont="1" applyFill="1" applyBorder="1" applyAlignment="1" applyProtection="1">
      <alignment horizontal="left" vertical="center" wrapText="1"/>
    </xf>
    <xf numFmtId="0" fontId="6" fillId="17" borderId="25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73" xfId="0" applyBorder="1" applyAlignment="1" applyProtection="1">
      <alignment horizontal="left" vertical="top"/>
    </xf>
    <xf numFmtId="167" fontId="0" fillId="0" borderId="73" xfId="0" applyNumberFormat="1" applyBorder="1" applyAlignment="1" applyProtection="1">
      <alignment horizontal="left" vertical="top"/>
    </xf>
    <xf numFmtId="170" fontId="36" fillId="0" borderId="74" xfId="0" applyNumberFormat="1" applyFont="1" applyBorder="1" applyAlignment="1" applyProtection="1">
      <alignment horizontal="left"/>
    </xf>
    <xf numFmtId="0" fontId="36" fillId="0" borderId="74" xfId="0" applyFont="1" applyBorder="1" applyAlignment="1" applyProtection="1">
      <alignment horizontal="left" wrapText="1"/>
    </xf>
    <xf numFmtId="0" fontId="37" fillId="0" borderId="74" xfId="0" applyFont="1" applyBorder="1" applyAlignment="1" applyProtection="1">
      <alignment horizontal="left" wrapText="1"/>
    </xf>
    <xf numFmtId="0" fontId="36" fillId="0" borderId="74" xfId="0" applyFont="1" applyBorder="1" applyAlignment="1" applyProtection="1">
      <alignment horizontal="center" wrapText="1"/>
    </xf>
    <xf numFmtId="171" fontId="36" fillId="0" borderId="74" xfId="0" applyNumberFormat="1" applyFont="1" applyBorder="1" applyAlignment="1" applyProtection="1">
      <alignment horizontal="right"/>
    </xf>
    <xf numFmtId="2" fontId="36" fillId="0" borderId="74" xfId="0" applyNumberFormat="1" applyFont="1" applyBorder="1" applyAlignment="1" applyProtection="1">
      <alignment horizontal="right"/>
    </xf>
    <xf numFmtId="170" fontId="36" fillId="0" borderId="73" xfId="0" applyNumberFormat="1" applyFont="1" applyBorder="1" applyAlignment="1" applyProtection="1">
      <alignment horizontal="left"/>
    </xf>
    <xf numFmtId="0" fontId="36" fillId="0" borderId="73" xfId="0" applyFont="1" applyBorder="1" applyAlignment="1" applyProtection="1">
      <alignment horizontal="left" wrapText="1"/>
    </xf>
    <xf numFmtId="0" fontId="8" fillId="0" borderId="73" xfId="0" applyFont="1" applyBorder="1" applyAlignment="1" applyProtection="1">
      <alignment horizontal="left" wrapText="1"/>
    </xf>
    <xf numFmtId="0" fontId="36" fillId="0" borderId="73" xfId="0" applyFont="1" applyBorder="1" applyAlignment="1" applyProtection="1">
      <alignment horizontal="center" wrapText="1"/>
    </xf>
    <xf numFmtId="171" fontId="36" fillId="0" borderId="73" xfId="0" applyNumberFormat="1" applyFont="1" applyBorder="1" applyAlignment="1" applyProtection="1">
      <alignment horizontal="right"/>
    </xf>
    <xf numFmtId="2" fontId="36" fillId="0" borderId="73" xfId="0" applyNumberFormat="1" applyFont="1" applyBorder="1" applyAlignment="1" applyProtection="1">
      <alignment horizontal="right"/>
    </xf>
    <xf numFmtId="170" fontId="6" fillId="0" borderId="73" xfId="0" applyNumberFormat="1" applyFont="1" applyBorder="1" applyAlignment="1" applyProtection="1">
      <alignment horizontal="left"/>
    </xf>
    <xf numFmtId="0" fontId="6" fillId="0" borderId="73" xfId="0" applyFont="1" applyBorder="1" applyAlignment="1" applyProtection="1">
      <alignment horizontal="left" wrapText="1"/>
    </xf>
    <xf numFmtId="0" fontId="6" fillId="0" borderId="73" xfId="0" applyFont="1" applyBorder="1" applyAlignment="1" applyProtection="1">
      <alignment horizontal="center" wrapText="1"/>
    </xf>
    <xf numFmtId="171" fontId="6" fillId="0" borderId="73" xfId="0" applyNumberFormat="1" applyFont="1" applyBorder="1" applyAlignment="1" applyProtection="1">
      <alignment horizontal="right"/>
    </xf>
    <xf numFmtId="0" fontId="38" fillId="0" borderId="73" xfId="0" applyFont="1" applyBorder="1" applyAlignment="1" applyProtection="1">
      <alignment horizontal="left" wrapText="1"/>
    </xf>
    <xf numFmtId="0" fontId="38" fillId="0" borderId="73" xfId="0" applyFont="1" applyBorder="1" applyAlignment="1" applyProtection="1">
      <alignment horizontal="center" wrapText="1"/>
    </xf>
    <xf numFmtId="171" fontId="38" fillId="0" borderId="73" xfId="0" applyNumberFormat="1" applyFont="1" applyBorder="1" applyAlignment="1" applyProtection="1">
      <alignment horizontal="right"/>
    </xf>
    <xf numFmtId="2" fontId="39" fillId="0" borderId="73" xfId="0" applyNumberFormat="1" applyFont="1" applyBorder="1" applyAlignment="1" applyProtection="1">
      <alignment horizontal="right"/>
    </xf>
    <xf numFmtId="0" fontId="40" fillId="0" borderId="73" xfId="0" applyFont="1" applyBorder="1" applyAlignment="1" applyProtection="1">
      <alignment horizontal="left" vertical="top"/>
      <protection locked="0"/>
    </xf>
    <xf numFmtId="0" fontId="41" fillId="0" borderId="73" xfId="0" applyFont="1" applyBorder="1" applyAlignment="1" applyProtection="1">
      <alignment horizontal="left" vertical="top"/>
      <protection locked="0"/>
    </xf>
    <xf numFmtId="0" fontId="0" fillId="0" borderId="73" xfId="0" applyBorder="1" applyAlignment="1" applyProtection="1">
      <alignment horizontal="left" vertical="top"/>
      <protection locked="0"/>
    </xf>
    <xf numFmtId="0" fontId="8" fillId="0" borderId="18" xfId="33" applyFont="1" applyBorder="1" applyAlignment="1" applyProtection="1">
      <alignment horizontal="left" vertical="center"/>
    </xf>
    <xf numFmtId="0" fontId="42" fillId="4" borderId="0" xfId="30" applyFont="1" applyFill="1" applyAlignment="1" applyProtection="1">
      <alignment horizontal="left"/>
    </xf>
    <xf numFmtId="0" fontId="6" fillId="0" borderId="23" xfId="33" applyFont="1" applyBorder="1" applyAlignment="1" applyProtection="1">
      <alignment horizontal="left" vertical="center"/>
    </xf>
    <xf numFmtId="165" fontId="28" fillId="0" borderId="50" xfId="33" applyNumberFormat="1" applyFont="1" applyBorder="1" applyAlignment="1" applyProtection="1">
      <alignment horizontal="right" vertical="center"/>
    </xf>
    <xf numFmtId="165" fontId="33" fillId="0" borderId="46" xfId="33" applyNumberFormat="1" applyFont="1" applyBorder="1" applyAlignment="1" applyProtection="1">
      <alignment horizontal="right" vertical="center"/>
    </xf>
    <xf numFmtId="165" fontId="34" fillId="0" borderId="26" xfId="33" applyNumberFormat="1" applyFont="1" applyBorder="1" applyAlignment="1" applyProtection="1">
      <alignment horizontal="right" vertical="center"/>
    </xf>
    <xf numFmtId="0" fontId="43" fillId="0" borderId="9" xfId="30" applyFont="1" applyBorder="1" applyAlignment="1" applyProtection="1">
      <alignment horizontal="left" wrapText="1"/>
    </xf>
    <xf numFmtId="39" fontId="43" fillId="0" borderId="9" xfId="30" applyNumberFormat="1" applyFont="1" applyBorder="1" applyAlignment="1" applyProtection="1">
      <alignment horizontal="right"/>
    </xf>
    <xf numFmtId="0" fontId="6" fillId="0" borderId="0" xfId="30" applyFont="1" applyBorder="1" applyAlignment="1" applyProtection="1">
      <alignment horizontal="left" wrapText="1"/>
    </xf>
    <xf numFmtId="0" fontId="43" fillId="0" borderId="0" xfId="30" applyFont="1" applyBorder="1" applyAlignment="1" applyProtection="1">
      <alignment horizontal="left" wrapText="1"/>
    </xf>
    <xf numFmtId="39" fontId="43" fillId="0" borderId="0" xfId="30" applyNumberFormat="1" applyFont="1" applyBorder="1" applyAlignment="1" applyProtection="1">
      <alignment horizontal="right"/>
    </xf>
    <xf numFmtId="0" fontId="44" fillId="0" borderId="9" xfId="30" applyFont="1" applyBorder="1" applyAlignment="1" applyProtection="1">
      <alignment horizontal="left" wrapText="1"/>
    </xf>
    <xf numFmtId="39" fontId="44" fillId="0" borderId="9" xfId="30" applyNumberFormat="1" applyFont="1" applyBorder="1" applyAlignment="1" applyProtection="1">
      <alignment horizontal="right"/>
    </xf>
    <xf numFmtId="0" fontId="5" fillId="0" borderId="9" xfId="30" applyFont="1" applyBorder="1" applyAlignment="1" applyProtection="1">
      <alignment horizontal="left" wrapText="1"/>
    </xf>
    <xf numFmtId="39" fontId="5" fillId="0" borderId="9" xfId="30" applyNumberFormat="1" applyFont="1" applyBorder="1" applyAlignment="1" applyProtection="1">
      <alignment horizontal="right"/>
    </xf>
    <xf numFmtId="0" fontId="45" fillId="4" borderId="0" xfId="30" applyFont="1" applyFill="1" applyAlignment="1" applyProtection="1">
      <alignment horizontal="left"/>
    </xf>
    <xf numFmtId="2" fontId="0" fillId="0" borderId="0" xfId="0" applyNumberFormat="1" applyBorder="1" applyAlignment="1" applyProtection="1">
      <alignment horizontal="left" vertical="top"/>
      <protection locked="0"/>
    </xf>
    <xf numFmtId="0" fontId="46" fillId="0" borderId="73" xfId="0" applyFont="1" applyBorder="1" applyAlignment="1" applyProtection="1">
      <alignment horizontal="left" wrapText="1"/>
    </xf>
    <xf numFmtId="0" fontId="46" fillId="0" borderId="73" xfId="0" applyFont="1" applyBorder="1" applyAlignment="1" applyProtection="1">
      <alignment horizontal="center" wrapText="1"/>
    </xf>
    <xf numFmtId="171" fontId="46" fillId="0" borderId="73" xfId="0" applyNumberFormat="1" applyFont="1" applyBorder="1" applyAlignment="1" applyProtection="1">
      <alignment horizontal="right"/>
    </xf>
    <xf numFmtId="2" fontId="47" fillId="0" borderId="73" xfId="0" applyNumberFormat="1" applyFont="1" applyBorder="1" applyAlignment="1" applyProtection="1">
      <alignment horizontal="right"/>
    </xf>
    <xf numFmtId="0" fontId="30" fillId="0" borderId="0" xfId="33" applyFont="1" applyAlignment="1" applyProtection="1">
      <alignment horizontal="left" vertical="center"/>
    </xf>
  </cellXfs>
  <cellStyles count="47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Celkem" xfId="24"/>
    <cellStyle name="data" xfId="25"/>
    <cellStyle name="Chybně" xfId="26"/>
    <cellStyle name="Kontrolní buňka" xfId="27"/>
    <cellStyle name="Název" xfId="28"/>
    <cellStyle name="Neutrální" xfId="29"/>
    <cellStyle name="normálne" xfId="0" builtinId="0"/>
    <cellStyle name="normálne 2" xfId="30"/>
    <cellStyle name="normálne 3" xfId="31"/>
    <cellStyle name="normálne 4" xfId="32"/>
    <cellStyle name="normálne 5" xfId="33"/>
    <cellStyle name="normální_POL.XLS" xfId="46"/>
    <cellStyle name="Propojená buňka" xfId="34"/>
    <cellStyle name="Správně" xfId="35"/>
    <cellStyle name="TEXT" xfId="36"/>
    <cellStyle name="Text upozornění" xfId="37"/>
    <cellStyle name="TEXT1" xfId="38"/>
    <cellStyle name="Vysvětlující text" xfId="39"/>
    <cellStyle name="Zvýraznění 1" xfId="40"/>
    <cellStyle name="Zvýraznění 2" xfId="41"/>
    <cellStyle name="Zvýraznění 3" xfId="42"/>
    <cellStyle name="Zvýraznění 4" xfId="43"/>
    <cellStyle name="Zvýraznění 5" xfId="44"/>
    <cellStyle name="Zvýraznění 6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showGridLines="0" tabSelected="1" view="pageBreakPreview" zoomScaleSheetLayoutView="100" workbookViewId="0">
      <pane ySplit="3" topLeftCell="A4" activePane="bottomLeft" state="frozenSplit"/>
      <selection activeCell="Q29" sqref="Q29"/>
      <selection pane="bottomLeft" activeCell="U26" sqref="U26"/>
    </sheetView>
  </sheetViews>
  <sheetFormatPr defaultColWidth="9" defaultRowHeight="12" customHeight="1"/>
  <cols>
    <col min="1" max="1" width="2.5703125" style="14" customWidth="1"/>
    <col min="2" max="2" width="2.140625" style="14" customWidth="1"/>
    <col min="3" max="3" width="3.28515625" style="14" customWidth="1"/>
    <col min="4" max="4" width="6.7109375" style="14" customWidth="1"/>
    <col min="5" max="5" width="12.140625" style="14" customWidth="1"/>
    <col min="6" max="6" width="0.42578125" style="14" customWidth="1"/>
    <col min="7" max="7" width="2.7109375" style="14" customWidth="1"/>
    <col min="8" max="8" width="2.5703125" style="14" customWidth="1"/>
    <col min="9" max="9" width="9.85546875" style="14" customWidth="1"/>
    <col min="10" max="10" width="12.42578125" style="14" customWidth="1"/>
    <col min="11" max="11" width="0.5703125" style="14" customWidth="1"/>
    <col min="12" max="12" width="2.5703125" style="14" customWidth="1"/>
    <col min="13" max="13" width="2.7109375" style="14" customWidth="1"/>
    <col min="14" max="14" width="7.7109375" style="14" customWidth="1"/>
    <col min="15" max="15" width="11.85546875" style="14" customWidth="1"/>
    <col min="16" max="16" width="6.42578125" style="14" customWidth="1"/>
    <col min="17" max="17" width="12" style="14" customWidth="1"/>
    <col min="18" max="18" width="0.28515625" style="14" customWidth="1"/>
    <col min="19" max="16384" width="9" style="16"/>
  </cols>
  <sheetData>
    <row r="1" spans="1:18" ht="14.25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1" customHeight="1">
      <c r="A2" s="20"/>
      <c r="B2" s="21"/>
      <c r="C2" s="21"/>
      <c r="D2" s="21"/>
      <c r="E2" s="21"/>
      <c r="F2" s="21"/>
      <c r="G2" s="141" t="s">
        <v>190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ht="12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ht="9" customHeight="1" thickBo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18" ht="18" customHeight="1">
      <c r="A5" s="29"/>
      <c r="B5" s="30" t="s">
        <v>48</v>
      </c>
      <c r="C5" s="30"/>
      <c r="D5" s="30"/>
      <c r="E5" s="185" t="s">
        <v>191</v>
      </c>
      <c r="F5" s="32"/>
      <c r="G5" s="32"/>
      <c r="H5" s="32"/>
      <c r="I5" s="32"/>
      <c r="J5" s="33"/>
      <c r="K5" s="30"/>
      <c r="L5" s="30"/>
      <c r="M5" s="30"/>
      <c r="N5" s="30"/>
      <c r="O5" s="30"/>
      <c r="P5" s="31"/>
      <c r="Q5" s="33"/>
      <c r="R5" s="34"/>
    </row>
    <row r="6" spans="1:18" ht="18" customHeight="1">
      <c r="A6" s="29"/>
      <c r="B6" s="30" t="s">
        <v>49</v>
      </c>
      <c r="C6" s="30"/>
      <c r="D6" s="30"/>
      <c r="E6" s="35"/>
      <c r="F6" s="30"/>
      <c r="G6" s="30"/>
      <c r="H6" s="30"/>
      <c r="I6" s="30"/>
      <c r="J6" s="36"/>
      <c r="K6" s="30"/>
      <c r="L6" s="30"/>
      <c r="M6" s="30"/>
      <c r="N6" s="30"/>
      <c r="O6" s="30" t="s">
        <v>50</v>
      </c>
      <c r="P6" s="35"/>
      <c r="Q6" s="36"/>
      <c r="R6" s="34"/>
    </row>
    <row r="7" spans="1:18" ht="18" customHeight="1" thickBot="1">
      <c r="A7" s="29"/>
      <c r="B7" s="30" t="s">
        <v>51</v>
      </c>
      <c r="C7" s="30"/>
      <c r="D7" s="30"/>
      <c r="E7" s="37"/>
      <c r="F7" s="38"/>
      <c r="G7" s="38"/>
      <c r="H7" s="38"/>
      <c r="I7" s="38"/>
      <c r="J7" s="39"/>
      <c r="K7" s="30"/>
      <c r="L7" s="30"/>
      <c r="M7" s="30"/>
      <c r="N7" s="30"/>
      <c r="O7" s="30" t="s">
        <v>52</v>
      </c>
      <c r="P7" s="187" t="s">
        <v>178</v>
      </c>
      <c r="Q7" s="39"/>
      <c r="R7" s="34"/>
    </row>
    <row r="8" spans="1:18" ht="18" customHeight="1" thickBot="1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 t="s">
        <v>53</v>
      </c>
      <c r="P8" s="30" t="s">
        <v>54</v>
      </c>
      <c r="Q8" s="30"/>
      <c r="R8" s="34"/>
    </row>
    <row r="9" spans="1:18" ht="18" customHeight="1" thickBot="1">
      <c r="A9" s="29"/>
      <c r="B9" s="30" t="s">
        <v>55</v>
      </c>
      <c r="C9" s="30"/>
      <c r="D9" s="30"/>
      <c r="E9" s="130" t="s">
        <v>180</v>
      </c>
      <c r="F9" s="131"/>
      <c r="G9" s="131"/>
      <c r="H9" s="131"/>
      <c r="I9" s="131"/>
      <c r="J9" s="132"/>
      <c r="K9" s="30"/>
      <c r="L9" s="30"/>
      <c r="M9" s="30"/>
      <c r="N9" s="30"/>
      <c r="O9" s="40"/>
      <c r="P9" s="41"/>
      <c r="Q9" s="42"/>
      <c r="R9" s="34"/>
    </row>
    <row r="10" spans="1:18" ht="18" customHeight="1" thickBot="1">
      <c r="A10" s="29"/>
      <c r="B10" s="30" t="s">
        <v>56</v>
      </c>
      <c r="C10" s="30"/>
      <c r="D10" s="30"/>
      <c r="E10" s="133" t="s">
        <v>157</v>
      </c>
      <c r="F10" s="134"/>
      <c r="G10" s="134"/>
      <c r="H10" s="134"/>
      <c r="I10" s="134"/>
      <c r="J10" s="135"/>
      <c r="K10" s="30"/>
      <c r="L10" s="30"/>
      <c r="M10" s="30"/>
      <c r="N10" s="30"/>
      <c r="O10" s="40"/>
      <c r="P10" s="41"/>
      <c r="Q10" s="42"/>
      <c r="R10" s="34"/>
    </row>
    <row r="11" spans="1:18" ht="18" customHeight="1" thickBot="1">
      <c r="A11" s="29"/>
      <c r="B11" s="30" t="s">
        <v>57</v>
      </c>
      <c r="C11" s="30"/>
      <c r="D11" s="30"/>
      <c r="E11" s="136"/>
      <c r="F11" s="137"/>
      <c r="G11" s="137"/>
      <c r="H11" s="137"/>
      <c r="I11" s="137"/>
      <c r="J11" s="138"/>
      <c r="K11" s="30"/>
      <c r="L11" s="30"/>
      <c r="M11" s="30"/>
      <c r="N11" s="30"/>
      <c r="O11" s="40"/>
      <c r="P11" s="41"/>
      <c r="Q11" s="42"/>
      <c r="R11" s="34"/>
    </row>
    <row r="12" spans="1:18" ht="18" customHeight="1" thickBot="1">
      <c r="A12" s="29"/>
      <c r="B12" s="30"/>
      <c r="C12" s="30"/>
      <c r="D12" s="30"/>
      <c r="E12" s="43" t="s">
        <v>58</v>
      </c>
      <c r="F12" s="30"/>
      <c r="G12" s="30" t="s">
        <v>59</v>
      </c>
      <c r="H12" s="30"/>
      <c r="I12" s="30"/>
      <c r="J12" s="30"/>
      <c r="K12" s="30"/>
      <c r="L12" s="30"/>
      <c r="M12" s="30"/>
      <c r="N12" s="30"/>
      <c r="O12" s="43" t="s">
        <v>60</v>
      </c>
      <c r="P12" s="44"/>
      <c r="Q12" s="30"/>
      <c r="R12" s="34"/>
    </row>
    <row r="13" spans="1:18" ht="18" customHeight="1" thickBot="1">
      <c r="A13" s="29"/>
      <c r="B13" s="30"/>
      <c r="C13" s="30"/>
      <c r="D13" s="30"/>
      <c r="E13" s="142" t="s">
        <v>179</v>
      </c>
      <c r="F13" s="30"/>
      <c r="G13" s="41" t="s">
        <v>157</v>
      </c>
      <c r="H13" s="45"/>
      <c r="I13" s="46"/>
      <c r="J13" s="30"/>
      <c r="K13" s="30"/>
      <c r="L13" s="30"/>
      <c r="M13" s="30"/>
      <c r="N13" s="30"/>
      <c r="O13" s="139"/>
      <c r="P13" s="44"/>
      <c r="Q13" s="30"/>
      <c r="R13" s="34"/>
    </row>
    <row r="14" spans="1:18" ht="9" customHeight="1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9"/>
    </row>
    <row r="15" spans="1:18" ht="20.25" customHeight="1">
      <c r="A15" s="50"/>
      <c r="B15" s="51"/>
      <c r="C15" s="51"/>
      <c r="D15" s="51"/>
      <c r="E15" s="52" t="s">
        <v>61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3"/>
    </row>
    <row r="16" spans="1:18" ht="21" customHeight="1">
      <c r="A16" s="54" t="s">
        <v>62</v>
      </c>
      <c r="B16" s="55"/>
      <c r="C16" s="55"/>
      <c r="D16" s="56"/>
      <c r="E16" s="57" t="s">
        <v>63</v>
      </c>
      <c r="F16" s="56"/>
      <c r="G16" s="57" t="s">
        <v>64</v>
      </c>
      <c r="H16" s="55"/>
      <c r="I16" s="56"/>
      <c r="J16" s="57" t="s">
        <v>65</v>
      </c>
      <c r="K16" s="55"/>
      <c r="L16" s="57" t="s">
        <v>66</v>
      </c>
      <c r="M16" s="55"/>
      <c r="N16" s="55"/>
      <c r="O16" s="56"/>
      <c r="P16" s="57" t="s">
        <v>67</v>
      </c>
      <c r="Q16" s="55"/>
      <c r="R16" s="58"/>
    </row>
    <row r="17" spans="1:18" ht="18" customHeight="1">
      <c r="A17" s="59"/>
      <c r="B17" s="60"/>
      <c r="C17" s="60"/>
      <c r="D17" s="61">
        <v>0</v>
      </c>
      <c r="E17" s="62">
        <v>0</v>
      </c>
      <c r="F17" s="63"/>
      <c r="G17" s="64"/>
      <c r="H17" s="60"/>
      <c r="I17" s="61">
        <v>0</v>
      </c>
      <c r="J17" s="62">
        <v>0</v>
      </c>
      <c r="K17" s="65"/>
      <c r="L17" s="64"/>
      <c r="M17" s="60"/>
      <c r="N17" s="60"/>
      <c r="O17" s="61">
        <v>0</v>
      </c>
      <c r="P17" s="64"/>
      <c r="Q17" s="65">
        <v>0</v>
      </c>
      <c r="R17" s="66"/>
    </row>
    <row r="18" spans="1:18" ht="20.25" customHeight="1">
      <c r="A18" s="50"/>
      <c r="B18" s="51"/>
      <c r="C18" s="51"/>
      <c r="D18" s="51"/>
      <c r="E18" s="52" t="s">
        <v>68</v>
      </c>
      <c r="F18" s="51"/>
      <c r="G18" s="51"/>
      <c r="H18" s="51"/>
      <c r="I18" s="51"/>
      <c r="J18" s="67" t="s">
        <v>7</v>
      </c>
      <c r="K18" s="51"/>
      <c r="L18" s="51"/>
      <c r="M18" s="51"/>
      <c r="N18" s="51"/>
      <c r="O18" s="51"/>
      <c r="P18" s="51"/>
      <c r="Q18" s="51"/>
      <c r="R18" s="53"/>
    </row>
    <row r="19" spans="1:18" ht="18" customHeight="1">
      <c r="A19" s="68" t="s">
        <v>8</v>
      </c>
      <c r="B19" s="69"/>
      <c r="C19" s="70" t="s">
        <v>69</v>
      </c>
      <c r="D19" s="71"/>
      <c r="E19" s="71"/>
      <c r="F19" s="72"/>
      <c r="G19" s="68" t="s">
        <v>9</v>
      </c>
      <c r="H19" s="73"/>
      <c r="I19" s="70" t="s">
        <v>70</v>
      </c>
      <c r="J19" s="71"/>
      <c r="K19" s="71"/>
      <c r="L19" s="68" t="s">
        <v>10</v>
      </c>
      <c r="M19" s="73"/>
      <c r="N19" s="70" t="s">
        <v>71</v>
      </c>
      <c r="O19" s="71"/>
      <c r="P19" s="71"/>
      <c r="Q19" s="71"/>
      <c r="R19" s="72"/>
    </row>
    <row r="20" spans="1:18" ht="18" customHeight="1">
      <c r="A20" s="74" t="s">
        <v>25</v>
      </c>
      <c r="B20" s="75" t="s">
        <v>33</v>
      </c>
      <c r="C20" s="76"/>
      <c r="D20" s="77" t="s">
        <v>72</v>
      </c>
      <c r="E20" s="78">
        <v>0</v>
      </c>
      <c r="F20" s="79"/>
      <c r="G20" s="74" t="s">
        <v>32</v>
      </c>
      <c r="H20" s="80" t="s">
        <v>73</v>
      </c>
      <c r="I20" s="81"/>
      <c r="J20" s="82">
        <v>0</v>
      </c>
      <c r="K20" s="83"/>
      <c r="L20" s="74" t="s">
        <v>74</v>
      </c>
      <c r="M20" s="84" t="s">
        <v>75</v>
      </c>
      <c r="N20" s="85"/>
      <c r="O20" s="85"/>
      <c r="P20" s="86">
        <v>0</v>
      </c>
      <c r="Q20" s="78">
        <v>0</v>
      </c>
      <c r="R20" s="79"/>
    </row>
    <row r="21" spans="1:18" ht="18" customHeight="1">
      <c r="A21" s="74" t="s">
        <v>26</v>
      </c>
      <c r="B21" s="87"/>
      <c r="C21" s="88"/>
      <c r="D21" s="77" t="s">
        <v>76</v>
      </c>
      <c r="E21" s="78">
        <v>0</v>
      </c>
      <c r="F21" s="79"/>
      <c r="G21" s="74" t="s">
        <v>41</v>
      </c>
      <c r="H21" s="30" t="s">
        <v>77</v>
      </c>
      <c r="I21" s="81"/>
      <c r="J21" s="82">
        <v>0</v>
      </c>
      <c r="K21" s="83"/>
      <c r="L21" s="74" t="s">
        <v>78</v>
      </c>
      <c r="M21" s="84" t="s">
        <v>79</v>
      </c>
      <c r="N21" s="85"/>
      <c r="O21" s="85"/>
      <c r="P21" s="86">
        <v>0</v>
      </c>
      <c r="Q21" s="78">
        <v>0</v>
      </c>
      <c r="R21" s="79"/>
    </row>
    <row r="22" spans="1:18" ht="18" customHeight="1">
      <c r="A22" s="74" t="s">
        <v>27</v>
      </c>
      <c r="B22" s="75" t="s">
        <v>80</v>
      </c>
      <c r="C22" s="76"/>
      <c r="D22" s="77" t="s">
        <v>72</v>
      </c>
      <c r="E22" s="78">
        <v>0</v>
      </c>
      <c r="F22" s="79"/>
      <c r="G22" s="74" t="s">
        <v>81</v>
      </c>
      <c r="H22" s="80" t="s">
        <v>82</v>
      </c>
      <c r="I22" s="81"/>
      <c r="J22" s="82">
        <v>0</v>
      </c>
      <c r="K22" s="83"/>
      <c r="L22" s="74" t="s">
        <v>83</v>
      </c>
      <c r="M22" s="84" t="s">
        <v>84</v>
      </c>
      <c r="N22" s="85"/>
      <c r="O22" s="85"/>
      <c r="P22" s="86">
        <v>0</v>
      </c>
      <c r="Q22" s="78">
        <v>0</v>
      </c>
      <c r="R22" s="79"/>
    </row>
    <row r="23" spans="1:18" ht="18" customHeight="1">
      <c r="A23" s="74" t="s">
        <v>28</v>
      </c>
      <c r="B23" s="87"/>
      <c r="C23" s="88"/>
      <c r="D23" s="77" t="s">
        <v>76</v>
      </c>
      <c r="E23" s="78">
        <v>0</v>
      </c>
      <c r="F23" s="79"/>
      <c r="G23" s="74" t="s">
        <v>85</v>
      </c>
      <c r="H23" s="80"/>
      <c r="I23" s="81"/>
      <c r="J23" s="82">
        <v>0</v>
      </c>
      <c r="K23" s="83"/>
      <c r="L23" s="74" t="s">
        <v>86</v>
      </c>
      <c r="M23" s="84" t="s">
        <v>87</v>
      </c>
      <c r="N23" s="85"/>
      <c r="O23" s="85"/>
      <c r="P23" s="86">
        <v>0</v>
      </c>
      <c r="Q23" s="78">
        <v>0</v>
      </c>
      <c r="R23" s="79"/>
    </row>
    <row r="24" spans="1:18" ht="18" customHeight="1">
      <c r="A24" s="74" t="s">
        <v>29</v>
      </c>
      <c r="B24" s="75" t="s">
        <v>88</v>
      </c>
      <c r="C24" s="76"/>
      <c r="D24" s="77" t="s">
        <v>72</v>
      </c>
      <c r="E24" s="78">
        <v>0</v>
      </c>
      <c r="F24" s="79"/>
      <c r="G24" s="89"/>
      <c r="H24" s="85"/>
      <c r="I24" s="81"/>
      <c r="J24" s="82"/>
      <c r="K24" s="83"/>
      <c r="L24" s="74" t="s">
        <v>89</v>
      </c>
      <c r="M24" s="84" t="s">
        <v>90</v>
      </c>
      <c r="N24" s="85"/>
      <c r="O24" s="85"/>
      <c r="P24" s="86">
        <v>0</v>
      </c>
      <c r="Q24" s="78">
        <v>0</v>
      </c>
      <c r="R24" s="79"/>
    </row>
    <row r="25" spans="1:18" ht="18" customHeight="1">
      <c r="A25" s="74" t="s">
        <v>30</v>
      </c>
      <c r="B25" s="87"/>
      <c r="C25" s="88"/>
      <c r="D25" s="77" t="s">
        <v>76</v>
      </c>
      <c r="E25" s="78">
        <v>0</v>
      </c>
      <c r="F25" s="79"/>
      <c r="G25" s="89"/>
      <c r="H25" s="85"/>
      <c r="I25" s="81"/>
      <c r="J25" s="82"/>
      <c r="K25" s="83"/>
      <c r="L25" s="74" t="s">
        <v>91</v>
      </c>
      <c r="M25" s="80" t="s">
        <v>92</v>
      </c>
      <c r="N25" s="85"/>
      <c r="O25" s="85"/>
      <c r="P25" s="81"/>
      <c r="Q25" s="78">
        <v>0</v>
      </c>
      <c r="R25" s="79"/>
    </row>
    <row r="26" spans="1:18" ht="18" customHeight="1">
      <c r="A26" s="74" t="s">
        <v>31</v>
      </c>
      <c r="B26" s="206" t="s">
        <v>93</v>
      </c>
      <c r="C26" s="206"/>
      <c r="D26" s="206"/>
      <c r="E26" s="140">
        <f>Rekapitulácia!C16</f>
        <v>0</v>
      </c>
      <c r="F26" s="53"/>
      <c r="G26" s="74" t="s">
        <v>94</v>
      </c>
      <c r="H26" s="91" t="s">
        <v>95</v>
      </c>
      <c r="I26" s="81"/>
      <c r="J26" s="92"/>
      <c r="K26" s="93"/>
      <c r="L26" s="74" t="s">
        <v>96</v>
      </c>
      <c r="M26" s="91" t="s">
        <v>97</v>
      </c>
      <c r="N26" s="85"/>
      <c r="O26" s="85"/>
      <c r="P26" s="81"/>
      <c r="Q26" s="90">
        <v>0</v>
      </c>
      <c r="R26" s="53"/>
    </row>
    <row r="27" spans="1:18" ht="18" customHeight="1">
      <c r="A27" s="94" t="s">
        <v>98</v>
      </c>
      <c r="B27" s="95" t="s">
        <v>99</v>
      </c>
      <c r="C27" s="96"/>
      <c r="D27" s="97"/>
      <c r="E27" s="98"/>
      <c r="F27" s="49"/>
      <c r="G27" s="94" t="s">
        <v>100</v>
      </c>
      <c r="H27" s="95" t="s">
        <v>101</v>
      </c>
      <c r="I27" s="97"/>
      <c r="J27" s="99">
        <v>0</v>
      </c>
      <c r="K27" s="100"/>
      <c r="L27" s="94" t="s">
        <v>102</v>
      </c>
      <c r="M27" s="95" t="s">
        <v>103</v>
      </c>
      <c r="N27" s="96"/>
      <c r="O27" s="96"/>
      <c r="P27" s="97"/>
      <c r="Q27" s="98">
        <v>0</v>
      </c>
      <c r="R27" s="49"/>
    </row>
    <row r="28" spans="1:18" ht="18" customHeight="1">
      <c r="A28" s="101" t="s">
        <v>56</v>
      </c>
      <c r="B28" s="27"/>
      <c r="C28" s="27"/>
      <c r="D28" s="27"/>
      <c r="E28" s="27"/>
      <c r="F28" s="102"/>
      <c r="G28" s="103"/>
      <c r="H28" s="27"/>
      <c r="I28" s="27"/>
      <c r="J28" s="27"/>
      <c r="K28" s="27"/>
      <c r="L28" s="68" t="s">
        <v>11</v>
      </c>
      <c r="M28" s="56"/>
      <c r="N28" s="70" t="s">
        <v>13</v>
      </c>
      <c r="O28" s="55"/>
      <c r="P28" s="55"/>
      <c r="Q28" s="55"/>
      <c r="R28" s="58"/>
    </row>
    <row r="29" spans="1:18" ht="18" customHeight="1">
      <c r="A29" s="29"/>
      <c r="B29" s="30"/>
      <c r="C29" s="30"/>
      <c r="D29" s="30"/>
      <c r="E29" s="30"/>
      <c r="F29" s="104"/>
      <c r="G29" s="105"/>
      <c r="H29" s="30"/>
      <c r="I29" s="30"/>
      <c r="J29" s="30"/>
      <c r="K29" s="30"/>
      <c r="L29" s="74" t="s">
        <v>104</v>
      </c>
      <c r="M29" s="80" t="s">
        <v>105</v>
      </c>
      <c r="N29" s="85"/>
      <c r="O29" s="85"/>
      <c r="P29" s="81"/>
      <c r="Q29" s="140">
        <f>E26</f>
        <v>0</v>
      </c>
      <c r="R29" s="53"/>
    </row>
    <row r="30" spans="1:18" ht="18" customHeight="1" thickBot="1">
      <c r="A30" s="106" t="s">
        <v>106</v>
      </c>
      <c r="B30" s="107"/>
      <c r="C30" s="107"/>
      <c r="D30" s="107"/>
      <c r="E30" s="107"/>
      <c r="F30" s="88"/>
      <c r="G30" s="108" t="s">
        <v>107</v>
      </c>
      <c r="H30" s="107"/>
      <c r="I30" s="107"/>
      <c r="J30" s="107"/>
      <c r="K30" s="107"/>
      <c r="L30" s="74" t="s">
        <v>108</v>
      </c>
      <c r="M30" s="109">
        <v>20</v>
      </c>
      <c r="N30" s="81" t="s">
        <v>15</v>
      </c>
      <c r="O30" s="110">
        <f>Q29</f>
        <v>0</v>
      </c>
      <c r="P30" s="81" t="s">
        <v>6</v>
      </c>
      <c r="Q30" s="188">
        <f>ROUND(O30*0.2,2)</f>
        <v>0</v>
      </c>
      <c r="R30" s="111"/>
    </row>
    <row r="31" spans="1:18" ht="12.75" hidden="1" customHeight="1">
      <c r="A31" s="112"/>
      <c r="B31" s="113"/>
      <c r="C31" s="113"/>
      <c r="D31" s="113"/>
      <c r="E31" s="113"/>
      <c r="F31" s="76"/>
      <c r="G31" s="114"/>
      <c r="H31" s="113"/>
      <c r="I31" s="113"/>
      <c r="J31" s="113"/>
      <c r="K31" s="113"/>
      <c r="L31" s="115"/>
      <c r="M31" s="116"/>
      <c r="N31" s="117"/>
      <c r="O31" s="118"/>
      <c r="P31" s="117"/>
      <c r="Q31" s="189"/>
      <c r="R31" s="79"/>
    </row>
    <row r="32" spans="1:18" ht="35.25" customHeight="1" thickBot="1">
      <c r="A32" s="119" t="s">
        <v>55</v>
      </c>
      <c r="B32" s="120"/>
      <c r="C32" s="120"/>
      <c r="D32" s="120"/>
      <c r="E32" s="30"/>
      <c r="F32" s="104"/>
      <c r="G32" s="105"/>
      <c r="H32" s="30"/>
      <c r="I32" s="30"/>
      <c r="J32" s="30"/>
      <c r="K32" s="30"/>
      <c r="L32" s="94" t="s">
        <v>109</v>
      </c>
      <c r="M32" s="121" t="s">
        <v>110</v>
      </c>
      <c r="N32" s="96"/>
      <c r="O32" s="96"/>
      <c r="P32" s="97"/>
      <c r="Q32" s="190">
        <f>Q29+Q30</f>
        <v>0</v>
      </c>
      <c r="R32" s="42"/>
    </row>
    <row r="33" spans="1:18" ht="33" customHeight="1">
      <c r="A33" s="106" t="s">
        <v>106</v>
      </c>
      <c r="B33" s="107"/>
      <c r="C33" s="107"/>
      <c r="D33" s="107"/>
      <c r="E33" s="107"/>
      <c r="F33" s="88"/>
      <c r="G33" s="108" t="s">
        <v>107</v>
      </c>
      <c r="H33" s="107"/>
      <c r="I33" s="107"/>
      <c r="J33" s="107"/>
      <c r="K33" s="107"/>
      <c r="L33" s="68" t="s">
        <v>12</v>
      </c>
      <c r="M33" s="56"/>
      <c r="N33" s="70" t="s">
        <v>111</v>
      </c>
      <c r="O33" s="55"/>
      <c r="P33" s="55"/>
      <c r="Q33" s="122"/>
      <c r="R33" s="58"/>
    </row>
    <row r="34" spans="1:18" ht="20.25" customHeight="1">
      <c r="A34" s="123" t="s">
        <v>57</v>
      </c>
      <c r="B34" s="113"/>
      <c r="C34" s="113"/>
      <c r="D34" s="113"/>
      <c r="E34" s="113"/>
      <c r="F34" s="76"/>
      <c r="G34" s="124"/>
      <c r="H34" s="113"/>
      <c r="I34" s="113"/>
      <c r="J34" s="113"/>
      <c r="K34" s="113"/>
      <c r="L34" s="74" t="s">
        <v>112</v>
      </c>
      <c r="M34" s="80" t="s">
        <v>113</v>
      </c>
      <c r="N34" s="85"/>
      <c r="O34" s="85"/>
      <c r="P34" s="81"/>
      <c r="Q34" s="78">
        <v>0</v>
      </c>
      <c r="R34" s="79"/>
    </row>
    <row r="35" spans="1:18" ht="18" customHeight="1">
      <c r="A35" s="29"/>
      <c r="B35" s="30"/>
      <c r="C35" s="30"/>
      <c r="D35" s="30"/>
      <c r="E35" s="30"/>
      <c r="F35" s="104"/>
      <c r="G35" s="125"/>
      <c r="H35" s="30"/>
      <c r="I35" s="30"/>
      <c r="J35" s="30"/>
      <c r="K35" s="30"/>
      <c r="L35" s="74" t="s">
        <v>114</v>
      </c>
      <c r="M35" s="80" t="s">
        <v>115</v>
      </c>
      <c r="N35" s="85"/>
      <c r="O35" s="85"/>
      <c r="P35" s="81"/>
      <c r="Q35" s="78">
        <v>0</v>
      </c>
      <c r="R35" s="79"/>
    </row>
    <row r="36" spans="1:18" ht="18" customHeight="1">
      <c r="A36" s="126" t="s">
        <v>106</v>
      </c>
      <c r="B36" s="48"/>
      <c r="C36" s="48"/>
      <c r="D36" s="48"/>
      <c r="E36" s="48"/>
      <c r="F36" s="127"/>
      <c r="G36" s="128" t="s">
        <v>107</v>
      </c>
      <c r="H36" s="48"/>
      <c r="I36" s="48"/>
      <c r="J36" s="48"/>
      <c r="K36" s="48"/>
      <c r="L36" s="94" t="s">
        <v>116</v>
      </c>
      <c r="M36" s="95" t="s">
        <v>117</v>
      </c>
      <c r="N36" s="96"/>
      <c r="O36" s="96"/>
      <c r="P36" s="97"/>
      <c r="Q36" s="62">
        <v>0</v>
      </c>
      <c r="R36" s="129"/>
    </row>
  </sheetData>
  <mergeCells count="1">
    <mergeCell ref="B26:D26"/>
  </mergeCells>
  <phoneticPr fontId="0" type="noConversion"/>
  <pageMargins left="0.39375001192092896" right="0.39375001192092896" top="0.78750002384185791" bottom="0.78750002384185791" header="0" footer="0"/>
  <pageSetup scale="9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view="pageBreakPreview" zoomScaleSheetLayoutView="100" workbookViewId="0">
      <selection activeCell="H10" sqref="H10"/>
    </sheetView>
  </sheetViews>
  <sheetFormatPr defaultColWidth="13.42578125" defaultRowHeight="12" customHeight="1"/>
  <cols>
    <col min="1" max="1" width="12.7109375" style="3" customWidth="1"/>
    <col min="2" max="2" width="45.85546875" style="3" customWidth="1"/>
    <col min="3" max="3" width="21.28515625" style="3" customWidth="1"/>
    <col min="4" max="238" width="9" style="12" customWidth="1"/>
    <col min="239" max="239" width="9.7109375" style="12" customWidth="1"/>
    <col min="240" max="240" width="43.5703125" style="12" customWidth="1"/>
    <col min="241" max="241" width="14.140625" style="12" customWidth="1"/>
    <col min="242" max="242" width="13.85546875" style="12" customWidth="1"/>
    <col min="243" max="243" width="11.85546875" style="12" customWidth="1"/>
    <col min="244" max="16384" width="13.42578125" style="12"/>
  </cols>
  <sheetData>
    <row r="1" spans="1:3" s="3" customFormat="1" ht="27.75" customHeight="1">
      <c r="A1" s="1" t="s">
        <v>0</v>
      </c>
      <c r="B1" s="2"/>
      <c r="C1" s="2"/>
    </row>
    <row r="2" spans="1:3" s="3" customFormat="1" ht="13.5" customHeight="1">
      <c r="A2" s="186"/>
      <c r="B2" s="2"/>
      <c r="C2" s="2"/>
    </row>
    <row r="3" spans="1:3" s="3" customFormat="1" ht="20.25" customHeight="1">
      <c r="A3" s="5" t="str">
        <f>'KL celkový'!E5</f>
        <v xml:space="preserve">Oprava spevnenej plochy </v>
      </c>
      <c r="B3" s="6"/>
      <c r="C3" s="4"/>
    </row>
    <row r="4" spans="1:3" s="3" customFormat="1" ht="21" customHeight="1">
      <c r="A4" s="4" t="s">
        <v>1</v>
      </c>
      <c r="B4" s="7" t="str">
        <f>'KL celkový'!E9</f>
        <v>Lesy SR .šp.Banská Bystrica</v>
      </c>
      <c r="C4" s="4"/>
    </row>
    <row r="5" spans="1:3" s="3" customFormat="1" ht="27" customHeight="1">
      <c r="A5" s="4" t="s">
        <v>2</v>
      </c>
      <c r="B5" s="7"/>
      <c r="C5" s="4"/>
    </row>
    <row r="6" spans="1:3" s="3" customFormat="1" ht="6.75" customHeight="1" thickBot="1">
      <c r="A6" s="4"/>
      <c r="B6" s="2"/>
      <c r="C6" s="2"/>
    </row>
    <row r="7" spans="1:3" s="3" customFormat="1" ht="23.25" customHeight="1">
      <c r="A7" s="8" t="s">
        <v>3</v>
      </c>
      <c r="B7" s="8" t="s">
        <v>4</v>
      </c>
      <c r="C7" s="8" t="s">
        <v>5</v>
      </c>
    </row>
    <row r="8" spans="1:3" s="3" customFormat="1" ht="13.5" customHeight="1" thickBot="1">
      <c r="A8" s="9"/>
      <c r="B8" s="10" t="s">
        <v>156</v>
      </c>
      <c r="C8" s="11" t="s">
        <v>7</v>
      </c>
    </row>
    <row r="12" spans="1:3" ht="23.25" customHeight="1">
      <c r="A12" s="4"/>
      <c r="B12" s="200"/>
      <c r="C12" s="2"/>
    </row>
    <row r="13" spans="1:3" ht="21.75" customHeight="1">
      <c r="A13" s="196">
        <v>1</v>
      </c>
      <c r="B13" s="196" t="s">
        <v>181</v>
      </c>
      <c r="C13" s="197">
        <f>'zámková dlažba'!H40</f>
        <v>0</v>
      </c>
    </row>
    <row r="14" spans="1:3" ht="18.75" customHeight="1">
      <c r="A14" s="196">
        <v>2</v>
      </c>
      <c r="B14" s="196" t="s">
        <v>182</v>
      </c>
      <c r="C14" s="197">
        <f>'štrkova plocha'!H27</f>
        <v>0</v>
      </c>
    </row>
    <row r="15" spans="1:3" ht="18.75" customHeight="1">
      <c r="A15" s="196"/>
      <c r="B15" s="196"/>
      <c r="C15" s="197"/>
    </row>
    <row r="16" spans="1:3" ht="20.25" customHeight="1">
      <c r="A16" s="196"/>
      <c r="B16" s="198" t="s">
        <v>158</v>
      </c>
      <c r="C16" s="199">
        <f>SUM(C13:C15)</f>
        <v>0</v>
      </c>
    </row>
    <row r="17" spans="1:3" ht="23.25" customHeight="1">
      <c r="A17" s="196"/>
      <c r="B17" s="196" t="s">
        <v>159</v>
      </c>
      <c r="C17" s="197">
        <f>ROUND(C16*0.2,2)</f>
        <v>0</v>
      </c>
    </row>
    <row r="18" spans="1:3" ht="24.75" customHeight="1">
      <c r="A18" s="13"/>
      <c r="B18" s="191" t="s">
        <v>160</v>
      </c>
      <c r="C18" s="192">
        <f>SUM(C16:C17)</f>
        <v>0</v>
      </c>
    </row>
    <row r="19" spans="1:3" ht="24.75" customHeight="1">
      <c r="A19" s="193"/>
      <c r="B19" s="194"/>
      <c r="C19" s="195"/>
    </row>
    <row r="20" spans="1:3" ht="24.75" customHeight="1">
      <c r="A20" s="193"/>
      <c r="B20" s="194"/>
      <c r="C20" s="195"/>
    </row>
  </sheetData>
  <phoneticPr fontId="0" type="noConversion"/>
  <pageMargins left="0.7" right="0.7" top="0.75" bottom="0.75" header="0.3" footer="0.3"/>
  <pageSetup paperSize="9" scale="8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M18" sqref="M18"/>
    </sheetView>
  </sheetViews>
  <sheetFormatPr defaultColWidth="9.85546875" defaultRowHeight="12" customHeight="1"/>
  <cols>
    <col min="1" max="1" width="4.5703125" style="147" customWidth="1"/>
    <col min="2" max="2" width="5.85546875" style="147" customWidth="1"/>
    <col min="3" max="3" width="12.42578125" style="147" customWidth="1"/>
    <col min="4" max="4" width="40.28515625" style="147" customWidth="1"/>
    <col min="5" max="5" width="4" style="158" customWidth="1"/>
    <col min="6" max="6" width="11.5703125" style="147" customWidth="1"/>
    <col min="7" max="7" width="9.85546875" style="147" customWidth="1"/>
    <col min="8" max="8" width="11.85546875" style="147" customWidth="1"/>
    <col min="9" max="220" width="9" style="159" customWidth="1"/>
    <col min="221" max="221" width="4.5703125" style="159" customWidth="1"/>
    <col min="222" max="222" width="5.85546875" style="159" customWidth="1"/>
    <col min="223" max="223" width="12.42578125" style="159" customWidth="1"/>
    <col min="224" max="224" width="37" style="159" customWidth="1"/>
    <col min="225" max="225" width="4" style="159" customWidth="1"/>
    <col min="226" max="226" width="11.5703125" style="159" customWidth="1"/>
    <col min="227" max="16384" width="9.85546875" style="159"/>
  </cols>
  <sheetData>
    <row r="1" spans="1:10" s="147" customFormat="1" ht="17.25" customHeight="1">
      <c r="A1" s="143" t="s">
        <v>122</v>
      </c>
      <c r="B1" s="144"/>
      <c r="C1" s="144"/>
      <c r="D1" s="144"/>
      <c r="E1" s="145"/>
      <c r="F1" s="146"/>
      <c r="G1" s="144"/>
      <c r="H1" s="144"/>
    </row>
    <row r="2" spans="1:10" s="147" customFormat="1" ht="12.75" customHeight="1">
      <c r="A2" s="148" t="s">
        <v>123</v>
      </c>
      <c r="B2" s="149"/>
      <c r="C2" s="148" t="str">
        <f>'KL celkový'!E5</f>
        <v xml:space="preserve">Oprava spevnenej plochy </v>
      </c>
      <c r="D2" s="150"/>
      <c r="E2" s="151"/>
      <c r="F2" s="152"/>
      <c r="G2" s="146"/>
      <c r="H2" s="144"/>
    </row>
    <row r="3" spans="1:10" s="147" customFormat="1" ht="12.75" customHeight="1">
      <c r="A3" s="148" t="s">
        <v>124</v>
      </c>
      <c r="B3" s="149"/>
      <c r="C3" s="148" t="s">
        <v>186</v>
      </c>
      <c r="D3" s="150"/>
      <c r="E3" s="151"/>
      <c r="F3" s="153" t="s">
        <v>125</v>
      </c>
      <c r="G3" s="154"/>
      <c r="H3" s="144"/>
    </row>
    <row r="4" spans="1:10" s="147" customFormat="1" ht="12.75" customHeight="1">
      <c r="A4" s="148"/>
      <c r="B4" s="149"/>
      <c r="C4" s="148"/>
      <c r="D4" s="150"/>
      <c r="E4" s="151"/>
      <c r="F4" s="153" t="s">
        <v>126</v>
      </c>
      <c r="G4" s="154"/>
      <c r="H4" s="144"/>
    </row>
    <row r="5" spans="1:10" s="147" customFormat="1" ht="14.25" customHeight="1" thickBot="1">
      <c r="A5" s="146"/>
      <c r="B5" s="144"/>
      <c r="C5" s="144"/>
      <c r="D5" s="144"/>
      <c r="E5" s="145"/>
      <c r="F5" s="144"/>
      <c r="G5" s="144"/>
      <c r="H5" s="144"/>
    </row>
    <row r="6" spans="1:10" s="147" customFormat="1" ht="26.25" customHeight="1" thickBot="1">
      <c r="A6" s="155" t="s">
        <v>21</v>
      </c>
      <c r="B6" s="156" t="s">
        <v>22</v>
      </c>
      <c r="C6" s="156" t="s">
        <v>14</v>
      </c>
      <c r="D6" s="156" t="s">
        <v>127</v>
      </c>
      <c r="E6" s="156" t="s">
        <v>23</v>
      </c>
      <c r="F6" s="156" t="s">
        <v>24</v>
      </c>
      <c r="G6" s="156" t="s">
        <v>120</v>
      </c>
      <c r="H6" s="156" t="s">
        <v>118</v>
      </c>
    </row>
    <row r="7" spans="1:10" s="147" customFormat="1" ht="11.25" customHeight="1" thickBot="1">
      <c r="A7" s="155" t="s">
        <v>25</v>
      </c>
      <c r="B7" s="156" t="s">
        <v>26</v>
      </c>
      <c r="C7" s="156" t="s">
        <v>27</v>
      </c>
      <c r="D7" s="156" t="s">
        <v>28</v>
      </c>
      <c r="E7" s="156" t="s">
        <v>29</v>
      </c>
      <c r="F7" s="156" t="s">
        <v>30</v>
      </c>
      <c r="G7" s="156" t="s">
        <v>31</v>
      </c>
      <c r="H7" s="156" t="s">
        <v>32</v>
      </c>
    </row>
    <row r="8" spans="1:10" s="147" customFormat="1" ht="15" customHeight="1">
      <c r="A8" s="162"/>
      <c r="B8" s="163"/>
      <c r="C8" s="164" t="s">
        <v>33</v>
      </c>
      <c r="D8" s="164" t="s">
        <v>34</v>
      </c>
      <c r="E8" s="165"/>
      <c r="F8" s="166"/>
      <c r="G8" s="167"/>
      <c r="H8" s="167"/>
    </row>
    <row r="9" spans="1:10" s="147" customFormat="1" ht="19.5" customHeight="1">
      <c r="A9" s="168"/>
      <c r="B9" s="169"/>
      <c r="C9" s="170" t="s">
        <v>25</v>
      </c>
      <c r="D9" s="170" t="s">
        <v>35</v>
      </c>
      <c r="E9" s="171"/>
      <c r="F9" s="172"/>
      <c r="G9" s="173"/>
      <c r="H9" s="173"/>
    </row>
    <row r="10" spans="1:10" s="157" customFormat="1" ht="34.5" customHeight="1">
      <c r="A10" s="174">
        <v>1</v>
      </c>
      <c r="B10" s="175" t="s">
        <v>36</v>
      </c>
      <c r="C10" s="175" t="s">
        <v>161</v>
      </c>
      <c r="D10" s="175" t="s">
        <v>162</v>
      </c>
      <c r="E10" s="176" t="s">
        <v>17</v>
      </c>
      <c r="F10" s="177">
        <v>278.25</v>
      </c>
      <c r="G10" s="173"/>
      <c r="H10" s="173">
        <f t="shared" ref="H10:H27" si="0">ROUND(F10*G10,2)</f>
        <v>0</v>
      </c>
    </row>
    <row r="11" spans="1:10" s="157" customFormat="1" ht="34.5" customHeight="1">
      <c r="A11" s="174">
        <f>1+A10</f>
        <v>2</v>
      </c>
      <c r="B11" s="175" t="s">
        <v>36</v>
      </c>
      <c r="C11" s="175" t="s">
        <v>163</v>
      </c>
      <c r="D11" s="175" t="s">
        <v>164</v>
      </c>
      <c r="E11" s="176" t="s">
        <v>17</v>
      </c>
      <c r="F11" s="177">
        <v>83.474999999999994</v>
      </c>
      <c r="G11" s="173"/>
      <c r="H11" s="173">
        <f t="shared" si="0"/>
        <v>0</v>
      </c>
      <c r="J11" s="201"/>
    </row>
    <row r="12" spans="1:10" s="157" customFormat="1" ht="34.5" customHeight="1">
      <c r="A12" s="174">
        <f t="shared" ref="A12:A39" si="1">1+A11</f>
        <v>3</v>
      </c>
      <c r="B12" s="175" t="s">
        <v>36</v>
      </c>
      <c r="C12" s="175" t="s">
        <v>165</v>
      </c>
      <c r="D12" s="175" t="s">
        <v>166</v>
      </c>
      <c r="E12" s="176" t="s">
        <v>17</v>
      </c>
      <c r="F12" s="177">
        <v>278.25</v>
      </c>
      <c r="G12" s="173"/>
      <c r="H12" s="173">
        <f t="shared" si="0"/>
        <v>0</v>
      </c>
    </row>
    <row r="13" spans="1:10" s="157" customFormat="1" ht="34.5" customHeight="1">
      <c r="A13" s="174">
        <f t="shared" si="1"/>
        <v>4</v>
      </c>
      <c r="B13" s="175" t="s">
        <v>36</v>
      </c>
      <c r="C13" s="175" t="s">
        <v>167</v>
      </c>
      <c r="D13" s="175" t="s">
        <v>168</v>
      </c>
      <c r="E13" s="176" t="s">
        <v>17</v>
      </c>
      <c r="F13" s="177">
        <v>1947.75</v>
      </c>
      <c r="G13" s="173"/>
      <c r="H13" s="173">
        <f t="shared" si="0"/>
        <v>0</v>
      </c>
    </row>
    <row r="14" spans="1:10" s="157" customFormat="1" ht="34.5" customHeight="1">
      <c r="A14" s="174">
        <f t="shared" si="1"/>
        <v>5</v>
      </c>
      <c r="B14" s="175" t="s">
        <v>36</v>
      </c>
      <c r="C14" s="175" t="s">
        <v>169</v>
      </c>
      <c r="D14" s="175" t="s">
        <v>170</v>
      </c>
      <c r="E14" s="176" t="s">
        <v>17</v>
      </c>
      <c r="F14" s="177">
        <v>278.25</v>
      </c>
      <c r="G14" s="173"/>
      <c r="H14" s="173">
        <f t="shared" si="0"/>
        <v>0</v>
      </c>
    </row>
    <row r="15" spans="1:10" s="157" customFormat="1" ht="34.5" customHeight="1">
      <c r="A15" s="174">
        <f t="shared" si="1"/>
        <v>6</v>
      </c>
      <c r="B15" s="175" t="s">
        <v>36</v>
      </c>
      <c r="C15" s="175" t="s">
        <v>38</v>
      </c>
      <c r="D15" s="175" t="s">
        <v>121</v>
      </c>
      <c r="E15" s="176" t="s">
        <v>20</v>
      </c>
      <c r="F15" s="177">
        <v>445.20000000000005</v>
      </c>
      <c r="G15" s="173"/>
      <c r="H15" s="173">
        <f t="shared" si="0"/>
        <v>0</v>
      </c>
    </row>
    <row r="16" spans="1:10" s="157" customFormat="1" ht="34.5" customHeight="1">
      <c r="A16" s="174">
        <f t="shared" si="1"/>
        <v>7</v>
      </c>
      <c r="B16" s="175" t="s">
        <v>36</v>
      </c>
      <c r="C16" s="175" t="s">
        <v>141</v>
      </c>
      <c r="D16" s="175" t="s">
        <v>154</v>
      </c>
      <c r="E16" s="176" t="s">
        <v>37</v>
      </c>
      <c r="F16" s="177">
        <v>54</v>
      </c>
      <c r="G16" s="173"/>
      <c r="H16" s="173">
        <f t="shared" si="0"/>
        <v>0</v>
      </c>
    </row>
    <row r="17" spans="1:8" s="157" customFormat="1" ht="34.5" customHeight="1">
      <c r="A17" s="174">
        <f t="shared" si="1"/>
        <v>8</v>
      </c>
      <c r="B17" s="175" t="s">
        <v>36</v>
      </c>
      <c r="C17" s="175" t="s">
        <v>153</v>
      </c>
      <c r="D17" s="175" t="s">
        <v>155</v>
      </c>
      <c r="E17" s="176" t="s">
        <v>37</v>
      </c>
      <c r="F17" s="177">
        <v>54</v>
      </c>
      <c r="G17" s="173"/>
      <c r="H17" s="173">
        <f t="shared" si="0"/>
        <v>0</v>
      </c>
    </row>
    <row r="18" spans="1:8" s="157" customFormat="1" ht="34.5" customHeight="1">
      <c r="A18" s="174">
        <f t="shared" si="1"/>
        <v>9</v>
      </c>
      <c r="B18" s="175"/>
      <c r="C18" s="175"/>
      <c r="D18" s="175" t="s">
        <v>183</v>
      </c>
      <c r="E18" s="176" t="s">
        <v>37</v>
      </c>
      <c r="F18" s="177">
        <v>54</v>
      </c>
      <c r="G18" s="173"/>
      <c r="H18" s="173">
        <f t="shared" si="0"/>
        <v>0</v>
      </c>
    </row>
    <row r="19" spans="1:8" s="157" customFormat="1" ht="34.5" customHeight="1">
      <c r="A19" s="174">
        <f t="shared" si="1"/>
        <v>10</v>
      </c>
      <c r="B19" s="175"/>
      <c r="C19" s="175" t="s">
        <v>142</v>
      </c>
      <c r="D19" s="175" t="s">
        <v>143</v>
      </c>
      <c r="E19" s="176" t="s">
        <v>37</v>
      </c>
      <c r="F19" s="177">
        <v>589</v>
      </c>
      <c r="G19" s="173"/>
      <c r="H19" s="173">
        <f t="shared" si="0"/>
        <v>0</v>
      </c>
    </row>
    <row r="20" spans="1:8" s="157" customFormat="1" ht="34.5" customHeight="1">
      <c r="A20" s="174">
        <f t="shared" si="1"/>
        <v>11</v>
      </c>
      <c r="B20" s="175"/>
      <c r="C20" s="175"/>
      <c r="D20" s="175" t="s">
        <v>173</v>
      </c>
      <c r="E20" s="176" t="s">
        <v>174</v>
      </c>
      <c r="F20" s="177">
        <v>39</v>
      </c>
      <c r="G20" s="173"/>
      <c r="H20" s="173">
        <f t="shared" si="0"/>
        <v>0</v>
      </c>
    </row>
    <row r="21" spans="1:8" s="157" customFormat="1" ht="19.5" customHeight="1">
      <c r="A21" s="174">
        <f t="shared" si="1"/>
        <v>12</v>
      </c>
      <c r="B21" s="169"/>
      <c r="C21" s="170" t="s">
        <v>29</v>
      </c>
      <c r="D21" s="170" t="s">
        <v>39</v>
      </c>
      <c r="E21" s="171"/>
      <c r="F21" s="172"/>
      <c r="G21" s="173"/>
      <c r="H21" s="173"/>
    </row>
    <row r="22" spans="1:8" s="157" customFormat="1" ht="34.5" customHeight="1">
      <c r="A22" s="174">
        <f t="shared" si="1"/>
        <v>13</v>
      </c>
      <c r="B22" s="175"/>
      <c r="C22" s="175" t="s">
        <v>144</v>
      </c>
      <c r="D22" s="175" t="s">
        <v>177</v>
      </c>
      <c r="E22" s="176" t="s">
        <v>37</v>
      </c>
      <c r="F22" s="177">
        <v>589</v>
      </c>
      <c r="G22" s="173"/>
      <c r="H22" s="173">
        <f t="shared" si="0"/>
        <v>0</v>
      </c>
    </row>
    <row r="23" spans="1:8" s="157" customFormat="1" ht="34.5" customHeight="1">
      <c r="A23" s="174">
        <f t="shared" si="1"/>
        <v>14</v>
      </c>
      <c r="B23" s="175"/>
      <c r="C23" s="175" t="s">
        <v>152</v>
      </c>
      <c r="D23" s="175" t="s">
        <v>187</v>
      </c>
      <c r="E23" s="176" t="s">
        <v>37</v>
      </c>
      <c r="F23" s="177">
        <v>589</v>
      </c>
      <c r="G23" s="173"/>
      <c r="H23" s="173">
        <f t="shared" si="0"/>
        <v>0</v>
      </c>
    </row>
    <row r="24" spans="1:8" s="157" customFormat="1" ht="34.5" customHeight="1">
      <c r="A24" s="174">
        <f t="shared" si="1"/>
        <v>15</v>
      </c>
      <c r="B24" s="175"/>
      <c r="C24" s="175"/>
      <c r="D24" s="175" t="s">
        <v>176</v>
      </c>
      <c r="E24" s="176" t="s">
        <v>18</v>
      </c>
      <c r="F24" s="177">
        <v>4</v>
      </c>
      <c r="G24" s="173"/>
      <c r="H24" s="173">
        <f t="shared" si="0"/>
        <v>0</v>
      </c>
    </row>
    <row r="25" spans="1:8" s="157" customFormat="1" ht="34.5" customHeight="1">
      <c r="A25" s="174">
        <f t="shared" si="1"/>
        <v>16</v>
      </c>
      <c r="B25" s="175"/>
      <c r="C25" s="175" t="s">
        <v>145</v>
      </c>
      <c r="D25" s="175" t="s">
        <v>146</v>
      </c>
      <c r="E25" s="176" t="s">
        <v>37</v>
      </c>
      <c r="F25" s="177">
        <v>589</v>
      </c>
      <c r="G25" s="173"/>
      <c r="H25" s="173">
        <f t="shared" si="0"/>
        <v>0</v>
      </c>
    </row>
    <row r="26" spans="1:8" s="157" customFormat="1" ht="34.5" customHeight="1">
      <c r="A26" s="174">
        <f t="shared" si="1"/>
        <v>17</v>
      </c>
      <c r="B26" s="175"/>
      <c r="C26" s="175" t="s">
        <v>129</v>
      </c>
      <c r="D26" s="175" t="s">
        <v>130</v>
      </c>
      <c r="E26" s="176" t="s">
        <v>37</v>
      </c>
      <c r="F26" s="177">
        <v>589</v>
      </c>
      <c r="G26" s="173"/>
      <c r="H26" s="173">
        <f t="shared" si="0"/>
        <v>0</v>
      </c>
    </row>
    <row r="27" spans="1:8" s="157" customFormat="1" ht="34.5" customHeight="1">
      <c r="A27" s="174">
        <f t="shared" si="1"/>
        <v>18</v>
      </c>
      <c r="B27" s="175"/>
      <c r="C27" s="175" t="s">
        <v>131</v>
      </c>
      <c r="D27" s="175" t="s">
        <v>175</v>
      </c>
      <c r="E27" s="176" t="s">
        <v>37</v>
      </c>
      <c r="F27" s="177">
        <v>618.45000000000005</v>
      </c>
      <c r="G27" s="173"/>
      <c r="H27" s="173">
        <f t="shared" si="0"/>
        <v>0</v>
      </c>
    </row>
    <row r="28" spans="1:8" s="157" customFormat="1" ht="24" customHeight="1">
      <c r="A28" s="174">
        <f t="shared" si="1"/>
        <v>19</v>
      </c>
      <c r="B28" s="175"/>
      <c r="C28" s="15" t="s">
        <v>41</v>
      </c>
      <c r="D28" s="15" t="s">
        <v>42</v>
      </c>
      <c r="E28" s="176"/>
      <c r="F28" s="177"/>
      <c r="G28" s="173"/>
      <c r="H28" s="173"/>
    </row>
    <row r="29" spans="1:8" s="157" customFormat="1" ht="24" customHeight="1">
      <c r="A29" s="174">
        <f t="shared" si="1"/>
        <v>20</v>
      </c>
      <c r="B29" s="175" t="s">
        <v>36</v>
      </c>
      <c r="C29" s="175" t="s">
        <v>136</v>
      </c>
      <c r="D29" s="175" t="s">
        <v>137</v>
      </c>
      <c r="E29" s="176" t="s">
        <v>37</v>
      </c>
      <c r="F29" s="177">
        <v>39</v>
      </c>
      <c r="G29" s="173"/>
      <c r="H29" s="173">
        <f t="shared" ref="H29:H37" si="2">ROUND(F29*G29,2)</f>
        <v>0</v>
      </c>
    </row>
    <row r="30" spans="1:8" s="157" customFormat="1" ht="13.5" customHeight="1">
      <c r="A30" s="174">
        <f t="shared" si="1"/>
        <v>21</v>
      </c>
      <c r="B30" s="178" t="s">
        <v>132</v>
      </c>
      <c r="C30" s="178" t="s">
        <v>138</v>
      </c>
      <c r="D30" s="178" t="s">
        <v>139</v>
      </c>
      <c r="E30" s="179" t="s">
        <v>37</v>
      </c>
      <c r="F30" s="180">
        <v>40.950000000000003</v>
      </c>
      <c r="G30" s="181"/>
      <c r="H30" s="173">
        <f t="shared" si="2"/>
        <v>0</v>
      </c>
    </row>
    <row r="31" spans="1:8" s="157" customFormat="1" ht="34.5" customHeight="1">
      <c r="A31" s="174">
        <f t="shared" si="1"/>
        <v>22</v>
      </c>
      <c r="B31" s="175" t="s">
        <v>36</v>
      </c>
      <c r="C31" s="175" t="s">
        <v>43</v>
      </c>
      <c r="D31" s="175" t="s">
        <v>44</v>
      </c>
      <c r="E31" s="176" t="s">
        <v>19</v>
      </c>
      <c r="F31" s="177">
        <v>64</v>
      </c>
      <c r="G31" s="173"/>
      <c r="H31" s="173">
        <f t="shared" si="2"/>
        <v>0</v>
      </c>
    </row>
    <row r="32" spans="1:8" s="157" customFormat="1" ht="24" customHeight="1">
      <c r="A32" s="174">
        <f t="shared" si="1"/>
        <v>23</v>
      </c>
      <c r="B32" s="178" t="s">
        <v>40</v>
      </c>
      <c r="C32" s="178" t="s">
        <v>133</v>
      </c>
      <c r="D32" s="178" t="s">
        <v>134</v>
      </c>
      <c r="E32" s="179" t="s">
        <v>18</v>
      </c>
      <c r="F32" s="180">
        <v>67.2</v>
      </c>
      <c r="G32" s="181"/>
      <c r="H32" s="173">
        <f t="shared" si="2"/>
        <v>0</v>
      </c>
    </row>
    <row r="33" spans="1:8" s="157" customFormat="1" ht="33.75" customHeight="1">
      <c r="A33" s="174">
        <f t="shared" si="1"/>
        <v>24</v>
      </c>
      <c r="B33" s="202"/>
      <c r="C33" s="202" t="s">
        <v>171</v>
      </c>
      <c r="D33" s="202" t="s">
        <v>172</v>
      </c>
      <c r="E33" s="203" t="s">
        <v>18</v>
      </c>
      <c r="F33" s="204"/>
      <c r="G33" s="205"/>
      <c r="H33" s="173">
        <f t="shared" si="2"/>
        <v>0</v>
      </c>
    </row>
    <row r="34" spans="1:8" s="157" customFormat="1" ht="34.5" customHeight="1">
      <c r="A34" s="174">
        <f t="shared" si="1"/>
        <v>25</v>
      </c>
      <c r="B34" s="175" t="s">
        <v>36</v>
      </c>
      <c r="C34" s="175" t="s">
        <v>135</v>
      </c>
      <c r="D34" s="175" t="s">
        <v>147</v>
      </c>
      <c r="E34" s="176" t="s">
        <v>17</v>
      </c>
      <c r="F34" s="177">
        <v>3.84</v>
      </c>
      <c r="G34" s="173"/>
      <c r="H34" s="173">
        <f t="shared" si="2"/>
        <v>0</v>
      </c>
    </row>
    <row r="35" spans="1:8" s="157" customFormat="1" ht="24" customHeight="1">
      <c r="A35" s="174">
        <f t="shared" si="1"/>
        <v>26</v>
      </c>
      <c r="B35" s="175"/>
      <c r="C35" s="175" t="s">
        <v>47</v>
      </c>
      <c r="D35" s="175" t="s">
        <v>150</v>
      </c>
      <c r="E35" s="176" t="s">
        <v>20</v>
      </c>
      <c r="F35" s="177">
        <v>34.200000000000003</v>
      </c>
      <c r="G35" s="173"/>
      <c r="H35" s="173">
        <f t="shared" si="2"/>
        <v>0</v>
      </c>
    </row>
    <row r="36" spans="1:8" s="157" customFormat="1" ht="24" customHeight="1">
      <c r="A36" s="174">
        <f t="shared" si="1"/>
        <v>27</v>
      </c>
      <c r="B36" s="175"/>
      <c r="C36" s="175" t="s">
        <v>148</v>
      </c>
      <c r="D36" s="175" t="s">
        <v>149</v>
      </c>
      <c r="E36" s="176" t="s">
        <v>20</v>
      </c>
      <c r="F36" s="177">
        <v>34.200000000000003</v>
      </c>
      <c r="G36" s="173"/>
      <c r="H36" s="173">
        <f t="shared" si="2"/>
        <v>0</v>
      </c>
    </row>
    <row r="37" spans="1:8" s="157" customFormat="1" ht="24" customHeight="1">
      <c r="A37" s="174">
        <f t="shared" si="1"/>
        <v>28</v>
      </c>
      <c r="B37" s="175" t="s">
        <v>16</v>
      </c>
      <c r="C37" s="182" t="s">
        <v>38</v>
      </c>
      <c r="D37" s="183" t="s">
        <v>121</v>
      </c>
      <c r="E37" s="184" t="s">
        <v>20</v>
      </c>
      <c r="F37" s="177">
        <v>34.200000000000003</v>
      </c>
      <c r="G37" s="173"/>
      <c r="H37" s="173">
        <f t="shared" si="2"/>
        <v>0</v>
      </c>
    </row>
    <row r="38" spans="1:8" s="157" customFormat="1" ht="19.5" customHeight="1">
      <c r="A38" s="174">
        <f t="shared" si="1"/>
        <v>29</v>
      </c>
      <c r="B38" s="169"/>
      <c r="C38" s="170" t="s">
        <v>119</v>
      </c>
      <c r="D38" s="170" t="s">
        <v>140</v>
      </c>
      <c r="E38" s="171"/>
      <c r="F38" s="172"/>
      <c r="G38" s="173"/>
      <c r="H38" s="173"/>
    </row>
    <row r="39" spans="1:8" s="157" customFormat="1" ht="34.5" customHeight="1">
      <c r="A39" s="174">
        <f t="shared" si="1"/>
        <v>30</v>
      </c>
      <c r="B39" s="175" t="s">
        <v>36</v>
      </c>
      <c r="C39" s="175" t="s">
        <v>151</v>
      </c>
      <c r="D39" s="175" t="s">
        <v>184</v>
      </c>
      <c r="E39" s="176" t="s">
        <v>20</v>
      </c>
      <c r="F39" s="177">
        <v>701.18999999999994</v>
      </c>
      <c r="G39" s="173"/>
      <c r="H39" s="173">
        <f>ROUND(F39*G39,2)</f>
        <v>0</v>
      </c>
    </row>
    <row r="40" spans="1:8" ht="31.5" customHeight="1">
      <c r="B40" s="160"/>
      <c r="C40" s="160"/>
      <c r="D40" s="160" t="s">
        <v>118</v>
      </c>
      <c r="E40" s="160"/>
      <c r="F40" s="160"/>
      <c r="G40" s="160"/>
      <c r="H40" s="161">
        <f>SUM(H10:H39)</f>
        <v>0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topLeftCell="A7" workbookViewId="0">
      <selection activeCell="L21" sqref="L21"/>
    </sheetView>
  </sheetViews>
  <sheetFormatPr defaultColWidth="9.85546875" defaultRowHeight="12" customHeight="1"/>
  <cols>
    <col min="1" max="1" width="4.5703125" style="147" customWidth="1"/>
    <col min="2" max="2" width="5.85546875" style="147" customWidth="1"/>
    <col min="3" max="3" width="12.42578125" style="147" customWidth="1"/>
    <col min="4" max="4" width="40.28515625" style="147" customWidth="1"/>
    <col min="5" max="5" width="4" style="158" customWidth="1"/>
    <col min="6" max="6" width="11.5703125" style="147" customWidth="1"/>
    <col min="7" max="7" width="9.85546875" style="147" customWidth="1"/>
    <col min="8" max="8" width="11.85546875" style="147" customWidth="1"/>
    <col min="9" max="9" width="12.28515625" style="159" customWidth="1"/>
    <col min="10" max="216" width="9" style="159" customWidth="1"/>
    <col min="217" max="217" width="4.5703125" style="159" customWidth="1"/>
    <col min="218" max="218" width="5.85546875" style="159" customWidth="1"/>
    <col min="219" max="219" width="12.42578125" style="159" customWidth="1"/>
    <col min="220" max="220" width="37" style="159" customWidth="1"/>
    <col min="221" max="221" width="4" style="159" customWidth="1"/>
    <col min="222" max="222" width="11.5703125" style="159" customWidth="1"/>
    <col min="223" max="16384" width="9.85546875" style="159"/>
  </cols>
  <sheetData>
    <row r="1" spans="1:8" s="147" customFormat="1" ht="17.25" customHeight="1">
      <c r="A1" s="143" t="s">
        <v>122</v>
      </c>
      <c r="B1" s="144"/>
      <c r="C1" s="144"/>
      <c r="D1" s="144"/>
      <c r="E1" s="145"/>
      <c r="F1" s="146"/>
      <c r="G1" s="144"/>
      <c r="H1" s="144"/>
    </row>
    <row r="2" spans="1:8" s="147" customFormat="1" ht="12.75" customHeight="1">
      <c r="A2" s="148" t="s">
        <v>123</v>
      </c>
      <c r="B2" s="149"/>
      <c r="C2" s="148" t="str">
        <f>'KL celkový'!E5</f>
        <v xml:space="preserve">Oprava spevnenej plochy </v>
      </c>
      <c r="D2" s="150"/>
      <c r="E2" s="151"/>
      <c r="F2" s="152"/>
      <c r="G2" s="146"/>
      <c r="H2" s="144"/>
    </row>
    <row r="3" spans="1:8" s="147" customFormat="1" ht="12.75" customHeight="1">
      <c r="A3" s="148" t="s">
        <v>124</v>
      </c>
      <c r="B3" s="149"/>
      <c r="C3" s="148" t="s">
        <v>185</v>
      </c>
      <c r="D3" s="150"/>
      <c r="E3" s="151"/>
      <c r="F3" s="153" t="s">
        <v>125</v>
      </c>
      <c r="G3" s="154"/>
      <c r="H3" s="144"/>
    </row>
    <row r="4" spans="1:8" s="147" customFormat="1" ht="12.75" customHeight="1">
      <c r="A4" s="148"/>
      <c r="B4" s="149"/>
      <c r="C4" s="148"/>
      <c r="D4" s="150"/>
      <c r="E4" s="151"/>
      <c r="F4" s="153" t="s">
        <v>126</v>
      </c>
      <c r="G4" s="154"/>
      <c r="H4" s="144"/>
    </row>
    <row r="5" spans="1:8" s="147" customFormat="1" ht="14.25" customHeight="1" thickBot="1">
      <c r="A5" s="146"/>
      <c r="B5" s="144"/>
      <c r="C5" s="144"/>
      <c r="D5" s="144"/>
      <c r="E5" s="145"/>
      <c r="F5" s="144"/>
      <c r="G5" s="144"/>
      <c r="H5" s="144"/>
    </row>
    <row r="6" spans="1:8" s="147" customFormat="1" ht="26.25" customHeight="1" thickBot="1">
      <c r="A6" s="155" t="s">
        <v>21</v>
      </c>
      <c r="B6" s="156" t="s">
        <v>22</v>
      </c>
      <c r="C6" s="156" t="s">
        <v>14</v>
      </c>
      <c r="D6" s="156" t="s">
        <v>127</v>
      </c>
      <c r="E6" s="156" t="s">
        <v>23</v>
      </c>
      <c r="F6" s="156" t="s">
        <v>24</v>
      </c>
      <c r="G6" s="156" t="s">
        <v>120</v>
      </c>
      <c r="H6" s="156" t="s">
        <v>118</v>
      </c>
    </row>
    <row r="7" spans="1:8" s="147" customFormat="1" ht="11.25" customHeight="1" thickBot="1">
      <c r="A7" s="155" t="s">
        <v>25</v>
      </c>
      <c r="B7" s="156" t="s">
        <v>26</v>
      </c>
      <c r="C7" s="156" t="s">
        <v>27</v>
      </c>
      <c r="D7" s="156" t="s">
        <v>28</v>
      </c>
      <c r="E7" s="156" t="s">
        <v>29</v>
      </c>
      <c r="F7" s="156" t="s">
        <v>30</v>
      </c>
      <c r="G7" s="156" t="s">
        <v>31</v>
      </c>
      <c r="H7" s="156" t="s">
        <v>32</v>
      </c>
    </row>
    <row r="8" spans="1:8" s="147" customFormat="1" ht="15" customHeight="1">
      <c r="A8" s="162"/>
      <c r="B8" s="163"/>
      <c r="C8" s="164" t="s">
        <v>33</v>
      </c>
      <c r="D8" s="164" t="s">
        <v>34</v>
      </c>
      <c r="E8" s="165"/>
      <c r="F8" s="166"/>
      <c r="G8" s="167"/>
      <c r="H8" s="167"/>
    </row>
    <row r="9" spans="1:8" s="147" customFormat="1" ht="19.5" customHeight="1">
      <c r="A9" s="168"/>
      <c r="B9" s="169"/>
      <c r="C9" s="170" t="s">
        <v>25</v>
      </c>
      <c r="D9" s="170" t="s">
        <v>35</v>
      </c>
      <c r="E9" s="171"/>
      <c r="F9" s="172"/>
      <c r="G9" s="173"/>
      <c r="H9" s="173"/>
    </row>
    <row r="10" spans="1:8" s="157" customFormat="1" ht="34.5" customHeight="1">
      <c r="A10" s="174">
        <v>1</v>
      </c>
      <c r="B10" s="175" t="s">
        <v>36</v>
      </c>
      <c r="C10" s="175" t="s">
        <v>161</v>
      </c>
      <c r="D10" s="175" t="s">
        <v>162</v>
      </c>
      <c r="E10" s="176" t="s">
        <v>17</v>
      </c>
      <c r="F10" s="177">
        <v>263.25</v>
      </c>
      <c r="G10" s="173"/>
      <c r="H10" s="173">
        <f t="shared" ref="H10:H19" si="0">ROUND(F10*G10,2)</f>
        <v>0</v>
      </c>
    </row>
    <row r="11" spans="1:8" s="157" customFormat="1" ht="34.5" customHeight="1">
      <c r="A11" s="174">
        <f>1+A10</f>
        <v>2</v>
      </c>
      <c r="B11" s="175" t="s">
        <v>36</v>
      </c>
      <c r="C11" s="175" t="s">
        <v>163</v>
      </c>
      <c r="D11" s="175" t="s">
        <v>164</v>
      </c>
      <c r="E11" s="176" t="s">
        <v>17</v>
      </c>
      <c r="F11" s="177">
        <v>78.974999999999994</v>
      </c>
      <c r="G11" s="173"/>
      <c r="H11" s="173">
        <f t="shared" si="0"/>
        <v>0</v>
      </c>
    </row>
    <row r="12" spans="1:8" s="157" customFormat="1" ht="34.5" customHeight="1">
      <c r="A12" s="174">
        <f t="shared" ref="A12:A26" si="1">1+A11</f>
        <v>3</v>
      </c>
      <c r="B12" s="175" t="s">
        <v>36</v>
      </c>
      <c r="C12" s="175" t="s">
        <v>165</v>
      </c>
      <c r="D12" s="175" t="s">
        <v>166</v>
      </c>
      <c r="E12" s="176" t="s">
        <v>17</v>
      </c>
      <c r="F12" s="177">
        <v>263.25</v>
      </c>
      <c r="G12" s="173"/>
      <c r="H12" s="173">
        <f t="shared" si="0"/>
        <v>0</v>
      </c>
    </row>
    <row r="13" spans="1:8" s="157" customFormat="1" ht="34.5" customHeight="1">
      <c r="A13" s="174">
        <f t="shared" si="1"/>
        <v>4</v>
      </c>
      <c r="B13" s="175" t="s">
        <v>36</v>
      </c>
      <c r="C13" s="175" t="s">
        <v>167</v>
      </c>
      <c r="D13" s="175" t="s">
        <v>168</v>
      </c>
      <c r="E13" s="176" t="s">
        <v>17</v>
      </c>
      <c r="F13" s="177">
        <v>1842.75</v>
      </c>
      <c r="G13" s="173"/>
      <c r="H13" s="173">
        <f t="shared" si="0"/>
        <v>0</v>
      </c>
    </row>
    <row r="14" spans="1:8" s="157" customFormat="1" ht="34.5" customHeight="1">
      <c r="A14" s="174">
        <f t="shared" si="1"/>
        <v>5</v>
      </c>
      <c r="B14" s="175" t="s">
        <v>36</v>
      </c>
      <c r="C14" s="175" t="s">
        <v>169</v>
      </c>
      <c r="D14" s="175" t="s">
        <v>170</v>
      </c>
      <c r="E14" s="176" t="s">
        <v>17</v>
      </c>
      <c r="F14" s="177">
        <v>263.25</v>
      </c>
      <c r="G14" s="173"/>
      <c r="H14" s="173">
        <f t="shared" si="0"/>
        <v>0</v>
      </c>
    </row>
    <row r="15" spans="1:8" s="157" customFormat="1" ht="34.5" customHeight="1">
      <c r="A15" s="174">
        <f t="shared" si="1"/>
        <v>6</v>
      </c>
      <c r="B15" s="175" t="s">
        <v>36</v>
      </c>
      <c r="C15" s="175" t="s">
        <v>38</v>
      </c>
      <c r="D15" s="175" t="s">
        <v>121</v>
      </c>
      <c r="E15" s="176" t="s">
        <v>20</v>
      </c>
      <c r="F15" s="177">
        <v>421.20000000000005</v>
      </c>
      <c r="G15" s="173"/>
      <c r="H15" s="173">
        <f t="shared" si="0"/>
        <v>0</v>
      </c>
    </row>
    <row r="16" spans="1:8" s="157" customFormat="1" ht="34.5" customHeight="1">
      <c r="A16" s="174">
        <f t="shared" si="1"/>
        <v>7</v>
      </c>
      <c r="B16" s="175"/>
      <c r="C16" s="175" t="s">
        <v>142</v>
      </c>
      <c r="D16" s="175" t="s">
        <v>143</v>
      </c>
      <c r="E16" s="176" t="s">
        <v>37</v>
      </c>
      <c r="F16" s="177">
        <v>526.5</v>
      </c>
      <c r="G16" s="173"/>
      <c r="H16" s="173">
        <f t="shared" si="0"/>
        <v>0</v>
      </c>
    </row>
    <row r="17" spans="1:8" s="157" customFormat="1" ht="19.5" customHeight="1">
      <c r="A17" s="174">
        <f t="shared" si="1"/>
        <v>8</v>
      </c>
      <c r="B17" s="169"/>
      <c r="C17" s="170" t="s">
        <v>29</v>
      </c>
      <c r="D17" s="170" t="s">
        <v>39</v>
      </c>
      <c r="E17" s="171"/>
      <c r="F17" s="172"/>
      <c r="G17" s="173"/>
      <c r="H17" s="173"/>
    </row>
    <row r="18" spans="1:8" s="157" customFormat="1" ht="34.5" customHeight="1">
      <c r="A18" s="174">
        <f t="shared" si="1"/>
        <v>9</v>
      </c>
      <c r="B18" s="175"/>
      <c r="C18" s="175" t="s">
        <v>128</v>
      </c>
      <c r="D18" s="175" t="s">
        <v>188</v>
      </c>
      <c r="E18" s="176" t="s">
        <v>37</v>
      </c>
      <c r="F18" s="177">
        <v>526.5</v>
      </c>
      <c r="G18" s="173"/>
      <c r="H18" s="173">
        <f t="shared" si="0"/>
        <v>0</v>
      </c>
    </row>
    <row r="19" spans="1:8" s="157" customFormat="1" ht="34.5" customHeight="1">
      <c r="A19" s="174">
        <f t="shared" si="1"/>
        <v>10</v>
      </c>
      <c r="B19" s="175"/>
      <c r="C19" s="175" t="s">
        <v>152</v>
      </c>
      <c r="D19" s="175" t="s">
        <v>189</v>
      </c>
      <c r="E19" s="176" t="s">
        <v>37</v>
      </c>
      <c r="F19" s="177">
        <v>526.5</v>
      </c>
      <c r="G19" s="173"/>
      <c r="H19" s="173">
        <f t="shared" si="0"/>
        <v>0</v>
      </c>
    </row>
    <row r="20" spans="1:8" s="157" customFormat="1" ht="24" customHeight="1">
      <c r="A20" s="174">
        <f t="shared" si="1"/>
        <v>11</v>
      </c>
      <c r="B20" s="175"/>
      <c r="C20" s="15" t="s">
        <v>41</v>
      </c>
      <c r="D20" s="15" t="s">
        <v>42</v>
      </c>
      <c r="E20" s="176"/>
      <c r="F20" s="177"/>
      <c r="G20" s="173"/>
      <c r="H20" s="173"/>
    </row>
    <row r="21" spans="1:8" s="157" customFormat="1" ht="24" customHeight="1">
      <c r="A21" s="174">
        <f t="shared" si="1"/>
        <v>12</v>
      </c>
      <c r="B21" s="175" t="s">
        <v>36</v>
      </c>
      <c r="C21" s="175" t="s">
        <v>45</v>
      </c>
      <c r="D21" s="175" t="s">
        <v>46</v>
      </c>
      <c r="E21" s="176" t="s">
        <v>19</v>
      </c>
      <c r="F21" s="177">
        <v>5</v>
      </c>
      <c r="G21" s="173"/>
      <c r="H21" s="173">
        <f t="shared" ref="H21:H24" si="2">ROUND(F21*G21,2)</f>
        <v>0</v>
      </c>
    </row>
    <row r="22" spans="1:8" s="157" customFormat="1" ht="24" customHeight="1">
      <c r="A22" s="174">
        <f t="shared" si="1"/>
        <v>13</v>
      </c>
      <c r="B22" s="175"/>
      <c r="C22" s="175" t="s">
        <v>47</v>
      </c>
      <c r="D22" s="175" t="s">
        <v>150</v>
      </c>
      <c r="E22" s="176" t="s">
        <v>20</v>
      </c>
      <c r="F22" s="177">
        <v>5.85</v>
      </c>
      <c r="G22" s="173"/>
      <c r="H22" s="173">
        <f t="shared" si="2"/>
        <v>0</v>
      </c>
    </row>
    <row r="23" spans="1:8" s="157" customFormat="1" ht="24" customHeight="1">
      <c r="A23" s="174">
        <f t="shared" si="1"/>
        <v>14</v>
      </c>
      <c r="B23" s="175"/>
      <c r="C23" s="175" t="s">
        <v>148</v>
      </c>
      <c r="D23" s="175" t="s">
        <v>149</v>
      </c>
      <c r="E23" s="176" t="s">
        <v>20</v>
      </c>
      <c r="F23" s="177">
        <v>5.85</v>
      </c>
      <c r="G23" s="173"/>
      <c r="H23" s="173">
        <f t="shared" si="2"/>
        <v>0</v>
      </c>
    </row>
    <row r="24" spans="1:8" s="157" customFormat="1" ht="24" customHeight="1">
      <c r="A24" s="174">
        <f t="shared" si="1"/>
        <v>15</v>
      </c>
      <c r="B24" s="175" t="s">
        <v>16</v>
      </c>
      <c r="C24" s="182" t="s">
        <v>38</v>
      </c>
      <c r="D24" s="183" t="s">
        <v>121</v>
      </c>
      <c r="E24" s="184" t="s">
        <v>20</v>
      </c>
      <c r="F24" s="177">
        <v>5.85</v>
      </c>
      <c r="G24" s="173"/>
      <c r="H24" s="173">
        <f t="shared" si="2"/>
        <v>0</v>
      </c>
    </row>
    <row r="25" spans="1:8" s="157" customFormat="1" ht="19.5" customHeight="1">
      <c r="A25" s="174">
        <f t="shared" si="1"/>
        <v>16</v>
      </c>
      <c r="B25" s="169"/>
      <c r="C25" s="170" t="s">
        <v>119</v>
      </c>
      <c r="D25" s="170" t="s">
        <v>140</v>
      </c>
      <c r="E25" s="171"/>
      <c r="F25" s="172"/>
      <c r="G25" s="173"/>
      <c r="H25" s="173"/>
    </row>
    <row r="26" spans="1:8" s="157" customFormat="1" ht="27.75" customHeight="1">
      <c r="A26" s="174">
        <f t="shared" si="1"/>
        <v>17</v>
      </c>
      <c r="B26" s="175" t="s">
        <v>36</v>
      </c>
      <c r="C26" s="175" t="s">
        <v>151</v>
      </c>
      <c r="D26" s="175" t="s">
        <v>184</v>
      </c>
      <c r="E26" s="176" t="s">
        <v>20</v>
      </c>
      <c r="F26" s="177">
        <v>663.39</v>
      </c>
      <c r="G26" s="173"/>
      <c r="H26" s="173">
        <f>ROUND(F26*G26,2)</f>
        <v>0</v>
      </c>
    </row>
    <row r="27" spans="1:8" ht="31.5" customHeight="1">
      <c r="B27" s="160"/>
      <c r="C27" s="160"/>
      <c r="D27" s="160" t="s">
        <v>118</v>
      </c>
      <c r="E27" s="160"/>
      <c r="F27" s="160"/>
      <c r="G27" s="160"/>
      <c r="H27" s="161">
        <f>SUM(H10:H26)</f>
        <v>0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KL celkový</vt:lpstr>
      <vt:lpstr>Rekapitulácia</vt:lpstr>
      <vt:lpstr>zámková dlažba</vt:lpstr>
      <vt:lpstr>štrkova plocha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2022-09-28T11:29:30Z</cp:lastPrinted>
  <dcterms:created xsi:type="dcterms:W3CDTF">2015-11-18T21:21:18Z</dcterms:created>
  <dcterms:modified xsi:type="dcterms:W3CDTF">2022-09-28T12:15:56Z</dcterms:modified>
</cp:coreProperties>
</file>