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trnava-my.sharepoint.com/personal/gregusova_trnava_sk/Documents/ZsNH_2022/vysadba_stromov/podklady JOSEPHINE/"/>
    </mc:Choice>
  </mc:AlternateContent>
  <xr:revisionPtr revIDLastSave="12" documentId="13_ncr:1_{18E4605F-F542-46FF-BF58-71473EF31017}" xr6:coauthVersionLast="47" xr6:coauthVersionMax="47" xr10:uidLastSave="{F0ACB722-D3D1-4FDC-8A84-3E6E209D2BA2}"/>
  <bookViews>
    <workbookView xWindow="-120" yWindow="-120" windowWidth="29040" windowHeight="15840" xr2:uid="{00000000-000D-0000-FFFF-FFFF00000000}"/>
  </bookViews>
  <sheets>
    <sheet name="Štrky A_PRÁCE a Iné dodávky" sheetId="2" r:id="rId1"/>
    <sheet name="Štrky A_OPLOTENIE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2" l="1"/>
  <c r="G37" i="2" s="1"/>
  <c r="G49" i="2"/>
  <c r="G59" i="2"/>
  <c r="G70" i="2"/>
  <c r="G64" i="2" l="1"/>
  <c r="G50" i="2" l="1"/>
  <c r="G75" i="2" s="1"/>
  <c r="G76" i="2" l="1"/>
  <c r="G77" i="2" s="1"/>
</calcChain>
</file>

<file path=xl/sharedStrings.xml><?xml version="1.0" encoding="utf-8"?>
<sst xmlns="http://schemas.openxmlformats.org/spreadsheetml/2006/main" count="298" uniqueCount="181">
  <si>
    <t/>
  </si>
  <si>
    <t>Stavba: Štrky</t>
  </si>
  <si>
    <t>Objekt: celok A</t>
  </si>
  <si>
    <t>Objednávateľ:</t>
  </si>
  <si>
    <t>Spracoval:</t>
  </si>
  <si>
    <t>Dátum:</t>
  </si>
  <si>
    <t>183101121</t>
  </si>
  <si>
    <t>Hĺbenie jamky v rovine alebo na svahu do 1:5, objem nad 0,125 do 0,40 m3</t>
  </si>
  <si>
    <t>ks</t>
  </si>
  <si>
    <t>184201112.S</t>
  </si>
  <si>
    <t>Výsadba stromu do predom vyhĺbenej jamky v rovine alebo na svahu do 1:5, pri výške kmeňa nad 1,8 do 2,5m</t>
  </si>
  <si>
    <t>184202112.S</t>
  </si>
  <si>
    <t>184901111.S</t>
  </si>
  <si>
    <t>185804311.S</t>
  </si>
  <si>
    <t>m3</t>
  </si>
  <si>
    <t>185851111.S</t>
  </si>
  <si>
    <t>184921093.S</t>
  </si>
  <si>
    <t>m2</t>
  </si>
  <si>
    <t>súbor</t>
  </si>
  <si>
    <t>998231311.S</t>
  </si>
  <si>
    <t>Presun hmôt pre sadovnícke a krajinárske úpravy do 5000 m vodorovne bez zvislého presunu</t>
  </si>
  <si>
    <t>t</t>
  </si>
  <si>
    <t>Celkom výsadba stromy - Služby</t>
  </si>
  <si>
    <t>Materiál k výsadbe stromov</t>
  </si>
  <si>
    <t>184804112.S1</t>
  </si>
  <si>
    <t>Ochrana drevín náterom  - inštalácia + materiál Základná, spotreba na 1000 sadeníc je okolo 2,5kg prípravku WAM EXTRA</t>
  </si>
  <si>
    <t>ochrn15110</t>
  </si>
  <si>
    <t>184804112.S</t>
  </si>
  <si>
    <t>Ochrana drevín pred ohryzením zverou, v rovine alebo na svahu do 1:5,
chráničom z drôtového pletiva štvorhranné pl. 10,0x10,0 / 0,80 / 1000 mm, Drôt oceľový ťahaný s úchytkou EN X6CrNi17-1 ozn. (17041.0) D 5 mm</t>
  </si>
  <si>
    <t xml:space="preserve">Kotvenie stromov </t>
  </si>
  <si>
    <t>Drevené polkoly na oplôtky</t>
  </si>
  <si>
    <t>kg</t>
  </si>
  <si>
    <t>PP-0310-0005-080</t>
  </si>
  <si>
    <t xml:space="preserve">Celkom Materiál </t>
  </si>
  <si>
    <t>Výsadba stromy spolu</t>
  </si>
  <si>
    <t>Založenie trávnika</t>
  </si>
  <si>
    <t>183403113.S</t>
  </si>
  <si>
    <t>Obrobenie pôdy frézovaním</t>
  </si>
  <si>
    <t>183403152.S</t>
  </si>
  <si>
    <t>Obrobenie pôdy bránením</t>
  </si>
  <si>
    <t>183403153.S</t>
  </si>
  <si>
    <t>Obrobenie pôdy hrabaním</t>
  </si>
  <si>
    <t>185803211.S</t>
  </si>
  <si>
    <t>Povalcovanie trávnika v rovine alebo na svahu do 1:5</t>
  </si>
  <si>
    <t>Celkom Služby</t>
  </si>
  <si>
    <t>Materiál</t>
  </si>
  <si>
    <t>720001400.S</t>
  </si>
  <si>
    <t>Celkom Materiál</t>
  </si>
  <si>
    <t xml:space="preserve">Založenie trávnika spolu </t>
  </si>
  <si>
    <t>Náklady neobsiahnuté v cenách</t>
  </si>
  <si>
    <t>000300013.S</t>
  </si>
  <si>
    <t>Geodetické práce - vykonávané pred výstavbou - určenie priebehu nadzemného alebo podzemného existujúceho aj plánovaného vedenia</t>
  </si>
  <si>
    <t>eur</t>
  </si>
  <si>
    <t>000300016.S</t>
  </si>
  <si>
    <t>Geodetické práce - vykonávané pred výstavbou - určenie vytyčovacej siete, vytýčenie územia a plánovanej výsadby</t>
  </si>
  <si>
    <t>000300031.S</t>
  </si>
  <si>
    <t>Geodetické práce - vykonávané po výstavbe zameranie skutočného vyhotovenia stavby</t>
  </si>
  <si>
    <t>Celkom náklady neobsiahnuté v cenách</t>
  </si>
  <si>
    <t>Služby a materiál celkom bez DPH</t>
  </si>
  <si>
    <t>DPH 20%</t>
  </si>
  <si>
    <t>Služby a materiál celkom vrátane DPH</t>
  </si>
  <si>
    <t>TC</t>
  </si>
  <si>
    <t>Úroveň</t>
  </si>
  <si>
    <t>ČP</t>
  </si>
  <si>
    <t>TV</t>
  </si>
  <si>
    <t>Typ položky</t>
  </si>
  <si>
    <t>Kód položky</t>
  </si>
  <si>
    <t>Popis</t>
  </si>
  <si>
    <t>MJ</t>
  </si>
  <si>
    <t>Množstvo</t>
  </si>
  <si>
    <t>J. cena indexovaná</t>
  </si>
  <si>
    <t>Index ceny</t>
  </si>
  <si>
    <t>Celková cena</t>
  </si>
  <si>
    <t>D</t>
  </si>
  <si>
    <t>HSV</t>
  </si>
  <si>
    <t>Práce a dodávky HSV</t>
  </si>
  <si>
    <t>Zvislé a kompletné konštrukcie</t>
  </si>
  <si>
    <t>oc</t>
  </si>
  <si>
    <t>K</t>
  </si>
  <si>
    <t>PSV</t>
  </si>
  <si>
    <t>Práce a dodávky PSV</t>
  </si>
  <si>
    <t>Konštrukcie doplnkové kovové</t>
  </si>
  <si>
    <t>pc</t>
  </si>
  <si>
    <t>M</t>
  </si>
  <si>
    <t>m</t>
  </si>
  <si>
    <t>fc</t>
  </si>
  <si>
    <t>Napínač drôtu pozink</t>
  </si>
  <si>
    <t>78m Napínací drôt pozink</t>
  </si>
  <si>
    <t xml:space="preserve"> </t>
  </si>
  <si>
    <t xml:space="preserve"> 1</t>
  </si>
  <si>
    <t xml:space="preserve">  &gt;2</t>
  </si>
  <si>
    <t>3</t>
  </si>
  <si>
    <t xml:space="preserve">   &gt;3</t>
  </si>
  <si>
    <t>338121111.S</t>
  </si>
  <si>
    <t>99</t>
  </si>
  <si>
    <t>Presun hmôt HSV</t>
  </si>
  <si>
    <t>65</t>
  </si>
  <si>
    <t>ZNEX PLUS Stĺpik 240cm pozink</t>
  </si>
  <si>
    <t>70</t>
  </si>
  <si>
    <t>ZNEX Podpera 250cm pozink</t>
  </si>
  <si>
    <t>164</t>
  </si>
  <si>
    <t>50m Viazací drôt pozink 1,4mm</t>
  </si>
  <si>
    <t>50 m balík</t>
  </si>
  <si>
    <t>166</t>
  </si>
  <si>
    <t>481</t>
  </si>
  <si>
    <t>52m Napínací drôt pozink</t>
  </si>
  <si>
    <t>balenie</t>
  </si>
  <si>
    <t>482</t>
  </si>
  <si>
    <t>78 m balík</t>
  </si>
  <si>
    <t>1910</t>
  </si>
  <si>
    <t>150cm Pletivo  STANDARD 60 pozinkované (25m)</t>
  </si>
  <si>
    <t>25m balík</t>
  </si>
  <si>
    <t>1909</t>
  </si>
  <si>
    <t>150cm Pletivo  STANDARD 60 pozinkované (15m)</t>
  </si>
  <si>
    <t>15m balík</t>
  </si>
  <si>
    <t>553510010600.S</t>
  </si>
  <si>
    <t>Brána dvojkrídlová, šxv 3,5x1,55 m, úprava epoxizinok + polyester, výplň zváraná sieť 50x50 mm, farba RAL 6005</t>
  </si>
  <si>
    <t>767</t>
  </si>
  <si>
    <t>767911120.S</t>
  </si>
  <si>
    <t>Montáž oplotenia strojového pletiva, s výškou do 1,6 m</t>
  </si>
  <si>
    <t xml:space="preserve">výsev osiva  </t>
  </si>
  <si>
    <t>005720001500.S</t>
  </si>
  <si>
    <t>Výsadba sadenice lesnej dreviny listnatej, sádzacím strojom, v rade nad 225 ks v zemine tr.1,2</t>
  </si>
  <si>
    <t>184453161.S</t>
  </si>
  <si>
    <t>Vytvorenie závlahovej misy o priemere 350-500 mm (bez okraju, v úrovni terénu)</t>
  </si>
  <si>
    <t>bal</t>
  </si>
  <si>
    <t>184102211.S</t>
  </si>
  <si>
    <t>Výsadba kríku bez balu do vopred vyhĺbenej jamky v rovine alebo na svahu do 1:5 výšky do 1 m</t>
  </si>
  <si>
    <t xml:space="preserve">Mulčovanie vysadených rastlín  s prípadným naložením odpadu na dopravný prostriedok, odvozom do 20 km a so zložením pri hrúbke mulču od 50 do 100 mm </t>
  </si>
  <si>
    <t xml:space="preserve">Drevené koly na kotvenie drevín 72 ks x 3 = 216 ks, kol V 2m, H 60-80mm </t>
  </si>
  <si>
    <t>Drevené koly na kotvenie drevín 208 ks x 1, kol V1,5m, H50mm</t>
  </si>
  <si>
    <t>Mykorhízne huby  50 g x 356 = 17,8 kg /napr. Simbivit/</t>
  </si>
  <si>
    <t>Celková cena  s DPH</t>
  </si>
  <si>
    <t>Oplotenie cena bez DPH</t>
  </si>
  <si>
    <t>Oplotenie cena s DPH</t>
  </si>
  <si>
    <t>trávna zmes do sadových medzipásov VV-17 (Kostrava červená dlho výbežkatá 'Bardance' 10%, kostrava červená dlho výbežkatá 'Polka' 30%, kostrava červená krátko výbežkatá 'Viktorka' 15%, kostrava červená trsnatá 'Musica' 20%, kostrava drsnolistá 'Shaun',15%, lipnica lúčna 'Rubicon' 9%, psineček obyčajný 'Highland' 1%)20kg/1bal. (11156,16m2*30g/m2 = 334,648kg :20kg/bal = 16,73)</t>
  </si>
  <si>
    <t>Výsadba stromy a kry</t>
  </si>
  <si>
    <t>Osadenie kolov k drevine s uviazaním nad 2 do 3 m (72 ks  stromov x 3 koly)</t>
  </si>
  <si>
    <t>Zakotvenie dreviny troma a viac kolmi pri priemere kolov do 100 mm pri dĺžke kolov od 2 m do 3 m (72 ks tromi kolmi  a 208 ks stromov jedným kolom)</t>
  </si>
  <si>
    <t>Osadenie kolov k drevine s uviazaním do 2 m (208 ks stromov x 1 kôl)</t>
  </si>
  <si>
    <t>Terénne úpravy</t>
  </si>
  <si>
    <t>Celkom Terénne úpravy</t>
  </si>
  <si>
    <t>Sejba listnáčov jednotlivá, žaluďami, bez prípravy pôdy v pôde nezaburinenej i zaburinenej</t>
  </si>
  <si>
    <t>185403401.S</t>
  </si>
  <si>
    <t>ár</t>
  </si>
  <si>
    <t>131111111.S</t>
  </si>
  <si>
    <t>Dovoz vody na zálievku jednotlivú a plošnú nad 20 m2  (plošne dĺ 5 272,76 m x š 0,5 m = 2636,38m2 x 0,04 m3 = 105,46 + jednotlivo 356*15l = 5,34m3)</t>
  </si>
  <si>
    <t>Zaliatie rastlín vodou nad 20 m2 (plošne dĺ 5 272,76 m x š 0,5 m = 2636,38m2 x 0,04 m3 = 105,46 + jednotlivo 356*15l = 5,34m3)</t>
  </si>
  <si>
    <r>
      <t>Starostlivosť o dreviny 1. rok: zálievka</t>
    </r>
    <r>
      <rPr>
        <sz val="8"/>
        <rFont val="Arial"/>
        <family val="2"/>
        <charset val="238"/>
      </rPr>
      <t xml:space="preserve"> 15 x 15 l </t>
    </r>
    <r>
      <rPr>
        <sz val="8"/>
        <color theme="1"/>
        <rFont val="Arial"/>
        <family val="2"/>
      </rPr>
      <t>= 0,225 m3 x 356 ks = 80,1 m3, úprava oplôtkov, závlahovej misy, úprava koruny, mechanické odburinenie, príp. iné ošetrenie</t>
    </r>
  </si>
  <si>
    <r>
      <t>Starostlivosť o dreviny 2. rok: zálievka</t>
    </r>
    <r>
      <rPr>
        <sz val="8"/>
        <rFont val="Arial"/>
        <family val="2"/>
        <charset val="238"/>
      </rPr>
      <t xml:space="preserve"> 15 x 15 l</t>
    </r>
    <r>
      <rPr>
        <sz val="8"/>
        <color theme="1"/>
        <rFont val="Arial"/>
        <family val="2"/>
      </rPr>
      <t xml:space="preserve"> = 0,225 m3 x 356 ks = 80,1 m3, úprava oplôtkov, závlahovej misy, úprava koruny, mechanické odburinenie, príp. iné ošetrenie</t>
    </r>
  </si>
  <si>
    <t>Starostlivosť o výsadené plochy smenáčmi 1. rok: zálievka 5 x, jedna závlaha plôch s vysadenými stromami 12 169m2= 10m3 (čo je cca 4440 *1,5l + plocha so žaluďmi), úprava oplôtkov, 3x pokosenie, mechanické odburinenie, príp. iné ošetrenie</t>
  </si>
  <si>
    <t>Starostlivosť o výsadené plochy smenáčmi 2. rok: zálievka 5 x, závlaha plôch s vysadenými stromami 12 169m2= 10m3 (čo je cca 4440 *1,5l + plocha so žaluďmi), úprava oplôtkov, 3x pokosenie, mechanické odburinenie, príp. iné ošetrenie</t>
  </si>
  <si>
    <t>štrkový trávnik s rebríčkom RSM 5.1.(Trávy 98%: kostrava červená pravá dlho výbežkatá (Festuca rubra rubra ´Tagera´) 10%, kostrava červená výbežkatá (Festuca rubra trichophylla ´Mirka´) 13%, kostrava tuhá (Festuca trachyphylla ´Dorotka´) 5%, mätonoh trváci (Lolium perenne ´Honzík´) 40% , lipnica lúčna (Poa pratensis ´Balin´) 30%, Byliny 2%: rebríček obyčajný (Achillea millefolium) 2%)10kg/1bal (1787,07m2*30g/m2 = 53,61kg :10kg/bal = 5,36)</t>
  </si>
  <si>
    <t>171151101.S</t>
  </si>
  <si>
    <t>Hutnenie bokov násypov z hornín súdržných a sypkých</t>
  </si>
  <si>
    <t>561121115.S</t>
  </si>
  <si>
    <t>Zhotovenie podkladu mechanicky spevnenej zeminy hr. 250 mm bez pridania spojiva alebo vylepšovacieho materiálu, s rozprestretím, vlhčením premiešaním a zhutnením zeminy- strojové</t>
  </si>
  <si>
    <t>Hĺbenie jám v  horninách tr.1 a 2 nesúdržných - ručným náradímHĺbenie jám v  horninách tr.1 a 2 nesúdržných - ručným náradím  (dĺ 5 272,76 m x š 0,3 m x hĺ 0,3) pre výsadbu stromov -  semenáčov</t>
  </si>
  <si>
    <t>171101141.S</t>
  </si>
  <si>
    <t xml:space="preserve">Uloženie akýchkoľvek hornín do násypu  na cesty alebo železnice </t>
  </si>
  <si>
    <t>162501102.S</t>
  </si>
  <si>
    <t>Vodorovné premiestnenie výkopku po spevnenej ceste z horniny tr.1-4, do 100 m3</t>
  </si>
  <si>
    <t>122201101.S</t>
  </si>
  <si>
    <t>132201109</t>
  </si>
  <si>
    <t xml:space="preserve">Príplatok za lepivosť horniny tr. 1-4 v ryhách </t>
  </si>
  <si>
    <t xml:space="preserve">Odkopávka a prekopávka nezapažená v hornine 1-4, do 100 m3   (zrovnanie komunikácie pri prejazdoch) </t>
  </si>
  <si>
    <t>Ochrana na stromky samosvorná, inštalácia + materiál 15 x 110 cm 1ks</t>
  </si>
  <si>
    <t>Hnojivové tablety bal/20 kg SILVAMIX FORTE 60 (1bal. Obsahuje 2000tabliet jedna sadenica potrebuje 4-5ks, to znamená 1 balenie je cca na 500 sadeníc, 4440/500=8,8 balenia)</t>
  </si>
  <si>
    <t>Mulčovacia kôra UNI netriedená,80l (1Tilia 1 vrece 16ksx1=16)</t>
  </si>
  <si>
    <t>Hydrogel  356x 0,25 = 89kg plus 4440x0,025=111</t>
  </si>
  <si>
    <t>O</t>
  </si>
  <si>
    <t>P</t>
  </si>
  <si>
    <t>Hmotnosť celkom</t>
  </si>
  <si>
    <t xml:space="preserve">Osadzovanie stĺpikov a vzpier plotových železobetónových prefabrikovaných plných alebo s drážkami pre výplňové dosky, (bez hĺbenia jamky), so zasypaním zeminou a zhutnením </t>
  </si>
  <si>
    <t>767920240</t>
  </si>
  <si>
    <t xml:space="preserve">Montáž vrát a vrátok k oploteniu osadzovaných na stĺpiky oceľové, s plochou jednotlivo nad 6 do 8 m2 </t>
  </si>
  <si>
    <t>Celková cena  bez DPH</t>
  </si>
  <si>
    <t>množstvo</t>
  </si>
  <si>
    <t>j.c.</t>
  </si>
  <si>
    <t>spolu bez dph</t>
  </si>
  <si>
    <t>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</si>
</sst>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;#,##0;"/>
    <numFmt numFmtId="166" formatCode="#,##0.0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</font>
    <font>
      <i/>
      <sz val="8"/>
      <name val="Arial"/>
      <family val="2"/>
    </font>
    <font>
      <i/>
      <sz val="7"/>
      <color theme="1"/>
      <name val="Arial"/>
      <family val="2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8"/>
      <color rgb="FF00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80"/>
      <name val="Tahoma"/>
      <family val="2"/>
      <charset val="238"/>
    </font>
    <font>
      <b/>
      <sz val="8"/>
      <color rgb="FF008000"/>
      <name val="Tahoma"/>
      <family val="2"/>
      <charset val="238"/>
    </font>
    <font>
      <sz val="8"/>
      <color rgb="FF0065CE"/>
      <name val="Tahoma"/>
      <family val="2"/>
      <charset val="238"/>
    </font>
    <font>
      <b/>
      <sz val="8"/>
      <color rgb="FFFF8000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8"/>
      <name val="Calibri"/>
      <family val="2"/>
      <scheme val="minor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7"/>
      <name val="Arial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186">
    <xf numFmtId="0" fontId="0" fillId="0" borderId="0" xfId="0"/>
    <xf numFmtId="0" fontId="4" fillId="0" borderId="0" xfId="0" applyFont="1"/>
    <xf numFmtId="0" fontId="6" fillId="0" borderId="1" xfId="0" applyFont="1" applyBorder="1"/>
    <xf numFmtId="164" fontId="6" fillId="0" borderId="1" xfId="1" applyFont="1" applyBorder="1" applyAlignment="1"/>
    <xf numFmtId="14" fontId="6" fillId="0" borderId="1" xfId="0" applyNumberFormat="1" applyFont="1" applyBorder="1" applyAlignment="1">
      <alignment wrapText="1"/>
    </xf>
    <xf numFmtId="0" fontId="6" fillId="0" borderId="2" xfId="0" applyFont="1" applyBorder="1" applyAlignment="1">
      <alignment horizontal="center"/>
    </xf>
    <xf numFmtId="164" fontId="6" fillId="0" borderId="4" xfId="1" applyFont="1" applyBorder="1" applyAlignment="1">
      <alignment horizontal="center"/>
    </xf>
    <xf numFmtId="0" fontId="7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 wrapText="1"/>
    </xf>
    <xf numFmtId="4" fontId="6" fillId="0" borderId="3" xfId="0" applyNumberFormat="1" applyFont="1" applyBorder="1" applyAlignment="1">
      <alignment horizontal="center" wrapText="1"/>
    </xf>
    <xf numFmtId="0" fontId="8" fillId="0" borderId="5" xfId="0" applyFont="1" applyBorder="1" applyAlignment="1">
      <alignment horizontal="right"/>
    </xf>
    <xf numFmtId="164" fontId="8" fillId="0" borderId="1" xfId="1" applyFont="1" applyBorder="1" applyAlignment="1"/>
    <xf numFmtId="0" fontId="8" fillId="0" borderId="1" xfId="0" applyFont="1" applyBorder="1" applyAlignment="1">
      <alignment horizontal="left" wrapText="1"/>
    </xf>
    <xf numFmtId="0" fontId="8" fillId="0" borderId="1" xfId="0" applyFont="1" applyBorder="1"/>
    <xf numFmtId="2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6" xfId="0" applyFont="1" applyBorder="1"/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horizontal="left"/>
    </xf>
    <xf numFmtId="2" fontId="8" fillId="0" borderId="7" xfId="0" applyNumberFormat="1" applyFont="1" applyBorder="1" applyAlignment="1">
      <alignment horizontal="right" wrapText="1"/>
    </xf>
    <xf numFmtId="4" fontId="8" fillId="0" borderId="7" xfId="0" applyNumberFormat="1" applyFont="1" applyBorder="1" applyAlignment="1">
      <alignment horizontal="right"/>
    </xf>
    <xf numFmtId="164" fontId="8" fillId="0" borderId="1" xfId="1" applyFont="1" applyFill="1" applyBorder="1"/>
    <xf numFmtId="2" fontId="9" fillId="0" borderId="1" xfId="0" applyNumberFormat="1" applyFont="1" applyBorder="1" applyAlignment="1">
      <alignment horizontal="right"/>
    </xf>
    <xf numFmtId="164" fontId="8" fillId="0" borderId="1" xfId="1" applyFont="1" applyBorder="1"/>
    <xf numFmtId="164" fontId="6" fillId="0" borderId="4" xfId="1" applyFont="1" applyBorder="1"/>
    <xf numFmtId="0" fontId="10" fillId="0" borderId="4" xfId="0" applyFont="1" applyBorder="1" applyAlignment="1">
      <alignment wrapText="1"/>
    </xf>
    <xf numFmtId="0" fontId="6" fillId="0" borderId="4" xfId="0" applyFont="1" applyBorder="1"/>
    <xf numFmtId="2" fontId="6" fillId="0" borderId="4" xfId="0" applyNumberFormat="1" applyFont="1" applyBorder="1" applyAlignment="1">
      <alignment horizontal="right"/>
    </xf>
    <xf numFmtId="4" fontId="10" fillId="0" borderId="3" xfId="0" applyNumberFormat="1" applyFont="1" applyBorder="1" applyAlignment="1">
      <alignment horizontal="right"/>
    </xf>
    <xf numFmtId="164" fontId="8" fillId="0" borderId="5" xfId="1" applyFont="1" applyBorder="1" applyAlignment="1"/>
    <xf numFmtId="0" fontId="8" fillId="0" borderId="5" xfId="0" applyFont="1" applyBorder="1" applyAlignment="1">
      <alignment wrapText="1"/>
    </xf>
    <xf numFmtId="0" fontId="8" fillId="0" borderId="5" xfId="0" applyFont="1" applyBorder="1"/>
    <xf numFmtId="2" fontId="8" fillId="0" borderId="5" xfId="0" applyNumberFormat="1" applyFont="1" applyBorder="1" applyAlignment="1">
      <alignment horizontal="right"/>
    </xf>
    <xf numFmtId="4" fontId="8" fillId="0" borderId="5" xfId="0" applyNumberFormat="1" applyFont="1" applyBorder="1" applyAlignment="1">
      <alignment horizontal="right"/>
    </xf>
    <xf numFmtId="164" fontId="12" fillId="0" borderId="1" xfId="1" applyFont="1" applyFill="1" applyBorder="1"/>
    <xf numFmtId="0" fontId="12" fillId="0" borderId="1" xfId="0" applyFont="1" applyBorder="1" applyAlignment="1">
      <alignment wrapText="1"/>
    </xf>
    <xf numFmtId="2" fontId="12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right"/>
    </xf>
    <xf numFmtId="164" fontId="11" fillId="0" borderId="1" xfId="1" applyFont="1" applyBorder="1"/>
    <xf numFmtId="4" fontId="10" fillId="0" borderId="7" xfId="0" applyNumberFormat="1" applyFont="1" applyBorder="1" applyAlignment="1">
      <alignment horizontal="left"/>
    </xf>
    <xf numFmtId="0" fontId="13" fillId="0" borderId="7" xfId="0" applyFont="1" applyBorder="1"/>
    <xf numFmtId="2" fontId="13" fillId="0" borderId="7" xfId="0" applyNumberFormat="1" applyFont="1" applyBorder="1"/>
    <xf numFmtId="2" fontId="13" fillId="0" borderId="7" xfId="0" applyNumberFormat="1" applyFont="1" applyBorder="1" applyAlignment="1">
      <alignment horizontal="right"/>
    </xf>
    <xf numFmtId="4" fontId="10" fillId="0" borderId="7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left"/>
    </xf>
    <xf numFmtId="0" fontId="13" fillId="0" borderId="4" xfId="0" applyFont="1" applyBorder="1"/>
    <xf numFmtId="2" fontId="13" fillId="0" borderId="4" xfId="0" applyNumberFormat="1" applyFont="1" applyBorder="1"/>
    <xf numFmtId="2" fontId="13" fillId="0" borderId="4" xfId="0" applyNumberFormat="1" applyFont="1" applyBorder="1" applyAlignment="1">
      <alignment horizontal="right"/>
    </xf>
    <xf numFmtId="4" fontId="7" fillId="0" borderId="3" xfId="0" applyNumberFormat="1" applyFont="1" applyBorder="1" applyAlignment="1">
      <alignment horizontal="right"/>
    </xf>
    <xf numFmtId="0" fontId="13" fillId="0" borderId="8" xfId="0" applyFont="1" applyBorder="1" applyAlignment="1">
      <alignment horizontal="right"/>
    </xf>
    <xf numFmtId="164" fontId="13" fillId="0" borderId="9" xfId="1" applyFont="1" applyBorder="1"/>
    <xf numFmtId="0" fontId="14" fillId="0" borderId="9" xfId="0" applyFont="1" applyBorder="1" applyAlignment="1">
      <alignment wrapText="1"/>
    </xf>
    <xf numFmtId="0" fontId="13" fillId="0" borderId="9" xfId="0" applyFont="1" applyBorder="1"/>
    <xf numFmtId="2" fontId="13" fillId="0" borderId="9" xfId="0" applyNumberFormat="1" applyFont="1" applyBorder="1"/>
    <xf numFmtId="2" fontId="13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64" fontId="6" fillId="0" borderId="5" xfId="1" applyFont="1" applyBorder="1" applyAlignment="1">
      <alignment horizontal="center"/>
    </xf>
    <xf numFmtId="0" fontId="7" fillId="0" borderId="5" xfId="0" applyFont="1" applyBorder="1" applyAlignment="1">
      <alignment horizontal="left" wrapText="1"/>
    </xf>
    <xf numFmtId="2" fontId="6" fillId="0" borderId="5" xfId="0" applyNumberFormat="1" applyFont="1" applyBorder="1" applyAlignment="1">
      <alignment horizontal="center" wrapText="1"/>
    </xf>
    <xf numFmtId="4" fontId="6" fillId="0" borderId="5" xfId="0" applyNumberFormat="1" applyFont="1" applyBorder="1" applyAlignment="1">
      <alignment horizontal="center" wrapText="1"/>
    </xf>
    <xf numFmtId="164" fontId="8" fillId="0" borderId="1" xfId="1" applyFont="1" applyBorder="1" applyAlignment="1">
      <alignment wrapText="1"/>
    </xf>
    <xf numFmtId="2" fontId="6" fillId="0" borderId="1" xfId="0" applyNumberFormat="1" applyFont="1" applyBorder="1" applyAlignment="1">
      <alignment horizontal="right"/>
    </xf>
    <xf numFmtId="0" fontId="0" fillId="0" borderId="1" xfId="0" applyBorder="1"/>
    <xf numFmtId="164" fontId="0" fillId="0" borderId="1" xfId="1" applyFont="1" applyBorder="1" applyAlignment="1"/>
    <xf numFmtId="0" fontId="15" fillId="0" borderId="1" xfId="0" applyFont="1" applyBorder="1" applyAlignment="1">
      <alignment wrapText="1"/>
    </xf>
    <xf numFmtId="2" fontId="0" fillId="0" borderId="1" xfId="0" applyNumberFormat="1" applyBorder="1"/>
    <xf numFmtId="4" fontId="15" fillId="0" borderId="1" xfId="0" applyNumberFormat="1" applyFont="1" applyBorder="1"/>
    <xf numFmtId="2" fontId="0" fillId="0" borderId="0" xfId="0" applyNumberFormat="1"/>
    <xf numFmtId="4" fontId="0" fillId="0" borderId="0" xfId="0" applyNumberFormat="1"/>
    <xf numFmtId="0" fontId="13" fillId="0" borderId="1" xfId="0" applyFont="1" applyBorder="1" applyAlignment="1">
      <alignment horizontal="right"/>
    </xf>
    <xf numFmtId="164" fontId="13" fillId="0" borderId="1" xfId="1" applyFont="1" applyBorder="1" applyAlignment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2" fontId="13" fillId="0" borderId="1" xfId="0" applyNumberFormat="1" applyFont="1" applyBorder="1" applyAlignment="1">
      <alignment horizontal="right"/>
    </xf>
    <xf numFmtId="0" fontId="16" fillId="0" borderId="1" xfId="0" applyFont="1" applyBorder="1" applyAlignment="1">
      <alignment wrapText="1"/>
    </xf>
    <xf numFmtId="4" fontId="16" fillId="0" borderId="1" xfId="0" applyNumberFormat="1" applyFont="1" applyBorder="1"/>
    <xf numFmtId="0" fontId="17" fillId="0" borderId="1" xfId="0" applyFont="1" applyBorder="1"/>
    <xf numFmtId="164" fontId="17" fillId="0" borderId="1" xfId="1" applyFont="1" applyBorder="1" applyAlignment="1"/>
    <xf numFmtId="2" fontId="17" fillId="0" borderId="1" xfId="0" applyNumberFormat="1" applyFont="1" applyBorder="1"/>
    <xf numFmtId="4" fontId="18" fillId="0" borderId="1" xfId="0" applyNumberFormat="1" applyFont="1" applyBorder="1"/>
    <xf numFmtId="0" fontId="19" fillId="0" borderId="1" xfId="0" applyFont="1" applyBorder="1"/>
    <xf numFmtId="164" fontId="19" fillId="0" borderId="1" xfId="1" applyFont="1" applyBorder="1" applyAlignment="1"/>
    <xf numFmtId="2" fontId="19" fillId="0" borderId="1" xfId="0" applyNumberFormat="1" applyFont="1" applyBorder="1"/>
    <xf numFmtId="0" fontId="18" fillId="0" borderId="1" xfId="0" applyFont="1" applyBorder="1" applyAlignment="1">
      <alignment wrapText="1"/>
    </xf>
    <xf numFmtId="0" fontId="17" fillId="0" borderId="0" xfId="0" applyFont="1" applyBorder="1"/>
    <xf numFmtId="164" fontId="17" fillId="0" borderId="0" xfId="1" applyFont="1" applyBorder="1" applyAlignment="1"/>
    <xf numFmtId="0" fontId="15" fillId="0" borderId="0" xfId="0" applyFont="1" applyBorder="1" applyAlignment="1">
      <alignment wrapText="1"/>
    </xf>
    <xf numFmtId="2" fontId="17" fillId="0" borderId="0" xfId="0" applyNumberFormat="1" applyFont="1" applyBorder="1"/>
    <xf numFmtId="4" fontId="18" fillId="0" borderId="0" xfId="0" applyNumberFormat="1" applyFont="1" applyBorder="1"/>
    <xf numFmtId="4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wrapText="1"/>
    </xf>
    <xf numFmtId="2" fontId="8" fillId="0" borderId="1" xfId="0" applyNumberFormat="1" applyFont="1" applyFill="1" applyBorder="1" applyAlignment="1">
      <alignment horizontal="right"/>
    </xf>
    <xf numFmtId="0" fontId="8" fillId="0" borderId="1" xfId="0" applyFont="1" applyFill="1" applyBorder="1"/>
    <xf numFmtId="2" fontId="9" fillId="0" borderId="1" xfId="0" applyNumberFormat="1" applyFont="1" applyFill="1" applyBorder="1" applyAlignment="1">
      <alignment horizontal="right"/>
    </xf>
    <xf numFmtId="0" fontId="3" fillId="0" borderId="0" xfId="0" applyFont="1"/>
    <xf numFmtId="0" fontId="28" fillId="0" borderId="0" xfId="0" applyFont="1"/>
    <xf numFmtId="0" fontId="0" fillId="0" borderId="4" xfId="0" applyBorder="1"/>
    <xf numFmtId="0" fontId="0" fillId="0" borderId="3" xfId="0" applyBorder="1"/>
    <xf numFmtId="0" fontId="6" fillId="0" borderId="2" xfId="0" applyFont="1" applyBorder="1"/>
    <xf numFmtId="49" fontId="8" fillId="0" borderId="1" xfId="1" applyNumberFormat="1" applyFont="1" applyBorder="1" applyAlignment="1"/>
    <xf numFmtId="0" fontId="29" fillId="0" borderId="5" xfId="0" applyFont="1" applyBorder="1" applyAlignment="1">
      <alignment horizontal="right"/>
    </xf>
    <xf numFmtId="164" fontId="6" fillId="0" borderId="4" xfId="1" applyFont="1" applyBorder="1" applyAlignment="1"/>
    <xf numFmtId="14" fontId="6" fillId="0" borderId="4" xfId="0" applyNumberFormat="1" applyFont="1" applyBorder="1" applyAlignment="1">
      <alignment wrapText="1"/>
    </xf>
    <xf numFmtId="0" fontId="30" fillId="0" borderId="2" xfId="0" applyFont="1" applyBorder="1" applyAlignment="1">
      <alignment horizontal="center"/>
    </xf>
    <xf numFmtId="164" fontId="30" fillId="0" borderId="4" xfId="1" applyFont="1" applyBorder="1" applyAlignment="1">
      <alignment horizontal="center"/>
    </xf>
    <xf numFmtId="0" fontId="4" fillId="0" borderId="0" xfId="0" applyFont="1" applyFill="1"/>
    <xf numFmtId="164" fontId="30" fillId="0" borderId="4" xfId="1" applyFont="1" applyBorder="1"/>
    <xf numFmtId="0" fontId="0" fillId="0" borderId="1" xfId="0" applyBorder="1"/>
    <xf numFmtId="0" fontId="0" fillId="0" borderId="9" xfId="0" applyBorder="1"/>
    <xf numFmtId="0" fontId="20" fillId="0" borderId="9" xfId="0" applyFont="1" applyBorder="1"/>
    <xf numFmtId="4" fontId="0" fillId="0" borderId="1" xfId="0" applyNumberFormat="1" applyBorder="1"/>
    <xf numFmtId="2" fontId="11" fillId="0" borderId="1" xfId="0" applyNumberFormat="1" applyFont="1" applyFill="1" applyBorder="1" applyAlignment="1">
      <alignment horizontal="right"/>
    </xf>
    <xf numFmtId="164" fontId="9" fillId="0" borderId="1" xfId="1" applyFont="1" applyFill="1" applyBorder="1"/>
    <xf numFmtId="0" fontId="9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9" fillId="0" borderId="1" xfId="0" applyFont="1" applyBorder="1" applyAlignment="1">
      <alignment wrapText="1"/>
    </xf>
    <xf numFmtId="0" fontId="11" fillId="0" borderId="1" xfId="0" applyFont="1" applyFill="1" applyBorder="1" applyAlignment="1">
      <alignment wrapText="1"/>
    </xf>
    <xf numFmtId="164" fontId="9" fillId="0" borderId="7" xfId="1" applyFont="1" applyFill="1" applyBorder="1" applyAlignment="1">
      <alignment horizontal="left"/>
    </xf>
    <xf numFmtId="0" fontId="9" fillId="0" borderId="7" xfId="0" applyFont="1" applyFill="1" applyBorder="1" applyAlignment="1">
      <alignment horizontal="left" wrapText="1"/>
    </xf>
    <xf numFmtId="0" fontId="9" fillId="0" borderId="7" xfId="0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right" wrapText="1"/>
    </xf>
    <xf numFmtId="4" fontId="9" fillId="0" borderId="7" xfId="0" applyNumberFormat="1" applyFont="1" applyFill="1" applyBorder="1" applyAlignment="1">
      <alignment horizontal="right"/>
    </xf>
    <xf numFmtId="0" fontId="9" fillId="0" borderId="1" xfId="0" applyFont="1" applyFill="1" applyBorder="1"/>
    <xf numFmtId="4" fontId="9" fillId="0" borderId="1" xfId="0" applyNumberFormat="1" applyFont="1" applyFill="1" applyBorder="1" applyAlignment="1">
      <alignment horizontal="right"/>
    </xf>
    <xf numFmtId="164" fontId="9" fillId="0" borderId="1" xfId="1" applyFont="1" applyBorder="1" applyAlignment="1"/>
    <xf numFmtId="0" fontId="9" fillId="0" borderId="1" xfId="0" applyFont="1" applyBorder="1"/>
    <xf numFmtId="0" fontId="9" fillId="0" borderId="5" xfId="0" applyFont="1" applyBorder="1" applyAlignment="1">
      <alignment horizontal="right"/>
    </xf>
    <xf numFmtId="49" fontId="9" fillId="0" borderId="1" xfId="1" applyNumberFormat="1" applyFont="1" applyBorder="1" applyAlignment="1"/>
    <xf numFmtId="0" fontId="33" fillId="0" borderId="4" xfId="0" applyFont="1" applyBorder="1" applyAlignment="1">
      <alignment horizontal="left" wrapText="1"/>
    </xf>
    <xf numFmtId="0" fontId="34" fillId="0" borderId="4" xfId="0" applyFont="1" applyBorder="1" applyAlignment="1">
      <alignment horizontal="center"/>
    </xf>
    <xf numFmtId="2" fontId="34" fillId="0" borderId="4" xfId="0" applyNumberFormat="1" applyFont="1" applyBorder="1" applyAlignment="1">
      <alignment horizontal="center" wrapText="1"/>
    </xf>
    <xf numFmtId="4" fontId="34" fillId="0" borderId="3" xfId="0" applyNumberFormat="1" applyFont="1" applyBorder="1" applyAlignment="1">
      <alignment horizontal="center" wrapText="1"/>
    </xf>
    <xf numFmtId="0" fontId="32" fillId="0" borderId="1" xfId="0" applyFont="1" applyBorder="1" applyAlignment="1">
      <alignment wrapText="1"/>
    </xf>
    <xf numFmtId="0" fontId="32" fillId="0" borderId="1" xfId="0" applyFont="1" applyBorder="1"/>
    <xf numFmtId="2" fontId="32" fillId="0" borderId="1" xfId="0" applyNumberFormat="1" applyFont="1" applyBorder="1" applyAlignment="1">
      <alignment horizontal="right"/>
    </xf>
    <xf numFmtId="4" fontId="32" fillId="0" borderId="1" xfId="0" applyNumberFormat="1" applyFont="1" applyBorder="1" applyAlignment="1">
      <alignment horizontal="right"/>
    </xf>
    <xf numFmtId="0" fontId="33" fillId="0" borderId="4" xfId="0" applyFont="1" applyBorder="1" applyAlignment="1">
      <alignment wrapText="1"/>
    </xf>
    <xf numFmtId="0" fontId="34" fillId="0" borderId="4" xfId="0" applyFont="1" applyBorder="1"/>
    <xf numFmtId="2" fontId="34" fillId="0" borderId="4" xfId="0" applyNumberFormat="1" applyFont="1" applyBorder="1" applyAlignment="1">
      <alignment horizontal="right"/>
    </xf>
    <xf numFmtId="4" fontId="35" fillId="0" borderId="3" xfId="0" applyNumberFormat="1" applyFont="1" applyBorder="1" applyAlignment="1">
      <alignment horizontal="right"/>
    </xf>
    <xf numFmtId="0" fontId="8" fillId="0" borderId="6" xfId="0" applyFont="1" applyFill="1" applyBorder="1" applyAlignment="1">
      <alignment horizontal="right"/>
    </xf>
    <xf numFmtId="49" fontId="23" fillId="4" borderId="11" xfId="0" applyNumberFormat="1" applyFont="1" applyFill="1" applyBorder="1" applyAlignment="1">
      <alignment horizontal="center" vertical="center" wrapText="1" shrinkToFit="1" readingOrder="1"/>
    </xf>
    <xf numFmtId="0" fontId="21" fillId="2" borderId="11" xfId="0" applyFont="1" applyFill="1" applyBorder="1" applyAlignment="1">
      <alignment horizontal="right" vertical="center" readingOrder="1"/>
    </xf>
    <xf numFmtId="49" fontId="21" fillId="3" borderId="11" xfId="0" applyNumberFormat="1" applyFont="1" applyFill="1" applyBorder="1" applyAlignment="1">
      <alignment horizontal="left" vertical="center" readingOrder="1"/>
    </xf>
    <xf numFmtId="0" fontId="21" fillId="3" borderId="11" xfId="0" applyFont="1" applyFill="1" applyBorder="1" applyAlignment="1">
      <alignment horizontal="left" vertical="center" readingOrder="1"/>
    </xf>
    <xf numFmtId="49" fontId="21" fillId="3" borderId="11" xfId="0" applyNumberFormat="1" applyFont="1" applyFill="1" applyBorder="1" applyAlignment="1">
      <alignment horizontal="center" vertical="center" readingOrder="1"/>
    </xf>
    <xf numFmtId="165" fontId="21" fillId="3" borderId="11" xfId="0" applyNumberFormat="1" applyFont="1" applyFill="1" applyBorder="1" applyAlignment="1">
      <alignment horizontal="right" vertical="center" readingOrder="1"/>
    </xf>
    <xf numFmtId="49" fontId="21" fillId="3" borderId="11" xfId="0" applyNumberFormat="1" applyFont="1" applyFill="1" applyBorder="1" applyAlignment="1">
      <alignment horizontal="left" vertical="center" wrapText="1" shrinkToFit="1" readingOrder="1"/>
    </xf>
    <xf numFmtId="49" fontId="21" fillId="2" borderId="11" xfId="0" applyNumberFormat="1" applyFont="1" applyFill="1" applyBorder="1" applyAlignment="1">
      <alignment horizontal="left" vertical="center" readingOrder="1"/>
    </xf>
    <xf numFmtId="166" fontId="22" fillId="2" borderId="11" xfId="0" applyNumberFormat="1" applyFont="1" applyFill="1" applyBorder="1" applyAlignment="1">
      <alignment horizontal="right" vertical="center" readingOrder="1"/>
    </xf>
    <xf numFmtId="4" fontId="21" fillId="3" borderId="11" xfId="0" applyNumberFormat="1" applyFont="1" applyFill="1" applyBorder="1" applyAlignment="1">
      <alignment horizontal="right" vertical="center" readingOrder="1"/>
    </xf>
    <xf numFmtId="166" fontId="21" fillId="3" borderId="11" xfId="0" applyNumberFormat="1" applyFont="1" applyFill="1" applyBorder="1" applyAlignment="1">
      <alignment horizontal="right" vertical="center" readingOrder="1"/>
    </xf>
    <xf numFmtId="0" fontId="23" fillId="2" borderId="11" xfId="0" applyFont="1" applyFill="1" applyBorder="1" applyAlignment="1">
      <alignment horizontal="right" vertical="center" readingOrder="1"/>
    </xf>
    <xf numFmtId="49" fontId="23" fillId="3" borderId="11" xfId="0" applyNumberFormat="1" applyFont="1" applyFill="1" applyBorder="1" applyAlignment="1">
      <alignment horizontal="left" vertical="center" readingOrder="1"/>
    </xf>
    <xf numFmtId="0" fontId="23" fillId="3" borderId="11" xfId="0" applyFont="1" applyFill="1" applyBorder="1" applyAlignment="1">
      <alignment horizontal="left" vertical="center" readingOrder="1"/>
    </xf>
    <xf numFmtId="49" fontId="24" fillId="3" borderId="11" xfId="0" applyNumberFormat="1" applyFont="1" applyFill="1" applyBorder="1" applyAlignment="1">
      <alignment horizontal="center" vertical="center" readingOrder="1"/>
    </xf>
    <xf numFmtId="3" fontId="23" fillId="2" borderId="11" xfId="0" applyNumberFormat="1" applyFont="1" applyFill="1" applyBorder="1" applyAlignment="1">
      <alignment horizontal="right" vertical="center" readingOrder="1"/>
    </xf>
    <xf numFmtId="49" fontId="23" fillId="3" borderId="11" xfId="0" applyNumberFormat="1" applyFont="1" applyFill="1" applyBorder="1" applyAlignment="1">
      <alignment horizontal="center" vertical="center" readingOrder="1"/>
    </xf>
    <xf numFmtId="49" fontId="23" fillId="2" borderId="11" xfId="0" applyNumberFormat="1" applyFont="1" applyFill="1" applyBorder="1" applyAlignment="1">
      <alignment horizontal="left" vertical="center" wrapText="1" shrinkToFit="1" readingOrder="1"/>
    </xf>
    <xf numFmtId="49" fontId="23" fillId="2" borderId="11" xfId="0" applyNumberFormat="1" applyFont="1" applyFill="1" applyBorder="1" applyAlignment="1">
      <alignment horizontal="left" vertical="center" readingOrder="1"/>
    </xf>
    <xf numFmtId="166" fontId="23" fillId="2" borderId="11" xfId="0" applyNumberFormat="1" applyFont="1" applyFill="1" applyBorder="1" applyAlignment="1">
      <alignment horizontal="right" vertical="center" readingOrder="1"/>
    </xf>
    <xf numFmtId="4" fontId="23" fillId="2" borderId="11" xfId="0" applyNumberFormat="1" applyFont="1" applyFill="1" applyBorder="1" applyAlignment="1">
      <alignment horizontal="right" vertical="center" readingOrder="1"/>
    </xf>
    <xf numFmtId="166" fontId="23" fillId="3" borderId="11" xfId="0" applyNumberFormat="1" applyFont="1" applyFill="1" applyBorder="1" applyAlignment="1">
      <alignment horizontal="right" vertical="center" readingOrder="1"/>
    </xf>
    <xf numFmtId="49" fontId="25" fillId="3" borderId="11" xfId="0" applyNumberFormat="1" applyFont="1" applyFill="1" applyBorder="1" applyAlignment="1">
      <alignment horizontal="center" vertical="center" readingOrder="1"/>
    </xf>
    <xf numFmtId="49" fontId="26" fillId="2" borderId="11" xfId="0" applyNumberFormat="1" applyFont="1" applyFill="1" applyBorder="1" applyAlignment="1">
      <alignment horizontal="left" vertical="center" wrapText="1" shrinkToFit="1" readingOrder="1"/>
    </xf>
    <xf numFmtId="49" fontId="27" fillId="3" borderId="11" xfId="0" applyNumberFormat="1" applyFont="1" applyFill="1" applyBorder="1" applyAlignment="1">
      <alignment horizontal="center" vertical="center" readingOrder="1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5" fillId="0" borderId="1" xfId="0" applyFont="1" applyBorder="1"/>
    <xf numFmtId="0" fontId="0" fillId="0" borderId="1" xfId="0" applyBorder="1"/>
    <xf numFmtId="0" fontId="5" fillId="0" borderId="2" xfId="0" applyFont="1" applyBorder="1"/>
    <xf numFmtId="0" fontId="6" fillId="0" borderId="1" xfId="0" applyFont="1" applyBorder="1"/>
    <xf numFmtId="0" fontId="0" fillId="0" borderId="2" xfId="0" applyBorder="1" applyAlignment="1">
      <alignment wrapText="1"/>
    </xf>
    <xf numFmtId="0" fontId="6" fillId="0" borderId="2" xfId="0" applyFont="1" applyBorder="1"/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</cellXfs>
  <cellStyles count="3">
    <cellStyle name="Čiarka 2" xfId="1" xr:uid="{00000000-0005-0000-0000-000000000000}"/>
    <cellStyle name="Normálna" xfId="0" builtinId="0"/>
    <cellStyle name="Normáln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8"/>
  <sheetViews>
    <sheetView tabSelected="1" topLeftCell="A61" workbookViewId="0">
      <selection activeCell="L9" sqref="L9"/>
    </sheetView>
  </sheetViews>
  <sheetFormatPr defaultRowHeight="15" x14ac:dyDescent="0.25"/>
  <cols>
    <col min="1" max="1" width="3.140625" customWidth="1"/>
    <col min="2" max="2" width="16.42578125" customWidth="1"/>
    <col min="3" max="3" width="36.85546875" customWidth="1"/>
    <col min="4" max="4" width="4.7109375" customWidth="1"/>
    <col min="5" max="5" width="7.7109375" customWidth="1"/>
    <col min="6" max="6" width="5.42578125" customWidth="1"/>
    <col min="7" max="7" width="12.5703125" customWidth="1"/>
  </cols>
  <sheetData>
    <row r="1" spans="1:7" x14ac:dyDescent="0.25">
      <c r="A1" s="115"/>
      <c r="B1" s="116"/>
      <c r="C1" s="115"/>
      <c r="D1" s="115"/>
      <c r="E1" s="115"/>
      <c r="F1" s="115"/>
      <c r="G1" s="115"/>
    </row>
    <row r="2" spans="1:7" x14ac:dyDescent="0.25">
      <c r="A2" s="183" t="s">
        <v>180</v>
      </c>
      <c r="B2" s="184"/>
      <c r="C2" s="184"/>
      <c r="D2" s="184"/>
      <c r="E2" s="184"/>
      <c r="F2" s="184"/>
      <c r="G2" s="185"/>
    </row>
    <row r="3" spans="1:7" x14ac:dyDescent="0.25">
      <c r="A3" s="177" t="s">
        <v>1</v>
      </c>
      <c r="B3" s="178" t="s">
        <v>0</v>
      </c>
      <c r="C3" s="178" t="s">
        <v>0</v>
      </c>
      <c r="D3" s="174" t="s">
        <v>0</v>
      </c>
      <c r="E3" s="175"/>
      <c r="F3" s="175"/>
      <c r="G3" s="176"/>
    </row>
    <row r="4" spans="1:7" x14ac:dyDescent="0.25">
      <c r="A4" s="179" t="s">
        <v>2</v>
      </c>
      <c r="B4" s="175" t="s">
        <v>0</v>
      </c>
      <c r="C4" s="175"/>
      <c r="D4" s="175"/>
      <c r="E4" s="175"/>
      <c r="F4" s="175"/>
      <c r="G4" s="176"/>
    </row>
    <row r="5" spans="1:7" x14ac:dyDescent="0.25">
      <c r="A5" s="180" t="s">
        <v>3</v>
      </c>
      <c r="B5" s="178" t="s">
        <v>0</v>
      </c>
      <c r="C5" s="181" t="s">
        <v>0</v>
      </c>
      <c r="D5" s="175"/>
      <c r="E5" s="175"/>
      <c r="F5" s="175"/>
      <c r="G5" s="176"/>
    </row>
    <row r="6" spans="1:7" x14ac:dyDescent="0.25">
      <c r="A6" s="182" t="s">
        <v>4</v>
      </c>
      <c r="B6" s="175"/>
      <c r="C6" s="176"/>
      <c r="D6" s="174" t="s">
        <v>0</v>
      </c>
      <c r="E6" s="175"/>
      <c r="F6" s="175"/>
      <c r="G6" s="176"/>
    </row>
    <row r="7" spans="1:7" x14ac:dyDescent="0.25">
      <c r="A7" s="2"/>
      <c r="B7" s="3" t="s">
        <v>5</v>
      </c>
      <c r="C7" s="4"/>
      <c r="D7" s="174" t="s">
        <v>0</v>
      </c>
      <c r="E7" s="175"/>
      <c r="F7" s="175"/>
      <c r="G7" s="176"/>
    </row>
    <row r="8" spans="1:7" x14ac:dyDescent="0.25">
      <c r="A8" s="105"/>
      <c r="B8" s="108"/>
      <c r="C8" s="109"/>
      <c r="D8" s="103"/>
      <c r="E8" s="103"/>
      <c r="F8" s="103"/>
      <c r="G8" s="104"/>
    </row>
    <row r="9" spans="1:7" s="1" customFormat="1" x14ac:dyDescent="0.25">
      <c r="A9" s="110"/>
      <c r="B9" s="111"/>
      <c r="C9" s="135" t="s">
        <v>140</v>
      </c>
      <c r="D9" s="136"/>
      <c r="E9" s="137" t="s">
        <v>177</v>
      </c>
      <c r="F9" s="137" t="s">
        <v>178</v>
      </c>
      <c r="G9" s="138" t="s">
        <v>179</v>
      </c>
    </row>
    <row r="10" spans="1:7" s="1" customFormat="1" ht="23.25" x14ac:dyDescent="0.25">
      <c r="A10" s="133">
        <v>1</v>
      </c>
      <c r="B10" s="131" t="s">
        <v>158</v>
      </c>
      <c r="C10" s="139" t="s">
        <v>159</v>
      </c>
      <c r="D10" s="140" t="s">
        <v>14</v>
      </c>
      <c r="E10" s="141">
        <v>36.149000000000001</v>
      </c>
      <c r="F10" s="141"/>
      <c r="G10" s="142"/>
    </row>
    <row r="11" spans="1:7" s="1" customFormat="1" ht="23.25" x14ac:dyDescent="0.25">
      <c r="A11" s="133">
        <v>2</v>
      </c>
      <c r="B11" s="131" t="s">
        <v>160</v>
      </c>
      <c r="C11" s="139" t="s">
        <v>161</v>
      </c>
      <c r="D11" s="140" t="s">
        <v>14</v>
      </c>
      <c r="E11" s="141">
        <v>36.149000000000001</v>
      </c>
      <c r="F11" s="141"/>
      <c r="G11" s="142"/>
    </row>
    <row r="12" spans="1:7" s="1" customFormat="1" ht="34.5" x14ac:dyDescent="0.25">
      <c r="A12" s="133">
        <v>3</v>
      </c>
      <c r="B12" s="131" t="s">
        <v>162</v>
      </c>
      <c r="C12" s="139" t="s">
        <v>165</v>
      </c>
      <c r="D12" s="140" t="s">
        <v>14</v>
      </c>
      <c r="E12" s="141">
        <v>9.3149999999999995</v>
      </c>
      <c r="F12" s="141"/>
      <c r="G12" s="142"/>
    </row>
    <row r="13" spans="1:7" s="1" customFormat="1" x14ac:dyDescent="0.25">
      <c r="A13" s="133">
        <v>4</v>
      </c>
      <c r="B13" s="131" t="s">
        <v>163</v>
      </c>
      <c r="C13" s="139" t="s">
        <v>164</v>
      </c>
      <c r="D13" s="140" t="s">
        <v>14</v>
      </c>
      <c r="E13" s="141">
        <v>45.463999999999999</v>
      </c>
      <c r="F13" s="141"/>
      <c r="G13" s="142"/>
    </row>
    <row r="14" spans="1:7" s="1" customFormat="1" ht="23.25" x14ac:dyDescent="0.25">
      <c r="A14" s="133">
        <v>5</v>
      </c>
      <c r="B14" s="131" t="s">
        <v>153</v>
      </c>
      <c r="C14" s="139" t="s">
        <v>154</v>
      </c>
      <c r="D14" s="140" t="s">
        <v>17</v>
      </c>
      <c r="E14" s="141">
        <v>151.15100000000001</v>
      </c>
      <c r="F14" s="141"/>
      <c r="G14" s="142"/>
    </row>
    <row r="15" spans="1:7" s="1" customFormat="1" ht="45.75" customHeight="1" x14ac:dyDescent="0.25">
      <c r="A15" s="133">
        <v>6</v>
      </c>
      <c r="B15" s="131" t="s">
        <v>155</v>
      </c>
      <c r="C15" s="139" t="s">
        <v>156</v>
      </c>
      <c r="D15" s="140" t="s">
        <v>17</v>
      </c>
      <c r="E15" s="141">
        <v>151.15100000000001</v>
      </c>
      <c r="F15" s="141"/>
      <c r="G15" s="142"/>
    </row>
    <row r="16" spans="1:7" s="1" customFormat="1" x14ac:dyDescent="0.25">
      <c r="A16" s="107"/>
      <c r="B16" s="113"/>
      <c r="C16" s="143" t="s">
        <v>141</v>
      </c>
      <c r="D16" s="144"/>
      <c r="E16" s="145"/>
      <c r="F16" s="145"/>
      <c r="G16" s="146">
        <f>SUM(G10:G15)</f>
        <v>0</v>
      </c>
    </row>
    <row r="17" spans="1:7" x14ac:dyDescent="0.25">
      <c r="A17" s="11"/>
      <c r="B17" s="12"/>
      <c r="C17" s="17"/>
      <c r="D17" s="14"/>
      <c r="E17" s="15"/>
      <c r="F17" s="15"/>
      <c r="G17" s="16"/>
    </row>
    <row r="18" spans="1:7" x14ac:dyDescent="0.25">
      <c r="A18" s="5"/>
      <c r="B18" s="6"/>
      <c r="C18" s="7" t="s">
        <v>136</v>
      </c>
      <c r="D18" s="8"/>
      <c r="E18" s="9"/>
      <c r="F18" s="9"/>
      <c r="G18" s="10"/>
    </row>
    <row r="19" spans="1:7" ht="23.25" x14ac:dyDescent="0.25">
      <c r="A19" s="11">
        <v>7</v>
      </c>
      <c r="B19" s="12" t="s">
        <v>6</v>
      </c>
      <c r="C19" s="13" t="s">
        <v>7</v>
      </c>
      <c r="D19" s="14" t="s">
        <v>8</v>
      </c>
      <c r="E19" s="15">
        <v>356</v>
      </c>
      <c r="F19" s="15"/>
      <c r="G19" s="16"/>
    </row>
    <row r="20" spans="1:7" ht="34.5" x14ac:dyDescent="0.25">
      <c r="A20" s="11">
        <v>8</v>
      </c>
      <c r="B20" s="12" t="s">
        <v>9</v>
      </c>
      <c r="C20" s="17" t="s">
        <v>10</v>
      </c>
      <c r="D20" s="14" t="s">
        <v>8</v>
      </c>
      <c r="E20" s="15">
        <v>280</v>
      </c>
      <c r="F20" s="15"/>
      <c r="G20" s="16"/>
    </row>
    <row r="21" spans="1:7" ht="26.25" customHeight="1" x14ac:dyDescent="0.25">
      <c r="A21" s="11">
        <v>9</v>
      </c>
      <c r="B21" s="12" t="s">
        <v>126</v>
      </c>
      <c r="C21" s="17" t="s">
        <v>127</v>
      </c>
      <c r="D21" s="14" t="s">
        <v>8</v>
      </c>
      <c r="E21" s="15">
        <v>76</v>
      </c>
      <c r="F21" s="15"/>
      <c r="G21" s="16"/>
    </row>
    <row r="22" spans="1:7" ht="34.5" x14ac:dyDescent="0.25">
      <c r="A22" s="11">
        <v>10</v>
      </c>
      <c r="B22" s="12" t="s">
        <v>11</v>
      </c>
      <c r="C22" s="18" t="s">
        <v>138</v>
      </c>
      <c r="D22" s="19" t="s">
        <v>8</v>
      </c>
      <c r="E22" s="15">
        <v>280</v>
      </c>
      <c r="F22" s="15"/>
      <c r="G22" s="16"/>
    </row>
    <row r="23" spans="1:7" ht="23.25" x14ac:dyDescent="0.25">
      <c r="A23" s="11">
        <v>11</v>
      </c>
      <c r="B23" s="106">
        <v>1849011112</v>
      </c>
      <c r="C23" s="20" t="s">
        <v>137</v>
      </c>
      <c r="D23" s="21" t="s">
        <v>8</v>
      </c>
      <c r="E23" s="98">
        <v>216</v>
      </c>
      <c r="F23" s="22"/>
      <c r="G23" s="23"/>
    </row>
    <row r="24" spans="1:7" s="1" customFormat="1" ht="23.25" x14ac:dyDescent="0.25">
      <c r="A24" s="11">
        <v>12</v>
      </c>
      <c r="B24" s="124" t="s">
        <v>12</v>
      </c>
      <c r="C24" s="125" t="s">
        <v>139</v>
      </c>
      <c r="D24" s="126" t="s">
        <v>8</v>
      </c>
      <c r="E24" s="100">
        <v>208</v>
      </c>
      <c r="F24" s="127"/>
      <c r="G24" s="128"/>
    </row>
    <row r="25" spans="1:7" ht="34.5" x14ac:dyDescent="0.25">
      <c r="A25" s="11">
        <v>13</v>
      </c>
      <c r="B25" s="24" t="s">
        <v>13</v>
      </c>
      <c r="C25" s="120" t="s">
        <v>147</v>
      </c>
      <c r="D25" s="129" t="s">
        <v>14</v>
      </c>
      <c r="E25" s="100">
        <v>110.8</v>
      </c>
      <c r="F25" s="100"/>
      <c r="G25" s="130"/>
    </row>
    <row r="26" spans="1:7" s="1" customFormat="1" ht="33.75" customHeight="1" x14ac:dyDescent="0.25">
      <c r="A26" s="11">
        <v>14</v>
      </c>
      <c r="B26" s="24" t="s">
        <v>15</v>
      </c>
      <c r="C26" s="17" t="s">
        <v>146</v>
      </c>
      <c r="D26" s="14" t="s">
        <v>14</v>
      </c>
      <c r="E26" s="100">
        <v>110.8</v>
      </c>
      <c r="F26" s="15"/>
      <c r="G26" s="16"/>
    </row>
    <row r="27" spans="1:7" s="1" customFormat="1" ht="45.75" x14ac:dyDescent="0.25">
      <c r="A27" s="11">
        <v>15</v>
      </c>
      <c r="B27" s="24" t="s">
        <v>16</v>
      </c>
      <c r="C27" s="97" t="s">
        <v>128</v>
      </c>
      <c r="D27" s="99" t="s">
        <v>17</v>
      </c>
      <c r="E27" s="100">
        <v>452.32</v>
      </c>
      <c r="F27" s="98"/>
      <c r="G27" s="96"/>
    </row>
    <row r="28" spans="1:7" ht="23.25" x14ac:dyDescent="0.25">
      <c r="A28" s="11">
        <v>16</v>
      </c>
      <c r="B28" s="24"/>
      <c r="C28" s="17" t="s">
        <v>124</v>
      </c>
      <c r="D28" s="14" t="s">
        <v>8</v>
      </c>
      <c r="E28" s="25">
        <v>76</v>
      </c>
      <c r="F28" s="15"/>
      <c r="G28" s="16"/>
    </row>
    <row r="29" spans="1:7" ht="68.25" x14ac:dyDescent="0.25">
      <c r="A29" s="11">
        <v>17</v>
      </c>
      <c r="B29" s="24"/>
      <c r="C29" s="120" t="s">
        <v>150</v>
      </c>
      <c r="D29" s="14" t="s">
        <v>17</v>
      </c>
      <c r="E29" s="25">
        <v>12169</v>
      </c>
      <c r="F29" s="14"/>
      <c r="G29" s="16"/>
    </row>
    <row r="30" spans="1:7" ht="60" customHeight="1" x14ac:dyDescent="0.25">
      <c r="A30" s="11">
        <v>18</v>
      </c>
      <c r="B30" s="24"/>
      <c r="C30" s="120" t="s">
        <v>151</v>
      </c>
      <c r="D30" s="14" t="s">
        <v>17</v>
      </c>
      <c r="E30" s="25">
        <v>12169</v>
      </c>
      <c r="F30" s="14"/>
      <c r="G30" s="16"/>
    </row>
    <row r="31" spans="1:7" ht="47.25" customHeight="1" x14ac:dyDescent="0.25">
      <c r="A31" s="11">
        <v>19</v>
      </c>
      <c r="B31" s="24"/>
      <c r="C31" s="97" t="s">
        <v>148</v>
      </c>
      <c r="D31" s="14" t="s">
        <v>18</v>
      </c>
      <c r="E31" s="15">
        <v>356</v>
      </c>
      <c r="F31" s="14"/>
      <c r="G31" s="16"/>
    </row>
    <row r="32" spans="1:7" ht="45.75" x14ac:dyDescent="0.25">
      <c r="A32" s="11">
        <v>20</v>
      </c>
      <c r="B32" s="24"/>
      <c r="C32" s="97" t="s">
        <v>149</v>
      </c>
      <c r="D32" s="14" t="s">
        <v>18</v>
      </c>
      <c r="E32" s="15">
        <v>356</v>
      </c>
      <c r="F32" s="14"/>
      <c r="G32" s="16"/>
    </row>
    <row r="33" spans="1:8" ht="23.25" x14ac:dyDescent="0.25">
      <c r="A33" s="11">
        <v>21</v>
      </c>
      <c r="B33" s="26" t="s">
        <v>19</v>
      </c>
      <c r="C33" s="17" t="s">
        <v>20</v>
      </c>
      <c r="D33" s="14" t="s">
        <v>21</v>
      </c>
      <c r="E33" s="15">
        <v>5</v>
      </c>
      <c r="F33" s="15"/>
      <c r="G33" s="16"/>
    </row>
    <row r="34" spans="1:8" ht="45.75" x14ac:dyDescent="0.25">
      <c r="A34" s="11">
        <v>22</v>
      </c>
      <c r="B34" s="134" t="s">
        <v>145</v>
      </c>
      <c r="C34" s="122" t="s">
        <v>157</v>
      </c>
      <c r="D34" s="132" t="s">
        <v>14</v>
      </c>
      <c r="E34" s="25">
        <v>474.55</v>
      </c>
      <c r="F34" s="25"/>
      <c r="G34" s="40"/>
    </row>
    <row r="35" spans="1:8" s="1" customFormat="1" ht="33" customHeight="1" x14ac:dyDescent="0.25">
      <c r="A35" s="11">
        <v>23</v>
      </c>
      <c r="B35" s="119" t="s">
        <v>123</v>
      </c>
      <c r="C35" s="120" t="s">
        <v>122</v>
      </c>
      <c r="D35" s="121" t="s">
        <v>8</v>
      </c>
      <c r="E35" s="100">
        <v>4440</v>
      </c>
      <c r="F35" s="98"/>
      <c r="G35" s="96"/>
    </row>
    <row r="36" spans="1:8" ht="27.75" customHeight="1" x14ac:dyDescent="0.25">
      <c r="A36" s="11">
        <v>24</v>
      </c>
      <c r="B36" s="26" t="s">
        <v>143</v>
      </c>
      <c r="C36" s="122" t="s">
        <v>142</v>
      </c>
      <c r="D36" s="14" t="s">
        <v>144</v>
      </c>
      <c r="E36" s="98">
        <v>10.130000000000001</v>
      </c>
      <c r="F36" s="15"/>
      <c r="G36" s="96"/>
      <c r="H36" s="112"/>
    </row>
    <row r="37" spans="1:8" x14ac:dyDescent="0.25">
      <c r="A37" s="11"/>
      <c r="B37" s="27"/>
      <c r="C37" s="28" t="s">
        <v>22</v>
      </c>
      <c r="D37" s="29"/>
      <c r="E37" s="30"/>
      <c r="F37" s="30"/>
      <c r="G37" s="31">
        <f>SUM(G16:G35)</f>
        <v>0</v>
      </c>
    </row>
    <row r="38" spans="1:8" x14ac:dyDescent="0.25">
      <c r="A38" s="11"/>
      <c r="B38" s="6"/>
      <c r="C38" s="7" t="s">
        <v>23</v>
      </c>
      <c r="D38" s="8"/>
      <c r="E38" s="9"/>
      <c r="F38" s="9"/>
      <c r="G38" s="10"/>
    </row>
    <row r="39" spans="1:8" ht="34.5" x14ac:dyDescent="0.25">
      <c r="A39" s="11">
        <v>25</v>
      </c>
      <c r="B39" s="32" t="s">
        <v>24</v>
      </c>
      <c r="C39" s="33" t="s">
        <v>25</v>
      </c>
      <c r="D39" s="34" t="s">
        <v>8</v>
      </c>
      <c r="E39" s="15">
        <v>356</v>
      </c>
      <c r="F39" s="35"/>
      <c r="G39" s="36"/>
    </row>
    <row r="40" spans="1:8" ht="27" customHeight="1" x14ac:dyDescent="0.25">
      <c r="A40" s="11">
        <v>26</v>
      </c>
      <c r="B40" s="37" t="s">
        <v>26</v>
      </c>
      <c r="C40" s="38" t="s">
        <v>166</v>
      </c>
      <c r="D40" s="38" t="s">
        <v>8</v>
      </c>
      <c r="E40" s="15">
        <v>356</v>
      </c>
      <c r="F40" s="39"/>
      <c r="G40" s="40"/>
    </row>
    <row r="41" spans="1:8" ht="45" customHeight="1" x14ac:dyDescent="0.25">
      <c r="A41" s="11">
        <v>27</v>
      </c>
      <c r="B41" s="38" t="s">
        <v>27</v>
      </c>
      <c r="C41" s="38" t="s">
        <v>28</v>
      </c>
      <c r="D41" s="38" t="s">
        <v>8</v>
      </c>
      <c r="E41" s="15">
        <v>356</v>
      </c>
      <c r="F41" s="38"/>
      <c r="G41" s="38"/>
    </row>
    <row r="42" spans="1:8" ht="27.75" customHeight="1" x14ac:dyDescent="0.25">
      <c r="A42" s="11">
        <v>28</v>
      </c>
      <c r="B42" s="41" t="s">
        <v>29</v>
      </c>
      <c r="C42" s="41" t="s">
        <v>129</v>
      </c>
      <c r="D42" s="42" t="s">
        <v>8</v>
      </c>
      <c r="E42" s="15">
        <v>216</v>
      </c>
      <c r="F42" s="43"/>
      <c r="G42" s="16"/>
    </row>
    <row r="43" spans="1:8" x14ac:dyDescent="0.25">
      <c r="A43" s="11">
        <v>29</v>
      </c>
      <c r="B43" s="41" t="s">
        <v>29</v>
      </c>
      <c r="C43" s="41" t="s">
        <v>30</v>
      </c>
      <c r="D43" s="42" t="s">
        <v>8</v>
      </c>
      <c r="E43" s="15">
        <v>216</v>
      </c>
      <c r="F43" s="43"/>
      <c r="G43" s="16"/>
    </row>
    <row r="44" spans="1:8" ht="23.25" x14ac:dyDescent="0.25">
      <c r="A44" s="11">
        <v>30</v>
      </c>
      <c r="B44" s="41"/>
      <c r="C44" s="41" t="s">
        <v>130</v>
      </c>
      <c r="D44" s="42" t="s">
        <v>8</v>
      </c>
      <c r="E44" s="15">
        <v>208</v>
      </c>
      <c r="F44" s="43"/>
      <c r="G44" s="16"/>
    </row>
    <row r="45" spans="1:8" x14ac:dyDescent="0.25">
      <c r="A45" s="11">
        <v>31</v>
      </c>
      <c r="B45" s="41"/>
      <c r="C45" s="41" t="s">
        <v>169</v>
      </c>
      <c r="D45" s="42" t="s">
        <v>31</v>
      </c>
      <c r="E45" s="43">
        <v>200</v>
      </c>
      <c r="F45" s="43"/>
      <c r="G45" s="16"/>
    </row>
    <row r="46" spans="1:8" ht="23.25" x14ac:dyDescent="0.25">
      <c r="A46" s="11">
        <v>32</v>
      </c>
      <c r="B46" s="41"/>
      <c r="C46" s="41" t="s">
        <v>131</v>
      </c>
      <c r="D46" s="42" t="s">
        <v>31</v>
      </c>
      <c r="E46" s="43">
        <v>17.8</v>
      </c>
      <c r="F46" s="43"/>
      <c r="G46" s="16"/>
    </row>
    <row r="47" spans="1:8" ht="45.75" x14ac:dyDescent="0.25">
      <c r="A47" s="11">
        <v>33</v>
      </c>
      <c r="B47" s="41"/>
      <c r="C47" s="41" t="s">
        <v>167</v>
      </c>
      <c r="D47" s="42" t="s">
        <v>125</v>
      </c>
      <c r="E47" s="43">
        <v>9</v>
      </c>
      <c r="F47" s="43"/>
      <c r="G47" s="16"/>
    </row>
    <row r="48" spans="1:8" ht="23.25" x14ac:dyDescent="0.25">
      <c r="A48" s="11">
        <v>34</v>
      </c>
      <c r="B48" s="44" t="s">
        <v>32</v>
      </c>
      <c r="C48" s="123" t="s">
        <v>168</v>
      </c>
      <c r="D48" s="42" t="s">
        <v>8</v>
      </c>
      <c r="E48" s="98">
        <v>16</v>
      </c>
      <c r="F48" s="118"/>
      <c r="G48" s="16"/>
    </row>
    <row r="49" spans="1:8" x14ac:dyDescent="0.25">
      <c r="A49" s="11"/>
      <c r="B49" s="44"/>
      <c r="C49" s="45" t="s">
        <v>33</v>
      </c>
      <c r="D49" s="46"/>
      <c r="E49" s="47"/>
      <c r="F49" s="48"/>
      <c r="G49" s="49">
        <f>SUM(G39:G48)</f>
        <v>0</v>
      </c>
      <c r="H49" s="1"/>
    </row>
    <row r="50" spans="1:8" x14ac:dyDescent="0.25">
      <c r="A50" s="11"/>
      <c r="B50" s="44"/>
      <c r="C50" s="50" t="s">
        <v>34</v>
      </c>
      <c r="D50" s="51"/>
      <c r="E50" s="52"/>
      <c r="F50" s="53"/>
      <c r="G50" s="54">
        <f>G49+G37</f>
        <v>0</v>
      </c>
    </row>
    <row r="51" spans="1:8" x14ac:dyDescent="0.25">
      <c r="A51" s="11"/>
      <c r="B51" s="56"/>
      <c r="C51" s="57"/>
      <c r="D51" s="58"/>
      <c r="E51" s="59"/>
      <c r="F51" s="60"/>
      <c r="G51" s="61"/>
    </row>
    <row r="52" spans="1:8" x14ac:dyDescent="0.25">
      <c r="A52" s="11"/>
      <c r="B52" s="63"/>
      <c r="C52" s="64" t="s">
        <v>35</v>
      </c>
      <c r="D52" s="62"/>
      <c r="E52" s="65"/>
      <c r="F52" s="65"/>
      <c r="G52" s="66"/>
    </row>
    <row r="53" spans="1:8" x14ac:dyDescent="0.25">
      <c r="A53" s="11">
        <v>35</v>
      </c>
      <c r="B53" s="67"/>
      <c r="C53" s="17" t="s">
        <v>120</v>
      </c>
      <c r="D53" s="14" t="s">
        <v>17</v>
      </c>
      <c r="E53" s="68">
        <v>12943.187</v>
      </c>
      <c r="F53" s="15"/>
      <c r="G53" s="16"/>
    </row>
    <row r="54" spans="1:8" x14ac:dyDescent="0.25">
      <c r="A54" s="11">
        <v>36</v>
      </c>
      <c r="B54" s="67" t="s">
        <v>36</v>
      </c>
      <c r="C54" s="17" t="s">
        <v>37</v>
      </c>
      <c r="D54" s="14" t="s">
        <v>17</v>
      </c>
      <c r="E54" s="68">
        <v>12943.187</v>
      </c>
      <c r="F54" s="15"/>
      <c r="G54" s="16"/>
    </row>
    <row r="55" spans="1:8" x14ac:dyDescent="0.25">
      <c r="A55" s="11">
        <v>37</v>
      </c>
      <c r="B55" s="67" t="s">
        <v>38</v>
      </c>
      <c r="C55" s="17" t="s">
        <v>39</v>
      </c>
      <c r="D55" s="14" t="s">
        <v>17</v>
      </c>
      <c r="E55" s="68">
        <v>12943.187</v>
      </c>
      <c r="F55" s="15"/>
      <c r="G55" s="16"/>
    </row>
    <row r="56" spans="1:8" x14ac:dyDescent="0.25">
      <c r="A56" s="11">
        <v>38</v>
      </c>
      <c r="B56" s="67" t="s">
        <v>40</v>
      </c>
      <c r="C56" s="17" t="s">
        <v>41</v>
      </c>
      <c r="D56" s="14" t="s">
        <v>17</v>
      </c>
      <c r="E56" s="68">
        <v>12943.187</v>
      </c>
      <c r="F56" s="15"/>
      <c r="G56" s="16"/>
    </row>
    <row r="57" spans="1:8" ht="23.25" x14ac:dyDescent="0.25">
      <c r="A57" s="11">
        <v>39</v>
      </c>
      <c r="B57" s="26" t="s">
        <v>42</v>
      </c>
      <c r="C57" s="17" t="s">
        <v>43</v>
      </c>
      <c r="D57" s="14" t="s">
        <v>17</v>
      </c>
      <c r="E57" s="68">
        <v>12943.187</v>
      </c>
      <c r="F57" s="15"/>
      <c r="G57" s="16"/>
    </row>
    <row r="58" spans="1:8" ht="23.25" x14ac:dyDescent="0.25">
      <c r="A58" s="11">
        <v>40</v>
      </c>
      <c r="B58" s="26" t="s">
        <v>19</v>
      </c>
      <c r="C58" s="17" t="s">
        <v>20</v>
      </c>
      <c r="D58" s="14" t="s">
        <v>21</v>
      </c>
      <c r="E58" s="15">
        <v>4</v>
      </c>
      <c r="F58" s="15"/>
      <c r="G58" s="16"/>
    </row>
    <row r="59" spans="1:8" x14ac:dyDescent="0.25">
      <c r="A59" s="11"/>
      <c r="B59" s="70"/>
      <c r="C59" s="71" t="s">
        <v>44</v>
      </c>
      <c r="D59" s="69"/>
      <c r="E59" s="72"/>
      <c r="F59" s="72"/>
      <c r="G59" s="73">
        <f>SUM(G53:G58)</f>
        <v>0</v>
      </c>
    </row>
    <row r="60" spans="1:8" x14ac:dyDescent="0.25">
      <c r="A60" s="69"/>
      <c r="C60" s="71" t="s">
        <v>45</v>
      </c>
      <c r="E60" s="74"/>
      <c r="F60" s="74"/>
      <c r="G60" s="75"/>
    </row>
    <row r="61" spans="1:8" ht="71.25" customHeight="1" x14ac:dyDescent="0.25">
      <c r="A61" s="147">
        <v>41</v>
      </c>
      <c r="B61" s="77" t="s">
        <v>46</v>
      </c>
      <c r="C61" s="78" t="s">
        <v>135</v>
      </c>
      <c r="D61" s="79" t="s">
        <v>125</v>
      </c>
      <c r="E61" s="80">
        <v>17</v>
      </c>
      <c r="F61" s="80"/>
      <c r="G61" s="68"/>
    </row>
    <row r="62" spans="1:8" ht="90" customHeight="1" x14ac:dyDescent="0.25">
      <c r="A62" s="147">
        <v>42</v>
      </c>
      <c r="B62" s="77" t="s">
        <v>121</v>
      </c>
      <c r="C62" s="78" t="s">
        <v>152</v>
      </c>
      <c r="D62" s="79" t="s">
        <v>125</v>
      </c>
      <c r="E62" s="80">
        <v>6</v>
      </c>
      <c r="F62" s="80"/>
      <c r="G62" s="68"/>
    </row>
    <row r="63" spans="1:8" ht="31.5" customHeight="1" x14ac:dyDescent="0.25">
      <c r="A63" s="76"/>
      <c r="B63" s="70"/>
      <c r="C63" s="71" t="s">
        <v>47</v>
      </c>
      <c r="D63" s="69"/>
      <c r="E63" s="72"/>
      <c r="F63" s="72"/>
      <c r="G63" s="73"/>
    </row>
    <row r="64" spans="1:8" x14ac:dyDescent="0.25">
      <c r="A64" s="69"/>
      <c r="B64" s="70"/>
      <c r="C64" s="81" t="s">
        <v>48</v>
      </c>
      <c r="D64" s="69"/>
      <c r="E64" s="72"/>
      <c r="F64" s="72"/>
      <c r="G64" s="82">
        <f>SUM(G63+G59)</f>
        <v>0</v>
      </c>
    </row>
    <row r="65" spans="1:7" x14ac:dyDescent="0.25">
      <c r="A65" s="69"/>
      <c r="B65" s="56"/>
      <c r="C65" s="57"/>
      <c r="D65" s="58"/>
      <c r="E65" s="59"/>
      <c r="F65" s="60"/>
      <c r="G65" s="61"/>
    </row>
    <row r="66" spans="1:7" x14ac:dyDescent="0.25">
      <c r="A66" s="55"/>
      <c r="B66" s="70"/>
      <c r="C66" s="71" t="s">
        <v>49</v>
      </c>
      <c r="D66" s="69"/>
      <c r="E66" s="69"/>
      <c r="F66" s="69"/>
      <c r="G66" s="69"/>
    </row>
    <row r="67" spans="1:7" ht="34.5" x14ac:dyDescent="0.25">
      <c r="A67">
        <v>43</v>
      </c>
      <c r="B67" s="12" t="s">
        <v>50</v>
      </c>
      <c r="C67" s="17" t="s">
        <v>51</v>
      </c>
      <c r="D67" s="14" t="s">
        <v>52</v>
      </c>
      <c r="E67" s="15">
        <v>0</v>
      </c>
      <c r="F67" s="15"/>
      <c r="G67" s="16"/>
    </row>
    <row r="68" spans="1:7" ht="34.5" x14ac:dyDescent="0.25">
      <c r="A68">
        <v>44</v>
      </c>
      <c r="B68" s="12" t="s">
        <v>53</v>
      </c>
      <c r="C68" s="17" t="s">
        <v>54</v>
      </c>
      <c r="D68" s="14" t="s">
        <v>52</v>
      </c>
      <c r="E68" s="15">
        <v>675</v>
      </c>
      <c r="F68" s="15"/>
      <c r="G68" s="16"/>
    </row>
    <row r="69" spans="1:7" ht="23.25" x14ac:dyDescent="0.25">
      <c r="A69">
        <v>45</v>
      </c>
      <c r="B69" s="12" t="s">
        <v>55</v>
      </c>
      <c r="C69" s="17" t="s">
        <v>56</v>
      </c>
      <c r="D69" s="14" t="s">
        <v>52</v>
      </c>
      <c r="E69" s="15">
        <v>675</v>
      </c>
      <c r="F69" s="15"/>
      <c r="G69" s="16"/>
    </row>
    <row r="70" spans="1:7" ht="26.25" x14ac:dyDescent="0.25">
      <c r="B70" s="84"/>
      <c r="C70" s="71" t="s">
        <v>57</v>
      </c>
      <c r="D70" s="83"/>
      <c r="E70" s="85"/>
      <c r="F70" s="85"/>
      <c r="G70" s="86">
        <f>SUM(G67:G69)</f>
        <v>0</v>
      </c>
    </row>
    <row r="71" spans="1:7" ht="15.75" x14ac:dyDescent="0.25">
      <c r="B71" s="92"/>
      <c r="C71" s="93"/>
      <c r="D71" s="91"/>
      <c r="E71" s="94"/>
      <c r="F71" s="94"/>
      <c r="G71" s="95"/>
    </row>
    <row r="72" spans="1:7" ht="15.75" x14ac:dyDescent="0.25">
      <c r="B72" s="12"/>
      <c r="C72" s="71" t="s">
        <v>133</v>
      </c>
      <c r="D72" s="83"/>
      <c r="E72" s="85"/>
      <c r="F72" s="85"/>
      <c r="G72" s="117"/>
    </row>
    <row r="73" spans="1:7" x14ac:dyDescent="0.25">
      <c r="A73">
        <v>46</v>
      </c>
      <c r="B73" s="12"/>
      <c r="C73" s="114" t="s">
        <v>134</v>
      </c>
      <c r="D73" s="114"/>
      <c r="E73" s="72"/>
      <c r="F73" s="72"/>
      <c r="G73" s="173"/>
    </row>
    <row r="74" spans="1:7" x14ac:dyDescent="0.25">
      <c r="B74" s="12"/>
      <c r="E74" s="74"/>
      <c r="F74" s="74"/>
      <c r="G74" s="75"/>
    </row>
    <row r="75" spans="1:7" x14ac:dyDescent="0.25">
      <c r="B75" s="81"/>
      <c r="C75" s="81" t="s">
        <v>58</v>
      </c>
      <c r="D75" s="81"/>
      <c r="E75" s="81"/>
      <c r="F75" s="81"/>
      <c r="G75" s="82">
        <f>G72+G70+G64+G50+G16</f>
        <v>0</v>
      </c>
    </row>
    <row r="76" spans="1:7" ht="15.75" x14ac:dyDescent="0.25">
      <c r="A76" s="83"/>
      <c r="B76" s="88"/>
      <c r="C76" s="71" t="s">
        <v>59</v>
      </c>
      <c r="D76" s="87"/>
      <c r="E76" s="89"/>
      <c r="F76" s="89"/>
      <c r="G76" s="73">
        <f>SUM(G75*0.2)</f>
        <v>0</v>
      </c>
    </row>
    <row r="77" spans="1:7" ht="31.5" x14ac:dyDescent="0.25">
      <c r="A77" s="87"/>
      <c r="B77" s="84"/>
      <c r="C77" s="90" t="s">
        <v>60</v>
      </c>
      <c r="D77" s="83"/>
      <c r="E77" s="85"/>
      <c r="F77" s="85"/>
      <c r="G77" s="86">
        <f>SUM(G75:G76)</f>
        <v>0</v>
      </c>
    </row>
    <row r="78" spans="1:7" ht="15.75" x14ac:dyDescent="0.25">
      <c r="A78" s="83"/>
    </row>
  </sheetData>
  <mergeCells count="9">
    <mergeCell ref="D7:G7"/>
    <mergeCell ref="A3:C3"/>
    <mergeCell ref="D3:G3"/>
    <mergeCell ref="A4:G4"/>
    <mergeCell ref="A5:B5"/>
    <mergeCell ref="C5:G5"/>
    <mergeCell ref="A6:C6"/>
    <mergeCell ref="D6:G6"/>
    <mergeCell ref="A2:G2"/>
  </mergeCells>
  <phoneticPr fontId="3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288E-A0FE-41CD-8698-088922472183}">
  <sheetPr>
    <outlinePr summaryBelow="0"/>
  </sheetPr>
  <dimension ref="A1:O30"/>
  <sheetViews>
    <sheetView showGridLines="0" workbookViewId="0">
      <selection activeCell="C20" sqref="C20"/>
    </sheetView>
  </sheetViews>
  <sheetFormatPr defaultRowHeight="15" x14ac:dyDescent="0.25"/>
  <cols>
    <col min="1" max="1" width="4.28515625" customWidth="1"/>
    <col min="2" max="2" width="3.28515625" customWidth="1"/>
    <col min="3" max="3" width="6.140625" customWidth="1"/>
    <col min="4" max="4" width="4.42578125" customWidth="1"/>
    <col min="5" max="5" width="5.7109375" customWidth="1"/>
    <col min="6" max="6" width="4.28515625" customWidth="1"/>
    <col min="7" max="7" width="8.140625" customWidth="1"/>
    <col min="8" max="8" width="14.5703125" customWidth="1"/>
    <col min="9" max="9" width="50.42578125" customWidth="1"/>
    <col min="10" max="10" width="8.7109375" customWidth="1"/>
    <col min="11" max="11" width="10.7109375" customWidth="1"/>
    <col min="12" max="12" width="12" customWidth="1"/>
    <col min="13" max="13" width="12.85546875" customWidth="1"/>
    <col min="14" max="14" width="14.5703125" customWidth="1"/>
    <col min="15" max="15" width="10.7109375" customWidth="1"/>
  </cols>
  <sheetData>
    <row r="1" spans="1:15" ht="29.25" customHeight="1" x14ac:dyDescent="0.25">
      <c r="A1" s="148" t="s">
        <v>170</v>
      </c>
      <c r="B1" s="148" t="s">
        <v>171</v>
      </c>
      <c r="C1" s="148" t="s">
        <v>62</v>
      </c>
      <c r="D1" s="148" t="s">
        <v>61</v>
      </c>
      <c r="E1" s="148" t="s">
        <v>63</v>
      </c>
      <c r="F1" s="148" t="s">
        <v>64</v>
      </c>
      <c r="G1" s="148" t="s">
        <v>65</v>
      </c>
      <c r="H1" s="148" t="s">
        <v>66</v>
      </c>
      <c r="I1" s="148" t="s">
        <v>67</v>
      </c>
      <c r="J1" s="148" t="s">
        <v>68</v>
      </c>
      <c r="K1" s="148" t="s">
        <v>69</v>
      </c>
      <c r="L1" s="148" t="s">
        <v>70</v>
      </c>
      <c r="M1" s="148" t="s">
        <v>71</v>
      </c>
      <c r="N1" s="148" t="s">
        <v>72</v>
      </c>
      <c r="O1" s="148" t="s">
        <v>172</v>
      </c>
    </row>
    <row r="2" spans="1:15" ht="17.25" customHeight="1" x14ac:dyDescent="0.25">
      <c r="A2" s="149" t="s">
        <v>88</v>
      </c>
      <c r="B2" s="150"/>
      <c r="C2" s="151" t="s">
        <v>89</v>
      </c>
      <c r="D2" s="152"/>
      <c r="E2" s="153">
        <v>0</v>
      </c>
      <c r="F2" s="152" t="s">
        <v>73</v>
      </c>
      <c r="G2" s="150"/>
      <c r="H2" s="150" t="s">
        <v>74</v>
      </c>
      <c r="I2" s="154" t="s">
        <v>75</v>
      </c>
      <c r="J2" s="155"/>
      <c r="K2" s="156"/>
      <c r="L2" s="157"/>
      <c r="M2" s="158"/>
      <c r="N2" s="157"/>
      <c r="O2" s="158"/>
    </row>
    <row r="3" spans="1:15" ht="17.25" customHeight="1" x14ac:dyDescent="0.25">
      <c r="A3" s="149" t="s">
        <v>88</v>
      </c>
      <c r="B3" s="150"/>
      <c r="C3" s="151" t="s">
        <v>90</v>
      </c>
      <c r="D3" s="152"/>
      <c r="E3" s="153">
        <v>0</v>
      </c>
      <c r="F3" s="152" t="s">
        <v>73</v>
      </c>
      <c r="G3" s="150"/>
      <c r="H3" s="150" t="s">
        <v>91</v>
      </c>
      <c r="I3" s="154" t="s">
        <v>76</v>
      </c>
      <c r="J3" s="155"/>
      <c r="K3" s="156"/>
      <c r="L3" s="157"/>
      <c r="M3" s="158"/>
      <c r="N3" s="157"/>
      <c r="O3" s="158"/>
    </row>
    <row r="4" spans="1:15" ht="33.75" customHeight="1" x14ac:dyDescent="0.25">
      <c r="A4" s="159" t="s">
        <v>88</v>
      </c>
      <c r="B4" s="160"/>
      <c r="C4" s="161" t="s">
        <v>92</v>
      </c>
      <c r="D4" s="162" t="s">
        <v>77</v>
      </c>
      <c r="E4" s="163">
        <v>1</v>
      </c>
      <c r="F4" s="164" t="s">
        <v>78</v>
      </c>
      <c r="G4" s="160" t="s">
        <v>74</v>
      </c>
      <c r="H4" s="160" t="s">
        <v>93</v>
      </c>
      <c r="I4" s="165" t="s">
        <v>173</v>
      </c>
      <c r="J4" s="166" t="s">
        <v>8</v>
      </c>
      <c r="K4" s="167">
        <v>341</v>
      </c>
      <c r="L4" s="168"/>
      <c r="M4" s="167">
        <v>1</v>
      </c>
      <c r="N4" s="168"/>
      <c r="O4" s="169"/>
    </row>
    <row r="5" spans="1:15" ht="17.25" customHeight="1" x14ac:dyDescent="0.25">
      <c r="A5" s="149" t="s">
        <v>88</v>
      </c>
      <c r="B5" s="150"/>
      <c r="C5" s="151" t="s">
        <v>90</v>
      </c>
      <c r="D5" s="152"/>
      <c r="E5" s="153">
        <v>0</v>
      </c>
      <c r="F5" s="152" t="s">
        <v>73</v>
      </c>
      <c r="G5" s="150"/>
      <c r="H5" s="150" t="s">
        <v>94</v>
      </c>
      <c r="I5" s="154" t="s">
        <v>95</v>
      </c>
      <c r="J5" s="155"/>
      <c r="K5" s="156"/>
      <c r="L5" s="157"/>
      <c r="M5" s="158"/>
      <c r="N5" s="157"/>
      <c r="O5" s="158"/>
    </row>
    <row r="6" spans="1:15" ht="17.25" customHeight="1" x14ac:dyDescent="0.25">
      <c r="A6" s="159" t="s">
        <v>88</v>
      </c>
      <c r="B6" s="160"/>
      <c r="C6" s="161" t="s">
        <v>92</v>
      </c>
      <c r="D6" s="170" t="s">
        <v>85</v>
      </c>
      <c r="E6" s="163">
        <v>2</v>
      </c>
      <c r="F6" s="164" t="s">
        <v>83</v>
      </c>
      <c r="G6" s="160" t="s">
        <v>74</v>
      </c>
      <c r="H6" s="160" t="s">
        <v>96</v>
      </c>
      <c r="I6" s="171" t="s">
        <v>97</v>
      </c>
      <c r="J6" s="166" t="s">
        <v>8</v>
      </c>
      <c r="K6" s="167">
        <v>341</v>
      </c>
      <c r="L6" s="168"/>
      <c r="M6" s="167">
        <v>1</v>
      </c>
      <c r="N6" s="168"/>
      <c r="O6" s="169"/>
    </row>
    <row r="7" spans="1:15" ht="17.25" customHeight="1" x14ac:dyDescent="0.25">
      <c r="A7" s="159" t="s">
        <v>88</v>
      </c>
      <c r="B7" s="160"/>
      <c r="C7" s="161" t="s">
        <v>92</v>
      </c>
      <c r="D7" s="170" t="s">
        <v>85</v>
      </c>
      <c r="E7" s="163">
        <v>3</v>
      </c>
      <c r="F7" s="164" t="s">
        <v>83</v>
      </c>
      <c r="G7" s="160" t="s">
        <v>74</v>
      </c>
      <c r="H7" s="160" t="s">
        <v>98</v>
      </c>
      <c r="I7" s="171" t="s">
        <v>99</v>
      </c>
      <c r="J7" s="166" t="s">
        <v>8</v>
      </c>
      <c r="K7" s="167">
        <v>52</v>
      </c>
      <c r="L7" s="168"/>
      <c r="M7" s="167">
        <v>1</v>
      </c>
      <c r="N7" s="168"/>
      <c r="O7" s="169"/>
    </row>
    <row r="8" spans="1:15" ht="17.25" customHeight="1" x14ac:dyDescent="0.25">
      <c r="A8" s="159" t="s">
        <v>88</v>
      </c>
      <c r="B8" s="160"/>
      <c r="C8" s="161" t="s">
        <v>92</v>
      </c>
      <c r="D8" s="170" t="s">
        <v>85</v>
      </c>
      <c r="E8" s="163">
        <v>4</v>
      </c>
      <c r="F8" s="164" t="s">
        <v>83</v>
      </c>
      <c r="G8" s="160" t="s">
        <v>74</v>
      </c>
      <c r="H8" s="160" t="s">
        <v>100</v>
      </c>
      <c r="I8" s="171" t="s">
        <v>101</v>
      </c>
      <c r="J8" s="166" t="s">
        <v>102</v>
      </c>
      <c r="K8" s="167">
        <v>21</v>
      </c>
      <c r="L8" s="168"/>
      <c r="M8" s="167">
        <v>1</v>
      </c>
      <c r="N8" s="168"/>
      <c r="O8" s="169"/>
    </row>
    <row r="9" spans="1:15" ht="17.25" customHeight="1" x14ac:dyDescent="0.25">
      <c r="A9" s="159" t="s">
        <v>88</v>
      </c>
      <c r="B9" s="160"/>
      <c r="C9" s="161" t="s">
        <v>92</v>
      </c>
      <c r="D9" s="170" t="s">
        <v>85</v>
      </c>
      <c r="E9" s="163">
        <v>5</v>
      </c>
      <c r="F9" s="164" t="s">
        <v>83</v>
      </c>
      <c r="G9" s="160" t="s">
        <v>74</v>
      </c>
      <c r="H9" s="160" t="s">
        <v>103</v>
      </c>
      <c r="I9" s="171" t="s">
        <v>86</v>
      </c>
      <c r="J9" s="166" t="s">
        <v>8</v>
      </c>
      <c r="K9" s="167">
        <v>78</v>
      </c>
      <c r="L9" s="168"/>
      <c r="M9" s="167">
        <v>1</v>
      </c>
      <c r="N9" s="168"/>
      <c r="O9" s="169"/>
    </row>
    <row r="10" spans="1:15" ht="17.25" customHeight="1" x14ac:dyDescent="0.25">
      <c r="A10" s="159" t="s">
        <v>88</v>
      </c>
      <c r="B10" s="160"/>
      <c r="C10" s="161" t="s">
        <v>92</v>
      </c>
      <c r="D10" s="170" t="s">
        <v>85</v>
      </c>
      <c r="E10" s="163">
        <v>6</v>
      </c>
      <c r="F10" s="164" t="s">
        <v>83</v>
      </c>
      <c r="G10" s="160" t="s">
        <v>74</v>
      </c>
      <c r="H10" s="160" t="s">
        <v>104</v>
      </c>
      <c r="I10" s="171" t="s">
        <v>105</v>
      </c>
      <c r="J10" s="166" t="s">
        <v>106</v>
      </c>
      <c r="K10" s="167">
        <v>2</v>
      </c>
      <c r="L10" s="168"/>
      <c r="M10" s="167">
        <v>1</v>
      </c>
      <c r="N10" s="168"/>
      <c r="O10" s="169"/>
    </row>
    <row r="11" spans="1:15" ht="17.25" customHeight="1" x14ac:dyDescent="0.25">
      <c r="A11" s="159" t="s">
        <v>88</v>
      </c>
      <c r="B11" s="160"/>
      <c r="C11" s="161" t="s">
        <v>92</v>
      </c>
      <c r="D11" s="170" t="s">
        <v>85</v>
      </c>
      <c r="E11" s="163">
        <v>7</v>
      </c>
      <c r="F11" s="164" t="s">
        <v>83</v>
      </c>
      <c r="G11" s="160" t="s">
        <v>74</v>
      </c>
      <c r="H11" s="160" t="s">
        <v>107</v>
      </c>
      <c r="I11" s="171" t="s">
        <v>87</v>
      </c>
      <c r="J11" s="166" t="s">
        <v>108</v>
      </c>
      <c r="K11" s="167">
        <v>41</v>
      </c>
      <c r="L11" s="168"/>
      <c r="M11" s="167">
        <v>1</v>
      </c>
      <c r="N11" s="168"/>
      <c r="O11" s="169"/>
    </row>
    <row r="12" spans="1:15" ht="17.25" customHeight="1" x14ac:dyDescent="0.25">
      <c r="A12" s="159" t="s">
        <v>88</v>
      </c>
      <c r="B12" s="160"/>
      <c r="C12" s="161" t="s">
        <v>92</v>
      </c>
      <c r="D12" s="170" t="s">
        <v>85</v>
      </c>
      <c r="E12" s="163">
        <v>8</v>
      </c>
      <c r="F12" s="164" t="s">
        <v>83</v>
      </c>
      <c r="G12" s="160" t="s">
        <v>74</v>
      </c>
      <c r="H12" s="160" t="s">
        <v>109</v>
      </c>
      <c r="I12" s="171" t="s">
        <v>110</v>
      </c>
      <c r="J12" s="166" t="s">
        <v>111</v>
      </c>
      <c r="K12" s="167">
        <v>40</v>
      </c>
      <c r="L12" s="168"/>
      <c r="M12" s="167">
        <v>1</v>
      </c>
      <c r="N12" s="168"/>
      <c r="O12" s="169"/>
    </row>
    <row r="13" spans="1:15" ht="17.25" customHeight="1" x14ac:dyDescent="0.25">
      <c r="A13" s="159" t="s">
        <v>88</v>
      </c>
      <c r="B13" s="160"/>
      <c r="C13" s="161" t="s">
        <v>92</v>
      </c>
      <c r="D13" s="170" t="s">
        <v>85</v>
      </c>
      <c r="E13" s="163">
        <v>9</v>
      </c>
      <c r="F13" s="164" t="s">
        <v>83</v>
      </c>
      <c r="G13" s="160" t="s">
        <v>74</v>
      </c>
      <c r="H13" s="160" t="s">
        <v>112</v>
      </c>
      <c r="I13" s="171" t="s">
        <v>113</v>
      </c>
      <c r="J13" s="166" t="s">
        <v>114</v>
      </c>
      <c r="K13" s="167">
        <v>2</v>
      </c>
      <c r="L13" s="168"/>
      <c r="M13" s="167">
        <v>1</v>
      </c>
      <c r="N13" s="168"/>
      <c r="O13" s="169"/>
    </row>
    <row r="14" spans="1:15" ht="26.25" customHeight="1" x14ac:dyDescent="0.25">
      <c r="A14" s="159" t="s">
        <v>88</v>
      </c>
      <c r="B14" s="160"/>
      <c r="C14" s="161" t="s">
        <v>92</v>
      </c>
      <c r="D14" s="172" t="s">
        <v>82</v>
      </c>
      <c r="E14" s="163">
        <v>10</v>
      </c>
      <c r="F14" s="164" t="s">
        <v>83</v>
      </c>
      <c r="G14" s="160" t="s">
        <v>74</v>
      </c>
      <c r="H14" s="160" t="s">
        <v>115</v>
      </c>
      <c r="I14" s="171" t="s">
        <v>116</v>
      </c>
      <c r="J14" s="166" t="s">
        <v>8</v>
      </c>
      <c r="K14" s="167">
        <v>14</v>
      </c>
      <c r="L14" s="168"/>
      <c r="M14" s="167">
        <v>1</v>
      </c>
      <c r="N14" s="168"/>
      <c r="O14" s="169"/>
    </row>
    <row r="15" spans="1:15" ht="17.25" customHeight="1" x14ac:dyDescent="0.25">
      <c r="A15" s="149" t="s">
        <v>88</v>
      </c>
      <c r="B15" s="150"/>
      <c r="C15" s="151" t="s">
        <v>89</v>
      </c>
      <c r="D15" s="152"/>
      <c r="E15" s="153">
        <v>0</v>
      </c>
      <c r="F15" s="152" t="s">
        <v>73</v>
      </c>
      <c r="G15" s="150"/>
      <c r="H15" s="150" t="s">
        <v>79</v>
      </c>
      <c r="I15" s="154" t="s">
        <v>80</v>
      </c>
      <c r="J15" s="155"/>
      <c r="K15" s="156"/>
      <c r="L15" s="157"/>
      <c r="M15" s="158"/>
      <c r="N15" s="157"/>
      <c r="O15" s="158"/>
    </row>
    <row r="16" spans="1:15" ht="17.25" customHeight="1" x14ac:dyDescent="0.25">
      <c r="A16" s="149" t="s">
        <v>88</v>
      </c>
      <c r="B16" s="150"/>
      <c r="C16" s="151" t="s">
        <v>90</v>
      </c>
      <c r="D16" s="152"/>
      <c r="E16" s="153">
        <v>0</v>
      </c>
      <c r="F16" s="152" t="s">
        <v>73</v>
      </c>
      <c r="G16" s="150"/>
      <c r="H16" s="150" t="s">
        <v>117</v>
      </c>
      <c r="I16" s="154" t="s">
        <v>81</v>
      </c>
      <c r="J16" s="155"/>
      <c r="K16" s="156"/>
      <c r="L16" s="157"/>
      <c r="M16" s="158"/>
      <c r="N16" s="157"/>
      <c r="O16" s="158"/>
    </row>
    <row r="17" spans="1:15" ht="17.25" customHeight="1" x14ac:dyDescent="0.25">
      <c r="A17" s="159" t="s">
        <v>88</v>
      </c>
      <c r="B17" s="160"/>
      <c r="C17" s="161" t="s">
        <v>92</v>
      </c>
      <c r="D17" s="162" t="s">
        <v>77</v>
      </c>
      <c r="E17" s="163">
        <v>11</v>
      </c>
      <c r="F17" s="164" t="s">
        <v>78</v>
      </c>
      <c r="G17" s="160" t="s">
        <v>79</v>
      </c>
      <c r="H17" s="160" t="s">
        <v>118</v>
      </c>
      <c r="I17" s="165" t="s">
        <v>119</v>
      </c>
      <c r="J17" s="166" t="s">
        <v>84</v>
      </c>
      <c r="K17" s="167">
        <v>1018</v>
      </c>
      <c r="L17" s="168"/>
      <c r="M17" s="167">
        <v>1</v>
      </c>
      <c r="N17" s="168"/>
      <c r="O17" s="169"/>
    </row>
    <row r="18" spans="1:15" ht="26.25" customHeight="1" x14ac:dyDescent="0.25">
      <c r="A18" s="159" t="s">
        <v>88</v>
      </c>
      <c r="B18" s="160"/>
      <c r="C18" s="161" t="s">
        <v>92</v>
      </c>
      <c r="D18" s="162" t="s">
        <v>77</v>
      </c>
      <c r="E18" s="163">
        <v>12</v>
      </c>
      <c r="F18" s="164" t="s">
        <v>78</v>
      </c>
      <c r="G18" s="160" t="s">
        <v>79</v>
      </c>
      <c r="H18" s="160" t="s">
        <v>174</v>
      </c>
      <c r="I18" s="165" t="s">
        <v>175</v>
      </c>
      <c r="J18" s="166" t="s">
        <v>8</v>
      </c>
      <c r="K18" s="167">
        <v>14</v>
      </c>
      <c r="L18" s="168"/>
      <c r="M18" s="167">
        <v>1</v>
      </c>
      <c r="N18" s="168"/>
      <c r="O18" s="169"/>
    </row>
    <row r="19" spans="1:15" x14ac:dyDescent="0.25">
      <c r="N19" s="75"/>
    </row>
    <row r="20" spans="1:15" x14ac:dyDescent="0.25">
      <c r="A20" s="101" t="s">
        <v>176</v>
      </c>
      <c r="H20" s="102"/>
      <c r="I20" s="75"/>
    </row>
    <row r="21" spans="1:15" x14ac:dyDescent="0.25">
      <c r="A21" s="101" t="s">
        <v>132</v>
      </c>
      <c r="B21" s="101"/>
      <c r="C21" s="101"/>
      <c r="D21" s="101"/>
      <c r="H21" s="101"/>
    </row>
    <row r="29" spans="1:15" x14ac:dyDescent="0.25">
      <c r="J29" s="75"/>
    </row>
    <row r="30" spans="1:15" x14ac:dyDescent="0.25">
      <c r="I30" s="75"/>
    </row>
  </sheetData>
  <pageMargins left="0.2" right="0.2" top="0.2" bottom="0.2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Štrky A_PRÁCE a Iné dodávky</vt:lpstr>
      <vt:lpstr>Štrky A_OPLOTENIE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Pokryvkova</dc:creator>
  <cp:lastModifiedBy>Mgr. Renata Gregušová</cp:lastModifiedBy>
  <cp:lastPrinted>2022-10-12T08:12:40Z</cp:lastPrinted>
  <dcterms:created xsi:type="dcterms:W3CDTF">2015-06-05T18:19:34Z</dcterms:created>
  <dcterms:modified xsi:type="dcterms:W3CDTF">2022-10-27T10:43:00Z</dcterms:modified>
</cp:coreProperties>
</file>