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 Sobrance\Súťažné podklady LS Ubľa zákazka  č.15 VC Ubľa\"/>
    </mc:Choice>
  </mc:AlternateContent>
  <bookViews>
    <workbookView xWindow="1956" yWindow="-36" windowWidth="21072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ponuka'!$A$1:$O$50</definedName>
  </definedNames>
  <calcPr calcId="162913"/>
</workbook>
</file>

<file path=xl/calcChain.xml><?xml version="1.0" encoding="utf-8"?>
<calcChain xmlns="http://schemas.openxmlformats.org/spreadsheetml/2006/main">
  <c r="G25" i="1" l="1"/>
  <c r="G24" i="1"/>
  <c r="G21" i="1"/>
  <c r="G20" i="1"/>
  <c r="G19" i="1"/>
  <c r="G18" i="1"/>
  <c r="G15" i="1"/>
  <c r="G14" i="1"/>
  <c r="G27" i="1" l="1"/>
  <c r="G26" i="1"/>
  <c r="G30" i="1" l="1"/>
  <c r="G29" i="1"/>
  <c r="G31" i="1" l="1"/>
  <c r="G32" i="1"/>
  <c r="G28" i="1"/>
  <c r="G16" i="1"/>
  <c r="G17" i="1"/>
  <c r="G22" i="1"/>
  <c r="G23" i="1"/>
  <c r="G13" i="1" l="1"/>
  <c r="G12" i="1"/>
  <c r="L35" i="1" l="1"/>
  <c r="P12" i="1" l="1"/>
  <c r="P22" i="1"/>
  <c r="P16" i="1" l="1"/>
  <c r="O35" i="1" l="1"/>
  <c r="O37" i="1" l="1"/>
  <c r="O36" i="1" s="1"/>
</calcChain>
</file>

<file path=xl/sharedStrings.xml><?xml version="1.0" encoding="utf-8"?>
<sst xmlns="http://schemas.openxmlformats.org/spreadsheetml/2006/main" count="190" uniqueCount="100">
  <si>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</si>
  <si>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</si>
  <si>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</si>
  <si>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</si>
  <si>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</si>
  <si>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</si>
  <si>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</si>
  <si>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</si>
  <si>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</si>
  <si>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</si>
  <si>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</si>
  <si>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</si>
  <si>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</si>
  <si>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</si>
  <si>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</si>
  <si>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</si>
  <si>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</si>
  <si>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</si>
  <si>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</si>
  <si>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</si>
  <si>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</si>
  <si>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</si>
  <si>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</si>
  <si>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</si>
  <si>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</si>
  <si>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</si>
  <si>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</si>
  <si>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</si>
  <si>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</si>
  <si>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</si>
  <si>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</si>
  <si>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</si>
  <si>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</si>
  <si>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</si>
  <si>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</si>
  <si>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</si>
  <si>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</si>
  <si>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</si>
  <si>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</si>
  <si>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</si>
  <si>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</si>
  <si>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</si>
  <si>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</si>
  <si>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</si>
  <si>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</si>
  <si>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</si>
  <si>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</si>
  <si>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</si>
  <si>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</si>
  <si>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</si>
  <si>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</si>
  <si>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</si>
  <si>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</si>
  <si>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</si>
  <si>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</si>
  <si>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</si>
  <si>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</si>
  <si>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</si>
  <si>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</si>
  <si>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</si>
  <si>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</si>
  <si>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</si>
  <si>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</si>
  <si>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</si>
  <si>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</si>
  <si>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</si>
  <si>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</si>
  <si>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</si>
  <si>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</si>
  <si>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</si>
  <si>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</si>
  <si>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SOBRANCE</t>
  </si>
  <si>
    <t>Lesnícke služby v ťažbovom procese na OZ SOBRANCE, VC UBĽA</t>
  </si>
  <si>
    <t>Strihovec</t>
  </si>
  <si>
    <t>VÚ+50r</t>
  </si>
  <si>
    <t>1,2,4a,4d,6,7 - výroba SKM</t>
  </si>
  <si>
    <t>1,2,4a,4d,6,7 - výroba PD</t>
  </si>
  <si>
    <t>1,2,4a,6,7 - výroba SKM</t>
  </si>
  <si>
    <t>1,2,4a,6,7 - výroba PD</t>
  </si>
  <si>
    <t>Ubľa</t>
  </si>
  <si>
    <t>Inovce</t>
  </si>
  <si>
    <t>Tichá</t>
  </si>
  <si>
    <t>1243 1</t>
  </si>
  <si>
    <t>1016 1</t>
  </si>
  <si>
    <t>1011 1</t>
  </si>
  <si>
    <t>1126 0</t>
  </si>
  <si>
    <t>150+1750</t>
  </si>
  <si>
    <t>R. Hrabovec</t>
  </si>
  <si>
    <t>VÚ-50r</t>
  </si>
  <si>
    <t>1384 0</t>
  </si>
  <si>
    <t>1396 0</t>
  </si>
  <si>
    <t>1391 0</t>
  </si>
  <si>
    <t>1150 0</t>
  </si>
  <si>
    <t>100+800</t>
  </si>
  <si>
    <t>125+700</t>
  </si>
  <si>
    <t>1038B0</t>
  </si>
  <si>
    <t>1076A0</t>
  </si>
  <si>
    <t>100+700</t>
  </si>
  <si>
    <t>125+1500</t>
  </si>
  <si>
    <t>1053A0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</si>
</sst>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4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4" fontId="6" fillId="3" borderId="25" xfId="0" applyNumberFormat="1" applyFont="1" applyFill="1" applyBorder="1" applyAlignment="1" applyProtection="1">
      <alignment horizontal="right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4" fontId="6" fillId="3" borderId="20" xfId="0" applyNumberFormat="1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  <protection locked="0"/>
    </xf>
    <xf numFmtId="4" fontId="6" fillId="3" borderId="39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5" fillId="3" borderId="40" xfId="0" applyFont="1" applyFill="1" applyBorder="1" applyAlignment="1" applyProtection="1">
      <alignment horizontal="center" vertical="center"/>
    </xf>
    <xf numFmtId="4" fontId="6" fillId="3" borderId="40" xfId="0" applyNumberFormat="1" applyFont="1" applyFill="1" applyBorder="1" applyAlignment="1" applyProtection="1">
      <alignment horizontal="center" vertical="center"/>
    </xf>
    <xf numFmtId="0" fontId="7" fillId="3" borderId="40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 wrapText="1"/>
    </xf>
    <xf numFmtId="0" fontId="5" fillId="3" borderId="43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2" fontId="5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5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view="pageBreakPreview" zoomScaleNormal="100" zoomScaleSheetLayoutView="100" workbookViewId="0">
      <selection activeCell="H6" sqref="H6"/>
    </sheetView>
  </sheetViews>
  <sheetFormatPr defaultRowHeight="14.4" x14ac:dyDescent="0.3"/>
  <cols>
    <col min="1" max="1" width="14.441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6" t="s">
        <v>69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7.399999999999999" x14ac:dyDescent="0.3">
      <c r="A3" s="17" t="s">
        <v>0</v>
      </c>
      <c r="B3" s="13"/>
      <c r="C3" s="136" t="s">
        <v>72</v>
      </c>
      <c r="D3" s="137"/>
      <c r="E3" s="137"/>
      <c r="F3" s="137"/>
      <c r="G3" s="137"/>
      <c r="H3" s="137"/>
      <c r="I3" s="137"/>
      <c r="J3" s="137"/>
      <c r="K3" s="137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26"/>
      <c r="F5" s="126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27" t="s">
        <v>71</v>
      </c>
      <c r="C6" s="127"/>
      <c r="D6" s="127"/>
      <c r="E6" s="127"/>
      <c r="F6" s="127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28"/>
      <c r="C7" s="128"/>
      <c r="D7" s="128"/>
      <c r="E7" s="128"/>
      <c r="F7" s="128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24" t="s">
        <v>66</v>
      </c>
      <c r="B8" s="12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47" t="s">
        <v>8</v>
      </c>
      <c r="B9" s="129" t="s">
        <v>2</v>
      </c>
      <c r="C9" s="131" t="s">
        <v>53</v>
      </c>
      <c r="D9" s="132"/>
      <c r="E9" s="133" t="s">
        <v>3</v>
      </c>
      <c r="F9" s="134"/>
      <c r="G9" s="135"/>
      <c r="H9" s="116" t="s">
        <v>4</v>
      </c>
      <c r="I9" s="112" t="s">
        <v>5</v>
      </c>
      <c r="J9" s="119" t="s">
        <v>6</v>
      </c>
      <c r="K9" s="122" t="s">
        <v>7</v>
      </c>
      <c r="L9" s="112" t="s">
        <v>54</v>
      </c>
      <c r="M9" s="112" t="s">
        <v>60</v>
      </c>
      <c r="N9" s="105" t="s">
        <v>58</v>
      </c>
      <c r="O9" s="107" t="s">
        <v>59</v>
      </c>
    </row>
    <row r="10" spans="1:16" ht="21.75" customHeight="1" x14ac:dyDescent="0.3">
      <c r="A10" s="25"/>
      <c r="B10" s="130"/>
      <c r="C10" s="109" t="s">
        <v>68</v>
      </c>
      <c r="D10" s="110"/>
      <c r="E10" s="109" t="s">
        <v>9</v>
      </c>
      <c r="F10" s="111" t="s">
        <v>10</v>
      </c>
      <c r="G10" s="112" t="s">
        <v>11</v>
      </c>
      <c r="H10" s="117"/>
      <c r="I10" s="111"/>
      <c r="J10" s="120"/>
      <c r="K10" s="123"/>
      <c r="L10" s="111"/>
      <c r="M10" s="111"/>
      <c r="N10" s="106"/>
      <c r="O10" s="108"/>
    </row>
    <row r="11" spans="1:16" ht="50.25" customHeight="1" thickBot="1" x14ac:dyDescent="0.35">
      <c r="A11" s="26"/>
      <c r="B11" s="130"/>
      <c r="C11" s="109"/>
      <c r="D11" s="110"/>
      <c r="E11" s="109"/>
      <c r="F11" s="111"/>
      <c r="G11" s="111"/>
      <c r="H11" s="118"/>
      <c r="I11" s="111"/>
      <c r="J11" s="121"/>
      <c r="K11" s="123"/>
      <c r="L11" s="113"/>
      <c r="M11" s="113"/>
      <c r="N11" s="106"/>
      <c r="O11" s="108"/>
    </row>
    <row r="12" spans="1:16" x14ac:dyDescent="0.3">
      <c r="A12" s="72" t="s">
        <v>81</v>
      </c>
      <c r="B12" s="73" t="s">
        <v>82</v>
      </c>
      <c r="C12" s="115" t="s">
        <v>77</v>
      </c>
      <c r="D12" s="115"/>
      <c r="E12" s="74"/>
      <c r="F12" s="74">
        <v>1212.4000000000001</v>
      </c>
      <c r="G12" s="74">
        <f>SUM(E12:F12)</f>
        <v>1212.4000000000001</v>
      </c>
      <c r="H12" s="74" t="s">
        <v>12</v>
      </c>
      <c r="I12" s="74">
        <v>30</v>
      </c>
      <c r="J12" s="74">
        <v>2.83</v>
      </c>
      <c r="K12" s="75">
        <v>500</v>
      </c>
      <c r="L12" s="55">
        <v>15045.88</v>
      </c>
      <c r="M12" s="56" t="s">
        <v>61</v>
      </c>
      <c r="N12" s="57"/>
      <c r="O12" s="58"/>
      <c r="P12" s="12" t="str">
        <f>IF( O12=0," ", IF(100-((L12/O12)*100)&gt;20,"viac ako 20%",0))</f>
        <v xml:space="preserve"> </v>
      </c>
    </row>
    <row r="13" spans="1:16" x14ac:dyDescent="0.3">
      <c r="A13" s="59" t="s">
        <v>81</v>
      </c>
      <c r="B13" s="67" t="s">
        <v>82</v>
      </c>
      <c r="C13" s="80" t="s">
        <v>78</v>
      </c>
      <c r="D13" s="80"/>
      <c r="E13" s="50"/>
      <c r="F13" s="50">
        <v>500</v>
      </c>
      <c r="G13" s="50">
        <f>SUM(E13:F13)</f>
        <v>500</v>
      </c>
      <c r="H13" s="50" t="s">
        <v>12</v>
      </c>
      <c r="I13" s="50">
        <v>30</v>
      </c>
      <c r="J13" s="50">
        <v>2.83</v>
      </c>
      <c r="K13" s="61">
        <v>500</v>
      </c>
      <c r="L13" s="68">
        <v>7237.59</v>
      </c>
      <c r="M13" s="69" t="s">
        <v>61</v>
      </c>
      <c r="N13" s="70"/>
      <c r="O13" s="71"/>
      <c r="P13" s="12"/>
    </row>
    <row r="14" spans="1:16" x14ac:dyDescent="0.3">
      <c r="A14" s="59" t="s">
        <v>80</v>
      </c>
      <c r="B14" s="78" t="s">
        <v>84</v>
      </c>
      <c r="C14" s="80" t="s">
        <v>77</v>
      </c>
      <c r="D14" s="80"/>
      <c r="E14" s="50"/>
      <c r="F14" s="50">
        <v>815.55</v>
      </c>
      <c r="G14" s="50">
        <f t="shared" ref="G14:G15" si="0">SUM(E14:F14)</f>
        <v>815.55</v>
      </c>
      <c r="H14" s="50" t="s">
        <v>12</v>
      </c>
      <c r="I14" s="50">
        <v>40</v>
      </c>
      <c r="J14" s="50">
        <v>1.81</v>
      </c>
      <c r="K14" s="61">
        <v>500</v>
      </c>
      <c r="L14" s="61">
        <v>11424.03</v>
      </c>
      <c r="M14" s="49" t="s">
        <v>61</v>
      </c>
      <c r="N14" s="70"/>
      <c r="O14" s="71"/>
      <c r="P14" s="12"/>
    </row>
    <row r="15" spans="1:16" x14ac:dyDescent="0.3">
      <c r="A15" s="59" t="s">
        <v>80</v>
      </c>
      <c r="B15" s="78" t="s">
        <v>84</v>
      </c>
      <c r="C15" s="81" t="s">
        <v>78</v>
      </c>
      <c r="D15" s="81"/>
      <c r="E15" s="50"/>
      <c r="F15" s="50">
        <v>300</v>
      </c>
      <c r="G15" s="50">
        <f t="shared" si="0"/>
        <v>300</v>
      </c>
      <c r="H15" s="50" t="s">
        <v>12</v>
      </c>
      <c r="I15" s="50">
        <v>40</v>
      </c>
      <c r="J15" s="50">
        <v>1.81</v>
      </c>
      <c r="K15" s="61">
        <v>500</v>
      </c>
      <c r="L15" s="79">
        <v>4929</v>
      </c>
      <c r="M15" s="49" t="s">
        <v>61</v>
      </c>
      <c r="N15" s="70"/>
      <c r="O15" s="71"/>
      <c r="P15" s="12"/>
    </row>
    <row r="16" spans="1:16" x14ac:dyDescent="0.3">
      <c r="A16" s="59" t="s">
        <v>80</v>
      </c>
      <c r="B16" s="60" t="s">
        <v>83</v>
      </c>
      <c r="C16" s="80" t="s">
        <v>77</v>
      </c>
      <c r="D16" s="80"/>
      <c r="E16" s="50"/>
      <c r="F16" s="50">
        <v>321.7</v>
      </c>
      <c r="G16" s="50">
        <f t="shared" ref="G16:G32" si="1">SUM(E16:F16)</f>
        <v>321.7</v>
      </c>
      <c r="H16" s="50" t="s">
        <v>12</v>
      </c>
      <c r="I16" s="50">
        <v>35</v>
      </c>
      <c r="J16" s="50">
        <v>1.74</v>
      </c>
      <c r="K16" s="61">
        <v>2000</v>
      </c>
      <c r="L16" s="61">
        <v>6308.44</v>
      </c>
      <c r="M16" s="49" t="s">
        <v>61</v>
      </c>
      <c r="N16" s="62"/>
      <c r="O16" s="63"/>
      <c r="P16" s="12" t="e">
        <f>IF(#REF!= 0," ", IF(100-((#REF!/#REF!)*100)&gt;20,"viac ako 20%",0))</f>
        <v>#REF!</v>
      </c>
    </row>
    <row r="17" spans="1:16" x14ac:dyDescent="0.3">
      <c r="A17" s="59" t="s">
        <v>80</v>
      </c>
      <c r="B17" s="67" t="s">
        <v>83</v>
      </c>
      <c r="C17" s="81" t="s">
        <v>78</v>
      </c>
      <c r="D17" s="81"/>
      <c r="E17" s="50"/>
      <c r="F17" s="50">
        <v>200</v>
      </c>
      <c r="G17" s="50">
        <f t="shared" si="1"/>
        <v>200</v>
      </c>
      <c r="H17" s="50" t="s">
        <v>12</v>
      </c>
      <c r="I17" s="50">
        <v>35</v>
      </c>
      <c r="J17" s="50">
        <v>1.74</v>
      </c>
      <c r="K17" s="61">
        <v>2000</v>
      </c>
      <c r="L17" s="79">
        <v>4402</v>
      </c>
      <c r="M17" s="49" t="s">
        <v>61</v>
      </c>
      <c r="N17" s="62"/>
      <c r="O17" s="63"/>
      <c r="P17" s="12"/>
    </row>
    <row r="18" spans="1:16" x14ac:dyDescent="0.3">
      <c r="A18" s="59" t="s">
        <v>80</v>
      </c>
      <c r="B18" s="78" t="s">
        <v>95</v>
      </c>
      <c r="C18" s="80" t="s">
        <v>75</v>
      </c>
      <c r="D18" s="80"/>
      <c r="E18" s="50">
        <v>4.7699999999999996</v>
      </c>
      <c r="F18" s="50"/>
      <c r="G18" s="50">
        <f>SUM(E18:F18)</f>
        <v>4.7699999999999996</v>
      </c>
      <c r="H18" s="50" t="s">
        <v>88</v>
      </c>
      <c r="I18" s="50">
        <v>45</v>
      </c>
      <c r="J18" s="50">
        <v>0.25</v>
      </c>
      <c r="K18" s="61" t="s">
        <v>94</v>
      </c>
      <c r="L18" s="79">
        <v>155.96</v>
      </c>
      <c r="M18" s="49" t="s">
        <v>61</v>
      </c>
      <c r="N18" s="62"/>
      <c r="O18" s="63"/>
      <c r="P18" s="12"/>
    </row>
    <row r="19" spans="1:16" x14ac:dyDescent="0.3">
      <c r="A19" s="59" t="s">
        <v>80</v>
      </c>
      <c r="B19" s="78" t="s">
        <v>95</v>
      </c>
      <c r="C19" s="80" t="s">
        <v>76</v>
      </c>
      <c r="D19" s="80"/>
      <c r="E19" s="50"/>
      <c r="F19" s="50">
        <v>144.29</v>
      </c>
      <c r="G19" s="50">
        <f>SUM(E19:F19)</f>
        <v>144.29</v>
      </c>
      <c r="H19" s="50" t="s">
        <v>88</v>
      </c>
      <c r="I19" s="50">
        <v>45</v>
      </c>
      <c r="J19" s="50">
        <v>0.25</v>
      </c>
      <c r="K19" s="61" t="s">
        <v>94</v>
      </c>
      <c r="L19" s="79">
        <v>5099.21</v>
      </c>
      <c r="M19" s="49" t="s">
        <v>61</v>
      </c>
      <c r="N19" s="62"/>
      <c r="O19" s="63"/>
      <c r="P19" s="12"/>
    </row>
    <row r="20" spans="1:16" x14ac:dyDescent="0.3">
      <c r="A20" s="59" t="s">
        <v>79</v>
      </c>
      <c r="B20" s="78" t="s">
        <v>96</v>
      </c>
      <c r="C20" s="80" t="s">
        <v>75</v>
      </c>
      <c r="D20" s="80"/>
      <c r="E20" s="50">
        <v>21.44</v>
      </c>
      <c r="F20" s="50"/>
      <c r="G20" s="50">
        <f>SUM(E20:F20)</f>
        <v>21.44</v>
      </c>
      <c r="H20" s="50" t="s">
        <v>88</v>
      </c>
      <c r="I20" s="50">
        <v>40</v>
      </c>
      <c r="J20" s="50">
        <v>0.39</v>
      </c>
      <c r="K20" s="61" t="s">
        <v>97</v>
      </c>
      <c r="L20" s="79">
        <v>587.85</v>
      </c>
      <c r="M20" s="49" t="s">
        <v>61</v>
      </c>
      <c r="N20" s="62"/>
      <c r="O20" s="63"/>
      <c r="P20" s="12"/>
    </row>
    <row r="21" spans="1:16" x14ac:dyDescent="0.3">
      <c r="A21" s="59" t="s">
        <v>79</v>
      </c>
      <c r="B21" s="78" t="s">
        <v>96</v>
      </c>
      <c r="C21" s="80" t="s">
        <v>76</v>
      </c>
      <c r="D21" s="80"/>
      <c r="E21" s="50"/>
      <c r="F21" s="50">
        <v>233.47</v>
      </c>
      <c r="G21" s="50">
        <f>SUM(E21:F21)</f>
        <v>233.47</v>
      </c>
      <c r="H21" s="50" t="s">
        <v>88</v>
      </c>
      <c r="I21" s="50">
        <v>40</v>
      </c>
      <c r="J21" s="50">
        <v>0.39</v>
      </c>
      <c r="K21" s="61" t="s">
        <v>97</v>
      </c>
      <c r="L21" s="79">
        <v>7162.86</v>
      </c>
      <c r="M21" s="49" t="s">
        <v>61</v>
      </c>
      <c r="N21" s="62"/>
      <c r="O21" s="63"/>
      <c r="P21" s="12"/>
    </row>
    <row r="22" spans="1:16" x14ac:dyDescent="0.3">
      <c r="A22" s="59" t="s">
        <v>79</v>
      </c>
      <c r="B22" s="60" t="s">
        <v>85</v>
      </c>
      <c r="C22" s="80" t="s">
        <v>75</v>
      </c>
      <c r="D22" s="80"/>
      <c r="E22" s="50">
        <v>6.75</v>
      </c>
      <c r="F22" s="50">
        <v>225.33</v>
      </c>
      <c r="G22" s="50">
        <f t="shared" si="1"/>
        <v>232.08</v>
      </c>
      <c r="H22" s="50" t="s">
        <v>74</v>
      </c>
      <c r="I22" s="50">
        <v>40</v>
      </c>
      <c r="J22" s="50">
        <v>0.95</v>
      </c>
      <c r="K22" s="61" t="s">
        <v>86</v>
      </c>
      <c r="L22" s="61">
        <v>5779.65</v>
      </c>
      <c r="M22" s="49" t="s">
        <v>61</v>
      </c>
      <c r="N22" s="62"/>
      <c r="O22" s="63"/>
      <c r="P22" s="12" t="e">
        <f>IF(#REF!= 0," ", IF(100-((#REF!/#REF!)*100)&gt;20,"viac ako 20%",0))</f>
        <v>#REF!</v>
      </c>
    </row>
    <row r="23" spans="1:16" x14ac:dyDescent="0.3">
      <c r="A23" s="59" t="s">
        <v>79</v>
      </c>
      <c r="B23" s="67" t="s">
        <v>85</v>
      </c>
      <c r="C23" s="80" t="s">
        <v>76</v>
      </c>
      <c r="D23" s="80"/>
      <c r="E23" s="50"/>
      <c r="F23" s="50">
        <v>200</v>
      </c>
      <c r="G23" s="50">
        <f t="shared" si="1"/>
        <v>200</v>
      </c>
      <c r="H23" s="50" t="s">
        <v>74</v>
      </c>
      <c r="I23" s="50">
        <v>40</v>
      </c>
      <c r="J23" s="50">
        <v>0.95</v>
      </c>
      <c r="K23" s="61" t="s">
        <v>86</v>
      </c>
      <c r="L23" s="79">
        <v>5460</v>
      </c>
      <c r="M23" s="49" t="s">
        <v>61</v>
      </c>
      <c r="N23" s="62"/>
      <c r="O23" s="63"/>
      <c r="P23" s="12"/>
    </row>
    <row r="24" spans="1:16" x14ac:dyDescent="0.3">
      <c r="A24" s="59" t="s">
        <v>87</v>
      </c>
      <c r="B24" s="78" t="s">
        <v>99</v>
      </c>
      <c r="C24" s="80" t="s">
        <v>75</v>
      </c>
      <c r="D24" s="80"/>
      <c r="E24" s="50">
        <v>15.42</v>
      </c>
      <c r="F24" s="50"/>
      <c r="G24" s="50">
        <f>SUM(E24:F24)</f>
        <v>15.42</v>
      </c>
      <c r="H24" s="50" t="s">
        <v>88</v>
      </c>
      <c r="I24" s="50">
        <v>45</v>
      </c>
      <c r="J24" s="50">
        <v>0.39</v>
      </c>
      <c r="K24" s="61" t="s">
        <v>98</v>
      </c>
      <c r="L24" s="79">
        <v>452.42</v>
      </c>
      <c r="M24" s="49" t="s">
        <v>61</v>
      </c>
      <c r="N24" s="62"/>
      <c r="O24" s="63"/>
      <c r="P24" s="12"/>
    </row>
    <row r="25" spans="1:16" x14ac:dyDescent="0.3">
      <c r="A25" s="59" t="s">
        <v>87</v>
      </c>
      <c r="B25" s="78" t="s">
        <v>99</v>
      </c>
      <c r="C25" s="80" t="s">
        <v>76</v>
      </c>
      <c r="D25" s="80"/>
      <c r="E25" s="50"/>
      <c r="F25" s="50">
        <v>203.87</v>
      </c>
      <c r="G25" s="50">
        <f>SUM(E25:F25)</f>
        <v>203.87</v>
      </c>
      <c r="H25" s="50" t="s">
        <v>88</v>
      </c>
      <c r="I25" s="50">
        <v>45</v>
      </c>
      <c r="J25" s="50">
        <v>0.39</v>
      </c>
      <c r="K25" s="61" t="s">
        <v>98</v>
      </c>
      <c r="L25" s="79">
        <v>6584.72</v>
      </c>
      <c r="M25" s="49" t="s">
        <v>61</v>
      </c>
      <c r="N25" s="62"/>
      <c r="O25" s="63"/>
      <c r="P25" s="12"/>
    </row>
    <row r="26" spans="1:16" x14ac:dyDescent="0.3">
      <c r="A26" s="59" t="s">
        <v>87</v>
      </c>
      <c r="B26" s="77" t="s">
        <v>89</v>
      </c>
      <c r="C26" s="81" t="s">
        <v>78</v>
      </c>
      <c r="D26" s="81"/>
      <c r="E26" s="50"/>
      <c r="F26" s="50">
        <v>100</v>
      </c>
      <c r="G26" s="50">
        <f t="shared" si="1"/>
        <v>100</v>
      </c>
      <c r="H26" s="50" t="s">
        <v>88</v>
      </c>
      <c r="I26" s="50">
        <v>30</v>
      </c>
      <c r="J26" s="50">
        <v>0.28999999999999998</v>
      </c>
      <c r="K26" s="61">
        <v>1300</v>
      </c>
      <c r="L26" s="61">
        <v>3135.03</v>
      </c>
      <c r="M26" s="49" t="s">
        <v>61</v>
      </c>
      <c r="N26" s="62"/>
      <c r="O26" s="63"/>
      <c r="P26" s="12"/>
    </row>
    <row r="27" spans="1:16" x14ac:dyDescent="0.3">
      <c r="A27" s="59" t="s">
        <v>87</v>
      </c>
      <c r="B27" s="77" t="s">
        <v>90</v>
      </c>
      <c r="C27" s="80" t="s">
        <v>77</v>
      </c>
      <c r="D27" s="80"/>
      <c r="E27" s="50"/>
      <c r="F27" s="50">
        <v>603.02</v>
      </c>
      <c r="G27" s="50">
        <f t="shared" si="1"/>
        <v>603.02</v>
      </c>
      <c r="H27" s="50" t="s">
        <v>12</v>
      </c>
      <c r="I27" s="50">
        <v>30</v>
      </c>
      <c r="J27" s="50">
        <v>3.55</v>
      </c>
      <c r="K27" s="61">
        <v>1400</v>
      </c>
      <c r="L27" s="61">
        <v>9399.41</v>
      </c>
      <c r="M27" s="49" t="s">
        <v>61</v>
      </c>
      <c r="N27" s="62"/>
      <c r="O27" s="63"/>
      <c r="P27" s="12"/>
    </row>
    <row r="28" spans="1:16" x14ac:dyDescent="0.3">
      <c r="A28" s="59" t="s">
        <v>87</v>
      </c>
      <c r="B28" s="76" t="s">
        <v>90</v>
      </c>
      <c r="C28" s="81" t="s">
        <v>78</v>
      </c>
      <c r="D28" s="81"/>
      <c r="E28" s="50"/>
      <c r="F28" s="50">
        <v>300</v>
      </c>
      <c r="G28" s="50">
        <f t="shared" si="1"/>
        <v>300</v>
      </c>
      <c r="H28" s="50" t="s">
        <v>12</v>
      </c>
      <c r="I28" s="50">
        <v>30</v>
      </c>
      <c r="J28" s="50">
        <v>3.55</v>
      </c>
      <c r="K28" s="61">
        <v>1400</v>
      </c>
      <c r="L28" s="79">
        <v>5268</v>
      </c>
      <c r="M28" s="49" t="s">
        <v>61</v>
      </c>
      <c r="N28" s="62"/>
      <c r="O28" s="63"/>
      <c r="P28" s="12"/>
    </row>
    <row r="29" spans="1:16" x14ac:dyDescent="0.3">
      <c r="A29" s="59" t="s">
        <v>87</v>
      </c>
      <c r="B29" s="77" t="s">
        <v>91</v>
      </c>
      <c r="C29" s="80" t="s">
        <v>77</v>
      </c>
      <c r="D29" s="80"/>
      <c r="E29" s="50"/>
      <c r="F29" s="50">
        <v>150</v>
      </c>
      <c r="G29" s="50">
        <f t="shared" si="1"/>
        <v>150</v>
      </c>
      <c r="H29" s="50" t="s">
        <v>12</v>
      </c>
      <c r="I29" s="50">
        <v>40</v>
      </c>
      <c r="J29" s="50">
        <v>3.81</v>
      </c>
      <c r="K29" s="61">
        <v>1000</v>
      </c>
      <c r="L29" s="61">
        <v>2200.27</v>
      </c>
      <c r="M29" s="49" t="s">
        <v>61</v>
      </c>
      <c r="N29" s="62"/>
      <c r="O29" s="63"/>
      <c r="P29" s="12"/>
    </row>
    <row r="30" spans="1:16" x14ac:dyDescent="0.3">
      <c r="A30" s="59" t="s">
        <v>87</v>
      </c>
      <c r="B30" s="77" t="s">
        <v>91</v>
      </c>
      <c r="C30" s="81" t="s">
        <v>78</v>
      </c>
      <c r="D30" s="81"/>
      <c r="E30" s="50"/>
      <c r="F30" s="50">
        <v>100</v>
      </c>
      <c r="G30" s="50">
        <f t="shared" si="1"/>
        <v>100</v>
      </c>
      <c r="H30" s="50" t="s">
        <v>12</v>
      </c>
      <c r="I30" s="50">
        <v>40</v>
      </c>
      <c r="J30" s="50">
        <v>3.81</v>
      </c>
      <c r="K30" s="61">
        <v>1000</v>
      </c>
      <c r="L30" s="79">
        <v>1715</v>
      </c>
      <c r="M30" s="49" t="s">
        <v>61</v>
      </c>
      <c r="N30" s="62"/>
      <c r="O30" s="63"/>
      <c r="P30" s="12"/>
    </row>
    <row r="31" spans="1:16" x14ac:dyDescent="0.3">
      <c r="A31" s="59" t="s">
        <v>73</v>
      </c>
      <c r="B31" s="76" t="s">
        <v>92</v>
      </c>
      <c r="C31" s="80" t="s">
        <v>75</v>
      </c>
      <c r="D31" s="80"/>
      <c r="E31" s="50">
        <v>2.34</v>
      </c>
      <c r="F31" s="50">
        <v>89.94</v>
      </c>
      <c r="G31" s="50">
        <f t="shared" si="1"/>
        <v>92.28</v>
      </c>
      <c r="H31" s="50" t="s">
        <v>74</v>
      </c>
      <c r="I31" s="50">
        <v>40</v>
      </c>
      <c r="J31" s="50">
        <v>0.55000000000000004</v>
      </c>
      <c r="K31" s="61" t="s">
        <v>93</v>
      </c>
      <c r="L31" s="61">
        <v>2277.84</v>
      </c>
      <c r="M31" s="49" t="s">
        <v>61</v>
      </c>
      <c r="N31" s="62"/>
      <c r="O31" s="63"/>
      <c r="P31" s="12"/>
    </row>
    <row r="32" spans="1:16" x14ac:dyDescent="0.3">
      <c r="A32" s="59" t="s">
        <v>73</v>
      </c>
      <c r="B32" s="76" t="s">
        <v>92</v>
      </c>
      <c r="C32" s="80" t="s">
        <v>76</v>
      </c>
      <c r="D32" s="80"/>
      <c r="E32" s="50"/>
      <c r="F32" s="50">
        <v>150</v>
      </c>
      <c r="G32" s="50">
        <f t="shared" si="1"/>
        <v>150</v>
      </c>
      <c r="H32" s="50" t="s">
        <v>74</v>
      </c>
      <c r="I32" s="50">
        <v>40</v>
      </c>
      <c r="J32" s="50">
        <v>0.55000000000000004</v>
      </c>
      <c r="K32" s="61" t="s">
        <v>93</v>
      </c>
      <c r="L32" s="79">
        <v>4113</v>
      </c>
      <c r="M32" s="49" t="s">
        <v>61</v>
      </c>
      <c r="N32" s="62"/>
      <c r="O32" s="63"/>
      <c r="P32" s="12"/>
    </row>
    <row r="33" spans="1:15" ht="15" thickBot="1" x14ac:dyDescent="0.35">
      <c r="A33" s="27"/>
      <c r="B33" s="28"/>
      <c r="C33" s="87"/>
      <c r="D33" s="87"/>
      <c r="E33" s="52"/>
      <c r="F33" s="53"/>
      <c r="G33" s="53"/>
      <c r="H33" s="51"/>
      <c r="I33" s="51"/>
      <c r="J33" s="51"/>
      <c r="K33" s="64"/>
      <c r="L33" s="53"/>
      <c r="M33" s="53"/>
      <c r="N33" s="65"/>
      <c r="O33" s="66"/>
    </row>
    <row r="34" spans="1:15" ht="15" thickBot="1" x14ac:dyDescent="0.35">
      <c r="A34" s="29"/>
      <c r="B34" s="30"/>
      <c r="C34" s="31"/>
      <c r="D34" s="32"/>
      <c r="E34" s="54"/>
      <c r="F34" s="54"/>
      <c r="G34" s="54"/>
      <c r="H34" s="33"/>
      <c r="I34" s="30"/>
      <c r="J34" s="30"/>
      <c r="K34" s="31"/>
      <c r="L34" s="39"/>
      <c r="M34" s="35"/>
      <c r="N34" s="38"/>
      <c r="O34" s="39"/>
    </row>
    <row r="35" spans="1:15" ht="15" thickBot="1" x14ac:dyDescent="0.35">
      <c r="A35" s="48"/>
      <c r="B35" s="36"/>
      <c r="C35" s="36"/>
      <c r="D35" s="36"/>
      <c r="E35" s="36"/>
      <c r="F35" s="36"/>
      <c r="G35" s="36"/>
      <c r="H35" s="36"/>
      <c r="I35" s="36"/>
      <c r="J35" s="82" t="s">
        <v>13</v>
      </c>
      <c r="K35" s="82"/>
      <c r="L35" s="39">
        <f>SUM(L12:L34)</f>
        <v>108738.16</v>
      </c>
      <c r="M35" s="37"/>
      <c r="N35" s="40" t="s">
        <v>14</v>
      </c>
      <c r="O35" s="34">
        <f>SUM(O33:O33)</f>
        <v>0</v>
      </c>
    </row>
    <row r="36" spans="1:15" ht="15" thickBot="1" x14ac:dyDescent="0.35">
      <c r="A36" s="83" t="s">
        <v>15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  <c r="O36" s="34">
        <f>O37-O35</f>
        <v>0</v>
      </c>
    </row>
    <row r="37" spans="1:15" ht="15" thickBot="1" x14ac:dyDescent="0.35">
      <c r="A37" s="83" t="s">
        <v>16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  <c r="O37" s="34">
        <f>IF("nie"=MID(I45,1,3),O35,(O35*1.2))</f>
        <v>0</v>
      </c>
    </row>
    <row r="38" spans="1:15" x14ac:dyDescent="0.3">
      <c r="A38" s="94" t="s">
        <v>17</v>
      </c>
      <c r="B38" s="94"/>
      <c r="C38" s="94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x14ac:dyDescent="0.3">
      <c r="A39" s="86" t="s">
        <v>65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1:15" x14ac:dyDescent="0.3">
      <c r="A40" s="42" t="s">
        <v>57</v>
      </c>
      <c r="B40" s="42"/>
      <c r="C40" s="42"/>
      <c r="D40" s="42"/>
      <c r="E40" s="42"/>
      <c r="F40" s="42"/>
      <c r="G40" s="43" t="s">
        <v>55</v>
      </c>
      <c r="H40" s="42"/>
      <c r="I40" s="42"/>
      <c r="J40" s="44"/>
      <c r="K40" s="44"/>
      <c r="L40" s="44"/>
      <c r="M40" s="44"/>
      <c r="N40" s="44"/>
      <c r="O40" s="44"/>
    </row>
    <row r="41" spans="1:15" x14ac:dyDescent="0.3">
      <c r="A41" s="96" t="s">
        <v>67</v>
      </c>
      <c r="B41" s="97"/>
      <c r="C41" s="97"/>
      <c r="D41" s="97"/>
      <c r="E41" s="98"/>
      <c r="F41" s="95" t="s">
        <v>56</v>
      </c>
      <c r="G41" s="45" t="s">
        <v>18</v>
      </c>
      <c r="H41" s="88"/>
      <c r="I41" s="89"/>
      <c r="J41" s="89"/>
      <c r="K41" s="89"/>
      <c r="L41" s="89"/>
      <c r="M41" s="89"/>
      <c r="N41" s="89"/>
      <c r="O41" s="90"/>
    </row>
    <row r="42" spans="1:15" x14ac:dyDescent="0.3">
      <c r="A42" s="99"/>
      <c r="B42" s="100"/>
      <c r="C42" s="100"/>
      <c r="D42" s="100"/>
      <c r="E42" s="101"/>
      <c r="F42" s="95"/>
      <c r="G42" s="45" t="s">
        <v>19</v>
      </c>
      <c r="H42" s="88"/>
      <c r="I42" s="89"/>
      <c r="J42" s="89"/>
      <c r="K42" s="89"/>
      <c r="L42" s="89"/>
      <c r="M42" s="89"/>
      <c r="N42" s="89"/>
      <c r="O42" s="90"/>
    </row>
    <row r="43" spans="1:15" x14ac:dyDescent="0.3">
      <c r="A43" s="99"/>
      <c r="B43" s="100"/>
      <c r="C43" s="100"/>
      <c r="D43" s="100"/>
      <c r="E43" s="101"/>
      <c r="F43" s="95"/>
      <c r="G43" s="45" t="s">
        <v>20</v>
      </c>
      <c r="H43" s="88"/>
      <c r="I43" s="89"/>
      <c r="J43" s="89"/>
      <c r="K43" s="89"/>
      <c r="L43" s="89"/>
      <c r="M43" s="89"/>
      <c r="N43" s="89"/>
      <c r="O43" s="90"/>
    </row>
    <row r="44" spans="1:15" x14ac:dyDescent="0.3">
      <c r="A44" s="99"/>
      <c r="B44" s="100"/>
      <c r="C44" s="100"/>
      <c r="D44" s="100"/>
      <c r="E44" s="101"/>
      <c r="F44" s="95"/>
      <c r="G44" s="45" t="s">
        <v>21</v>
      </c>
      <c r="H44" s="88"/>
      <c r="I44" s="89"/>
      <c r="J44" s="89"/>
      <c r="K44" s="89"/>
      <c r="L44" s="89"/>
      <c r="M44" s="89"/>
      <c r="N44" s="89"/>
      <c r="O44" s="90"/>
    </row>
    <row r="45" spans="1:15" x14ac:dyDescent="0.3">
      <c r="A45" s="99"/>
      <c r="B45" s="100"/>
      <c r="C45" s="100"/>
      <c r="D45" s="100"/>
      <c r="E45" s="101"/>
      <c r="F45" s="95"/>
      <c r="G45" s="45" t="s">
        <v>22</v>
      </c>
      <c r="H45" s="88"/>
      <c r="I45" s="89"/>
      <c r="J45" s="89"/>
      <c r="K45" s="89"/>
      <c r="L45" s="89"/>
      <c r="M45" s="89"/>
      <c r="N45" s="89"/>
      <c r="O45" s="90"/>
    </row>
    <row r="46" spans="1:15" x14ac:dyDescent="0.3">
      <c r="A46" s="99"/>
      <c r="B46" s="100"/>
      <c r="C46" s="100"/>
      <c r="D46" s="100"/>
      <c r="E46" s="101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3">
      <c r="A47" s="99"/>
      <c r="B47" s="100"/>
      <c r="C47" s="100"/>
      <c r="D47" s="100"/>
      <c r="E47" s="101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3">
      <c r="A48" s="102"/>
      <c r="B48" s="103"/>
      <c r="C48" s="103"/>
      <c r="D48" s="103"/>
      <c r="E48" s="104"/>
      <c r="F48" s="44"/>
      <c r="G48" s="24"/>
      <c r="H48" s="18"/>
      <c r="I48" s="24"/>
      <c r="J48" s="24" t="s">
        <v>23</v>
      </c>
      <c r="K48" s="24"/>
      <c r="L48" s="91"/>
      <c r="M48" s="92"/>
      <c r="N48" s="93"/>
      <c r="O48" s="24"/>
    </row>
    <row r="49" spans="1:15" x14ac:dyDescent="0.3">
      <c r="A49" s="44"/>
      <c r="B49" s="44"/>
      <c r="C49" s="44"/>
      <c r="D49" s="44"/>
      <c r="E49" s="44"/>
      <c r="F49" s="44"/>
      <c r="G49" s="24"/>
      <c r="H49" s="24"/>
      <c r="I49" s="24"/>
      <c r="J49" s="24"/>
      <c r="K49" s="24"/>
      <c r="L49" s="24"/>
      <c r="M49" s="24"/>
      <c r="N49" s="24"/>
      <c r="O49" s="24"/>
    </row>
    <row r="50" spans="1:15" x14ac:dyDescent="0.3">
      <c r="A50" s="21"/>
      <c r="B50" s="21"/>
      <c r="C50" s="21"/>
      <c r="D50" s="21"/>
      <c r="E50" s="21"/>
      <c r="F50" s="21"/>
      <c r="G50" s="24"/>
      <c r="H50" s="24"/>
      <c r="I50" s="24"/>
      <c r="J50" s="24"/>
      <c r="K50" s="24"/>
      <c r="L50" s="24"/>
      <c r="M50" s="24"/>
      <c r="N50" s="24"/>
      <c r="O50" s="24"/>
    </row>
  </sheetData>
  <mergeCells count="56">
    <mergeCell ref="A1:L1"/>
    <mergeCell ref="C12:D12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L48:N48"/>
    <mergeCell ref="A38:C38"/>
    <mergeCell ref="F41:F45"/>
    <mergeCell ref="H41:O41"/>
    <mergeCell ref="H42:O42"/>
    <mergeCell ref="H43:O43"/>
    <mergeCell ref="H44:O44"/>
    <mergeCell ref="A41:E48"/>
    <mergeCell ref="A36:N36"/>
    <mergeCell ref="A37:N37"/>
    <mergeCell ref="A39:O39"/>
    <mergeCell ref="C33:D33"/>
    <mergeCell ref="H45:O45"/>
    <mergeCell ref="J35:K35"/>
    <mergeCell ref="C16:D16"/>
    <mergeCell ref="C22:D22"/>
    <mergeCell ref="C24:D24"/>
    <mergeCell ref="C28:D28"/>
    <mergeCell ref="C29:D29"/>
    <mergeCell ref="C30:D30"/>
    <mergeCell ref="C26:D26"/>
    <mergeCell ref="C27:D27"/>
    <mergeCell ref="C31:D31"/>
    <mergeCell ref="C32:D32"/>
    <mergeCell ref="C13:D13"/>
    <mergeCell ref="C17:D17"/>
    <mergeCell ref="C23:D23"/>
    <mergeCell ref="C21:D21"/>
    <mergeCell ref="C25:D25"/>
    <mergeCell ref="C14:D14"/>
    <mergeCell ref="C15:D15"/>
    <mergeCell ref="C18:D18"/>
    <mergeCell ref="C19:D19"/>
    <mergeCell ref="C20:D20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40" t="s">
        <v>51</v>
      </c>
      <c r="M2" s="140"/>
    </row>
    <row r="3" spans="1:14" x14ac:dyDescent="0.3">
      <c r="A3" s="5" t="s">
        <v>25</v>
      </c>
      <c r="B3" s="141" t="s">
        <v>26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x14ac:dyDescent="0.3">
      <c r="A4" s="5" t="s">
        <v>27</v>
      </c>
      <c r="B4" s="141" t="s">
        <v>28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x14ac:dyDescent="0.3">
      <c r="A5" s="5" t="s">
        <v>8</v>
      </c>
      <c r="B5" s="141" t="s">
        <v>29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x14ac:dyDescent="0.3">
      <c r="A6" s="5" t="s">
        <v>2</v>
      </c>
      <c r="B6" s="141" t="s">
        <v>30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1:14" x14ac:dyDescent="0.3">
      <c r="A7" s="6" t="s">
        <v>31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9"/>
    </row>
    <row r="8" spans="1:14" x14ac:dyDescent="0.3">
      <c r="A8" s="5" t="s">
        <v>12</v>
      </c>
      <c r="B8" s="141" t="s">
        <v>32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4" x14ac:dyDescent="0.3">
      <c r="A9" s="7" t="s">
        <v>33</v>
      </c>
      <c r="B9" s="141" t="s">
        <v>34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</row>
    <row r="10" spans="1:14" x14ac:dyDescent="0.3">
      <c r="A10" s="7" t="s">
        <v>35</v>
      </c>
      <c r="B10" s="141" t="s">
        <v>36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</row>
    <row r="11" spans="1:14" x14ac:dyDescent="0.3">
      <c r="A11" s="8" t="s">
        <v>37</v>
      </c>
      <c r="B11" s="141" t="s">
        <v>38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</row>
    <row r="12" spans="1:14" x14ac:dyDescent="0.3">
      <c r="A12" s="9" t="s">
        <v>39</v>
      </c>
      <c r="B12" s="141" t="s">
        <v>40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</row>
    <row r="13" spans="1:14" ht="24" customHeight="1" x14ac:dyDescent="0.3">
      <c r="A13" s="8" t="s">
        <v>41</v>
      </c>
      <c r="B13" s="141" t="s">
        <v>42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</row>
    <row r="14" spans="1:14" ht="16.5" customHeight="1" x14ac:dyDescent="0.3">
      <c r="A14" s="8" t="s">
        <v>5</v>
      </c>
      <c r="B14" s="141" t="s">
        <v>52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</row>
    <row r="15" spans="1:14" x14ac:dyDescent="0.3">
      <c r="A15" s="8" t="s">
        <v>43</v>
      </c>
      <c r="B15" s="141" t="s">
        <v>44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</row>
    <row r="16" spans="1:14" ht="39.6" x14ac:dyDescent="0.3">
      <c r="A16" s="10" t="s">
        <v>45</v>
      </c>
      <c r="B16" s="141" t="s">
        <v>46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</row>
    <row r="17" spans="1:14" ht="28.5" customHeight="1" x14ac:dyDescent="0.3">
      <c r="A17" s="10" t="s">
        <v>47</v>
      </c>
      <c r="B17" s="141" t="s">
        <v>48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</row>
    <row r="18" spans="1:14" ht="27" customHeight="1" x14ac:dyDescent="0.3">
      <c r="A18" s="11" t="s">
        <v>49</v>
      </c>
      <c r="B18" s="141" t="s">
        <v>50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spans="1:14" ht="75" customHeight="1" x14ac:dyDescent="0.3">
      <c r="A19" s="46" t="s">
        <v>62</v>
      </c>
      <c r="B19" s="142" t="s">
        <v>63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2022-04-28T05:37:46Z</cp:lastPrinted>
  <dcterms:created xsi:type="dcterms:W3CDTF">2012-08-13T12:29:09Z</dcterms:created>
  <dcterms:modified xsi:type="dcterms:W3CDTF">2022-10-31T18:05:47Z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