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esy SR - zaloha\VO 2022 - HarvestoroveSluzby OZLT_DNS\HarvestoroveSluzby - Vyzva 19-2022\"/>
    </mc:Choice>
  </mc:AlternateContent>
  <bookViews>
    <workbookView xWindow="1956" yWindow="-36" windowWidth="21072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ponuka'!$A$1:$O$31</definedName>
  </definedNames>
  <calcPr calcId="152511"/>
</workbook>
</file>

<file path=xl/calcChain.xml><?xml version="1.0" encoding="utf-8"?>
<calcChain xmlns="http://schemas.openxmlformats.org/spreadsheetml/2006/main">
  <c r="L16" i="1" l="1"/>
  <c r="G14" i="1" l="1"/>
  <c r="O13" i="1"/>
  <c r="G12" i="1" l="1"/>
  <c r="O12" i="1" l="1"/>
  <c r="P14" i="1" l="1"/>
  <c r="O16" i="1" l="1"/>
  <c r="P16" i="1" s="1"/>
  <c r="O18" i="1" l="1"/>
  <c r="O17" i="1" s="1"/>
</calcChain>
</file>

<file path=xl/sharedStrings.xml><?xml version="1.0" encoding="utf-8"?>
<sst xmlns="http://schemas.openxmlformats.org/spreadsheetml/2006/main" count="86" uniqueCount="78">
  <si>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</si>
  <si>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</si>
  <si>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</si>
  <si>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</si>
  <si>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</si>
  <si>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</si>
  <si>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</si>
  <si>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</si>
  <si>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</si>
  <si>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</si>
  <si>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</si>
  <si>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</si>
  <si>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</si>
  <si>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</si>
  <si>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</si>
  <si>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</si>
  <si>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</si>
  <si>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</si>
  <si>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</si>
  <si>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</si>
  <si>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</si>
  <si>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</si>
  <si>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</si>
  <si>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</si>
  <si>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</si>
  <si>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</si>
  <si>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</si>
  <si>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</si>
  <si>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</si>
  <si>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</si>
  <si>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</si>
  <si>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</si>
  <si>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</si>
  <si>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</si>
  <si>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</si>
  <si>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</si>
  <si>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</si>
  <si>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</si>
  <si>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</si>
  <si>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</si>
  <si>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</si>
  <si>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</si>
  <si>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</si>
  <si>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</si>
  <si>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</si>
  <si>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</si>
  <si>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</si>
  <si>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</si>
  <si>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</si>
  <si>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</si>
  <si>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</si>
  <si>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</si>
  <si>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</si>
  <si>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</si>
  <si>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</si>
  <si>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</si>
  <si>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</si>
  <si>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</si>
  <si>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</si>
  <si>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</si>
  <si>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</si>
  <si>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</si>
  <si>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</si>
  <si>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</si>
  <si>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</si>
  <si>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</si>
  <si>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</si>
  <si>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</si>
  <si>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</si>
  <si>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</si>
  <si>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</si>
  <si>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Lesy SR š.p. OZ Považie LS Nové Mesto nad Váhom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</si>
  <si>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</t>
    </r>
    <r>
      <rPr>
        <b/>
        <sz val="11"/>
        <color theme="1"/>
        <rFont val="Calibri"/>
        <family val="2"/>
        <charset val="238"/>
        <scheme val="minor"/>
      </rPr>
      <t xml:space="preserve">Požadovaný termin vykonania zákazky do konca roka 2022. </t>
    </r>
    <r>
      <rPr>
        <sz val="11"/>
        <color theme="1"/>
        <rFont val="Calibri"/>
        <family val="2"/>
        <charset val="238"/>
        <scheme val="minor"/>
      </rPr>
      <t>Obhliadka porastov po dohode s objednávateľom, kontaktná osoba Ing. Ivan Jurík (mobil 0918 333 938)</t>
    </r>
  </si>
  <si>
    <t>Lesnícke služby v ťažbovom procese - viacoperačné technológie na OZ Považie, VC Kočovce</t>
  </si>
  <si>
    <t>343 A10</t>
  </si>
  <si>
    <t>354 A</t>
  </si>
  <si>
    <t>Hôrka</t>
  </si>
  <si>
    <t xml:space="preserve"> časť A - Ťažba a výroba sortimentov harvestermi a ich vývoz forwardermi z porastu z lokality peň na vývozné miesto / odvozné miesto. Veľkostná kategória - odst.ii. Malý - s prevádzkovou hmotnosťou menšou ako 13 t, s výkonom motora menším ako 110 kW.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</si>
</sst>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 wrapText="1"/>
    </xf>
    <xf numFmtId="0" fontId="3" fillId="3" borderId="32" xfId="0" applyFont="1" applyFill="1" applyBorder="1" applyAlignment="1" applyProtection="1">
      <alignment horizontal="center" vertical="center"/>
    </xf>
    <xf numFmtId="0" fontId="0" fillId="3" borderId="32" xfId="0" applyFill="1" applyBorder="1" applyAlignment="1" applyProtection="1">
      <alignment horizontal="center" vertical="center"/>
    </xf>
    <xf numFmtId="3" fontId="10" fillId="3" borderId="32" xfId="0" applyNumberFormat="1" applyFont="1" applyFill="1" applyBorder="1" applyAlignment="1" applyProtection="1">
      <alignment horizontal="right" vertical="center"/>
    </xf>
    <xf numFmtId="0" fontId="10" fillId="3" borderId="32" xfId="0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4" xfId="0" applyFont="1" applyFill="1" applyBorder="1" applyProtection="1"/>
    <xf numFmtId="0" fontId="0" fillId="3" borderId="31" xfId="0" applyFill="1" applyBorder="1" applyProtection="1"/>
    <xf numFmtId="3" fontId="10" fillId="3" borderId="28" xfId="0" applyNumberFormat="1" applyFont="1" applyFill="1" applyBorder="1" applyAlignment="1" applyProtection="1">
      <alignment horizontal="right" vertical="center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44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right" vertical="center" wrapText="1"/>
    </xf>
    <xf numFmtId="4" fontId="10" fillId="3" borderId="30" xfId="0" applyNumberFormat="1" applyFont="1" applyFill="1" applyBorder="1" applyAlignment="1" applyProtection="1">
      <alignment horizontal="center" vertical="center"/>
    </xf>
    <xf numFmtId="4" fontId="6" fillId="3" borderId="47" xfId="0" applyNumberFormat="1" applyFont="1" applyFill="1" applyBorder="1" applyAlignment="1" applyProtection="1">
      <alignment horizontal="center" vertical="center"/>
      <protection locked="0"/>
    </xf>
    <xf numFmtId="0" fontId="6" fillId="3" borderId="48" xfId="0" applyFont="1" applyFill="1" applyBorder="1" applyAlignment="1" applyProtection="1">
      <alignment vertical="center" wrapText="1"/>
    </xf>
    <xf numFmtId="0" fontId="10" fillId="3" borderId="35" xfId="0" applyFont="1" applyFill="1" applyBorder="1" applyAlignment="1" applyProtection="1">
      <alignment horizontal="right" vertical="center" wrapText="1"/>
    </xf>
    <xf numFmtId="0" fontId="10" fillId="3" borderId="43" xfId="0" applyFont="1" applyFill="1" applyBorder="1" applyAlignment="1" applyProtection="1">
      <alignment horizontal="right" vertical="center" wrapText="1"/>
    </xf>
    <xf numFmtId="0" fontId="10" fillId="3" borderId="39" xfId="0" applyFont="1" applyFill="1" applyBorder="1" applyAlignment="1" applyProtection="1">
      <alignment horizontal="center" vertical="center" wrapText="1"/>
    </xf>
    <xf numFmtId="0" fontId="10" fillId="3" borderId="43" xfId="0" applyFont="1" applyFill="1" applyBorder="1" applyAlignment="1" applyProtection="1">
      <alignment horizontal="center" vertical="center" wrapText="1"/>
    </xf>
    <xf numFmtId="0" fontId="3" fillId="3" borderId="35" xfId="0" applyFont="1" applyFill="1" applyBorder="1" applyAlignment="1" applyProtection="1">
      <alignment horizontal="center" vertical="center"/>
    </xf>
    <xf numFmtId="4" fontId="10" fillId="3" borderId="18" xfId="0" applyNumberFormat="1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right" vertical="center" wrapText="1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43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22" xfId="0" applyFont="1" applyFill="1" applyBorder="1" applyAlignment="1" applyProtection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0" fillId="2" borderId="2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7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center" vertical="center"/>
    </xf>
    <xf numFmtId="0" fontId="0" fillId="3" borderId="29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 applyProtection="1">
      <alignment horizontal="left" vertical="center" wrapText="1"/>
    </xf>
    <xf numFmtId="0" fontId="0" fillId="0" borderId="36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view="pageBreakPreview" zoomScaleNormal="100" zoomScaleSheetLayoutView="100" workbookViewId="0">
      <selection activeCell="H31" sqref="H31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84" t="s">
        <v>64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16" t="s">
        <v>68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6" ht="17.399999999999999" x14ac:dyDescent="0.3">
      <c r="A3" s="17" t="s">
        <v>0</v>
      </c>
      <c r="B3" s="13"/>
      <c r="C3" s="110" t="s">
        <v>73</v>
      </c>
      <c r="D3" s="111"/>
      <c r="E3" s="111"/>
      <c r="F3" s="111"/>
      <c r="G3" s="111"/>
      <c r="H3" s="111"/>
      <c r="I3" s="111"/>
      <c r="J3" s="111"/>
      <c r="K3" s="111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99"/>
      <c r="F5" s="99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100" t="s">
        <v>71</v>
      </c>
      <c r="C6" s="100"/>
      <c r="D6" s="100"/>
      <c r="E6" s="100"/>
      <c r="F6" s="100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101"/>
      <c r="C7" s="101"/>
      <c r="D7" s="101"/>
      <c r="E7" s="101"/>
      <c r="F7" s="101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97" t="s">
        <v>66</v>
      </c>
      <c r="B8" s="98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5">
      <c r="A9" s="52" t="s">
        <v>70</v>
      </c>
      <c r="B9" s="102" t="s">
        <v>2</v>
      </c>
      <c r="C9" s="104" t="s">
        <v>53</v>
      </c>
      <c r="D9" s="105"/>
      <c r="E9" s="106" t="s">
        <v>3</v>
      </c>
      <c r="F9" s="107"/>
      <c r="G9" s="108"/>
      <c r="H9" s="87" t="s">
        <v>4</v>
      </c>
      <c r="I9" s="90" t="s">
        <v>5</v>
      </c>
      <c r="J9" s="92" t="s">
        <v>6</v>
      </c>
      <c r="K9" s="95" t="s">
        <v>7</v>
      </c>
      <c r="L9" s="90" t="s">
        <v>54</v>
      </c>
      <c r="M9" s="90" t="s">
        <v>60</v>
      </c>
      <c r="N9" s="112" t="s">
        <v>58</v>
      </c>
      <c r="O9" s="114" t="s">
        <v>59</v>
      </c>
    </row>
    <row r="10" spans="1:16" ht="21.75" customHeight="1" x14ac:dyDescent="0.3">
      <c r="A10" s="25"/>
      <c r="B10" s="103"/>
      <c r="C10" s="116" t="s">
        <v>67</v>
      </c>
      <c r="D10" s="117"/>
      <c r="E10" s="116" t="s">
        <v>9</v>
      </c>
      <c r="F10" s="118" t="s">
        <v>10</v>
      </c>
      <c r="G10" s="120" t="s">
        <v>11</v>
      </c>
      <c r="H10" s="88"/>
      <c r="I10" s="91"/>
      <c r="J10" s="93"/>
      <c r="K10" s="96"/>
      <c r="L10" s="91"/>
      <c r="M10" s="91"/>
      <c r="N10" s="113"/>
      <c r="O10" s="115"/>
    </row>
    <row r="11" spans="1:16" ht="50.25" customHeight="1" thickBot="1" x14ac:dyDescent="0.35">
      <c r="A11" s="26"/>
      <c r="B11" s="103"/>
      <c r="C11" s="116"/>
      <c r="D11" s="117"/>
      <c r="E11" s="116"/>
      <c r="F11" s="119"/>
      <c r="G11" s="121"/>
      <c r="H11" s="89"/>
      <c r="I11" s="91"/>
      <c r="J11" s="94"/>
      <c r="K11" s="96"/>
      <c r="L11" s="109"/>
      <c r="M11" s="109"/>
      <c r="N11" s="113"/>
      <c r="O11" s="115"/>
    </row>
    <row r="12" spans="1:16" ht="99" customHeight="1" x14ac:dyDescent="0.3">
      <c r="A12" s="27" t="s">
        <v>76</v>
      </c>
      <c r="B12" s="80" t="s">
        <v>74</v>
      </c>
      <c r="C12" s="85" t="s">
        <v>77</v>
      </c>
      <c r="D12" s="86"/>
      <c r="E12" s="56">
        <v>0</v>
      </c>
      <c r="F12" s="57">
        <v>370</v>
      </c>
      <c r="G12" s="58">
        <f>E12+F12</f>
        <v>370</v>
      </c>
      <c r="H12" s="59" t="s">
        <v>33</v>
      </c>
      <c r="I12" s="60">
        <v>40</v>
      </c>
      <c r="J12" s="60">
        <v>0.15</v>
      </c>
      <c r="K12" s="61">
        <v>1200</v>
      </c>
      <c r="L12" s="62">
        <v>12594.13</v>
      </c>
      <c r="M12" s="28" t="s">
        <v>61</v>
      </c>
      <c r="N12" s="78"/>
      <c r="O12" s="79">
        <f>SUM(N12*G12)</f>
        <v>0</v>
      </c>
      <c r="P12" s="12"/>
    </row>
    <row r="13" spans="1:16" ht="99" customHeight="1" x14ac:dyDescent="0.3">
      <c r="A13" s="67" t="s">
        <v>76</v>
      </c>
      <c r="B13" s="81" t="s">
        <v>75</v>
      </c>
      <c r="C13" s="82" t="s">
        <v>77</v>
      </c>
      <c r="D13" s="83"/>
      <c r="E13" s="68">
        <v>0</v>
      </c>
      <c r="F13" s="69">
        <v>532</v>
      </c>
      <c r="G13" s="77">
        <v>532</v>
      </c>
      <c r="H13" s="70" t="s">
        <v>33</v>
      </c>
      <c r="I13" s="71">
        <v>40</v>
      </c>
      <c r="J13" s="71">
        <v>0.25</v>
      </c>
      <c r="K13" s="72">
        <v>300</v>
      </c>
      <c r="L13" s="73">
        <v>14498.94</v>
      </c>
      <c r="M13" s="74" t="s">
        <v>61</v>
      </c>
      <c r="N13" s="75"/>
      <c r="O13" s="76">
        <f>SUM(N13*G13)</f>
        <v>0</v>
      </c>
      <c r="P13" s="12"/>
    </row>
    <row r="14" spans="1:16" ht="15" thickBot="1" x14ac:dyDescent="0.35">
      <c r="A14" s="29"/>
      <c r="B14" s="30"/>
      <c r="C14" s="145"/>
      <c r="D14" s="146"/>
      <c r="E14" s="54"/>
      <c r="F14" s="31"/>
      <c r="G14" s="64">
        <f>SUM(G12:G13)</f>
        <v>902</v>
      </c>
      <c r="H14" s="55"/>
      <c r="I14" s="30"/>
      <c r="J14" s="30"/>
      <c r="K14" s="63"/>
      <c r="L14" s="65"/>
      <c r="M14" s="42" t="s">
        <v>61</v>
      </c>
      <c r="N14" s="66"/>
      <c r="O14" s="42"/>
      <c r="P14" s="12" t="str">
        <f t="shared" ref="P14" si="0">IF( O14=0," ", IF(100-((L14/O14)*100)&gt;20,"viac ako 20%",0))</f>
        <v xml:space="preserve"> </v>
      </c>
    </row>
    <row r="15" spans="1:16" ht="15" thickBot="1" x14ac:dyDescent="0.35">
      <c r="A15" s="32"/>
      <c r="B15" s="33"/>
      <c r="C15" s="34"/>
      <c r="D15" s="35"/>
      <c r="E15" s="36"/>
      <c r="F15" s="36"/>
      <c r="G15" s="36"/>
      <c r="H15" s="37"/>
      <c r="I15" s="33"/>
      <c r="J15" s="33"/>
      <c r="K15" s="34"/>
      <c r="L15" s="44"/>
      <c r="M15" s="39"/>
      <c r="N15" s="43"/>
      <c r="O15" s="44"/>
      <c r="P15" s="12"/>
    </row>
    <row r="16" spans="1:16" ht="15" thickBot="1" x14ac:dyDescent="0.35">
      <c r="A16" s="53"/>
      <c r="B16" s="40"/>
      <c r="C16" s="40"/>
      <c r="D16" s="40"/>
      <c r="E16" s="40"/>
      <c r="F16" s="40"/>
      <c r="G16" s="40"/>
      <c r="H16" s="40"/>
      <c r="I16" s="40"/>
      <c r="J16" s="139" t="s">
        <v>13</v>
      </c>
      <c r="K16" s="139"/>
      <c r="L16" s="44">
        <f>SUM(L12:L15)</f>
        <v>27093.07</v>
      </c>
      <c r="M16" s="41"/>
      <c r="N16" s="45" t="s">
        <v>14</v>
      </c>
      <c r="O16" s="38">
        <f>SUM(O12:O14)</f>
        <v>0</v>
      </c>
      <c r="P16" s="12" t="str">
        <f>IF(O16&gt;L16,"prekročená cena","nižšia ako stanovená")</f>
        <v>nižšia ako stanovená</v>
      </c>
    </row>
    <row r="17" spans="1:15" ht="15" thickBot="1" x14ac:dyDescent="0.35">
      <c r="A17" s="140" t="s">
        <v>15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2"/>
      <c r="O17" s="38">
        <f>O18-O16</f>
        <v>0</v>
      </c>
    </row>
    <row r="18" spans="1:15" ht="15" thickBot="1" x14ac:dyDescent="0.35">
      <c r="A18" s="140" t="s">
        <v>16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38">
        <f>IF("nie"=MID(I26,1,3),O16,(O16*1.2))</f>
        <v>0</v>
      </c>
    </row>
    <row r="19" spans="1:15" x14ac:dyDescent="0.3">
      <c r="A19" s="128" t="s">
        <v>17</v>
      </c>
      <c r="B19" s="128"/>
      <c r="C19" s="128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1:15" x14ac:dyDescent="0.3">
      <c r="A20" s="143" t="s">
        <v>65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</row>
    <row r="21" spans="1:15" ht="25.5" customHeight="1" x14ac:dyDescent="0.3">
      <c r="A21" s="47" t="s">
        <v>57</v>
      </c>
      <c r="B21" s="47"/>
      <c r="C21" s="47"/>
      <c r="D21" s="47"/>
      <c r="E21" s="47"/>
      <c r="F21" s="47"/>
      <c r="G21" s="48" t="s">
        <v>55</v>
      </c>
      <c r="H21" s="47"/>
      <c r="I21" s="47"/>
      <c r="J21" s="49"/>
      <c r="K21" s="49"/>
      <c r="L21" s="49"/>
      <c r="M21" s="49"/>
      <c r="N21" s="49"/>
      <c r="O21" s="49"/>
    </row>
    <row r="22" spans="1:15" ht="15" customHeight="1" x14ac:dyDescent="0.3">
      <c r="A22" s="130" t="s">
        <v>72</v>
      </c>
      <c r="B22" s="131"/>
      <c r="C22" s="131"/>
      <c r="D22" s="131"/>
      <c r="E22" s="132"/>
      <c r="F22" s="129" t="s">
        <v>56</v>
      </c>
      <c r="G22" s="50" t="s">
        <v>18</v>
      </c>
      <c r="H22" s="122"/>
      <c r="I22" s="123"/>
      <c r="J22" s="123"/>
      <c r="K22" s="123"/>
      <c r="L22" s="123"/>
      <c r="M22" s="123"/>
      <c r="N22" s="123"/>
      <c r="O22" s="124"/>
    </row>
    <row r="23" spans="1:15" x14ac:dyDescent="0.3">
      <c r="A23" s="133"/>
      <c r="B23" s="134"/>
      <c r="C23" s="134"/>
      <c r="D23" s="134"/>
      <c r="E23" s="135"/>
      <c r="F23" s="129"/>
      <c r="G23" s="50" t="s">
        <v>19</v>
      </c>
      <c r="H23" s="122"/>
      <c r="I23" s="123"/>
      <c r="J23" s="123"/>
      <c r="K23" s="123"/>
      <c r="L23" s="123"/>
      <c r="M23" s="123"/>
      <c r="N23" s="123"/>
      <c r="O23" s="124"/>
    </row>
    <row r="24" spans="1:15" ht="18" customHeight="1" x14ac:dyDescent="0.3">
      <c r="A24" s="133"/>
      <c r="B24" s="134"/>
      <c r="C24" s="134"/>
      <c r="D24" s="134"/>
      <c r="E24" s="135"/>
      <c r="F24" s="129"/>
      <c r="G24" s="50" t="s">
        <v>20</v>
      </c>
      <c r="H24" s="122"/>
      <c r="I24" s="123"/>
      <c r="J24" s="123"/>
      <c r="K24" s="123"/>
      <c r="L24" s="123"/>
      <c r="M24" s="123"/>
      <c r="N24" s="123"/>
      <c r="O24" s="124"/>
    </row>
    <row r="25" spans="1:15" x14ac:dyDescent="0.3">
      <c r="A25" s="133"/>
      <c r="B25" s="134"/>
      <c r="C25" s="134"/>
      <c r="D25" s="134"/>
      <c r="E25" s="135"/>
      <c r="F25" s="129"/>
      <c r="G25" s="50" t="s">
        <v>21</v>
      </c>
      <c r="H25" s="122"/>
      <c r="I25" s="123"/>
      <c r="J25" s="123"/>
      <c r="K25" s="123"/>
      <c r="L25" s="123"/>
      <c r="M25" s="123"/>
      <c r="N25" s="123"/>
      <c r="O25" s="124"/>
    </row>
    <row r="26" spans="1:15" x14ac:dyDescent="0.3">
      <c r="A26" s="133"/>
      <c r="B26" s="134"/>
      <c r="C26" s="134"/>
      <c r="D26" s="134"/>
      <c r="E26" s="135"/>
      <c r="F26" s="129"/>
      <c r="G26" s="50" t="s">
        <v>22</v>
      </c>
      <c r="H26" s="122"/>
      <c r="I26" s="123"/>
      <c r="J26" s="123"/>
      <c r="K26" s="123"/>
      <c r="L26" s="123"/>
      <c r="M26" s="123"/>
      <c r="N26" s="123"/>
      <c r="O26" s="124"/>
    </row>
    <row r="27" spans="1:15" x14ac:dyDescent="0.3">
      <c r="A27" s="133"/>
      <c r="B27" s="134"/>
      <c r="C27" s="134"/>
      <c r="D27" s="134"/>
      <c r="E27" s="135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 x14ac:dyDescent="0.3">
      <c r="A28" s="133"/>
      <c r="B28" s="134"/>
      <c r="C28" s="134"/>
      <c r="D28" s="134"/>
      <c r="E28" s="135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5" x14ac:dyDescent="0.3">
      <c r="A29" s="136"/>
      <c r="B29" s="137"/>
      <c r="C29" s="137"/>
      <c r="D29" s="137"/>
      <c r="E29" s="138"/>
      <c r="F29" s="49"/>
      <c r="G29" s="24"/>
      <c r="H29" s="18"/>
      <c r="I29" s="24"/>
      <c r="J29" s="24" t="s">
        <v>23</v>
      </c>
      <c r="K29" s="24"/>
      <c r="L29" s="125"/>
      <c r="M29" s="126"/>
      <c r="N29" s="127"/>
      <c r="O29" s="24"/>
    </row>
    <row r="30" spans="1:15" x14ac:dyDescent="0.3">
      <c r="A30" s="49"/>
      <c r="B30" s="49"/>
      <c r="C30" s="49"/>
      <c r="D30" s="49"/>
      <c r="E30" s="49"/>
      <c r="F30" s="49"/>
      <c r="G30" s="24"/>
      <c r="H30" s="24"/>
      <c r="I30" s="24"/>
      <c r="J30" s="24"/>
      <c r="K30" s="24"/>
      <c r="L30" s="24"/>
      <c r="M30" s="24"/>
      <c r="N30" s="24"/>
      <c r="O30" s="24"/>
    </row>
    <row r="31" spans="1:15" x14ac:dyDescent="0.3">
      <c r="A31" s="21"/>
      <c r="B31" s="21"/>
      <c r="C31" s="21"/>
      <c r="D31" s="21"/>
      <c r="E31" s="21"/>
      <c r="F31" s="21"/>
      <c r="G31" s="24"/>
      <c r="H31" s="24"/>
      <c r="I31" s="24"/>
      <c r="J31" s="24"/>
      <c r="K31" s="24"/>
      <c r="L31" s="24"/>
      <c r="M31" s="24"/>
      <c r="N31" s="24"/>
      <c r="O31" s="24"/>
    </row>
  </sheetData>
  <mergeCells count="37">
    <mergeCell ref="J16:K16"/>
    <mergeCell ref="A17:N17"/>
    <mergeCell ref="A18:N18"/>
    <mergeCell ref="A20:O20"/>
    <mergeCell ref="C14:D14"/>
    <mergeCell ref="H26:O26"/>
    <mergeCell ref="L29:N29"/>
    <mergeCell ref="A19:C19"/>
    <mergeCell ref="F22:F26"/>
    <mergeCell ref="H22:O22"/>
    <mergeCell ref="H23:O23"/>
    <mergeCell ref="H24:O24"/>
    <mergeCell ref="H25:O25"/>
    <mergeCell ref="A22:E29"/>
    <mergeCell ref="N9:N11"/>
    <mergeCell ref="O9:O11"/>
    <mergeCell ref="C10:D11"/>
    <mergeCell ref="E10:E11"/>
    <mergeCell ref="F10:F11"/>
    <mergeCell ref="G10:G11"/>
    <mergeCell ref="M9:M11"/>
    <mergeCell ref="C13:D13"/>
    <mergeCell ref="A1:L1"/>
    <mergeCell ref="C12:D12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C3:K3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51" t="s">
        <v>51</v>
      </c>
      <c r="M2" s="151"/>
    </row>
    <row r="3" spans="1:14" x14ac:dyDescent="0.3">
      <c r="A3" s="5" t="s">
        <v>25</v>
      </c>
      <c r="B3" s="148" t="s">
        <v>26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x14ac:dyDescent="0.3">
      <c r="A4" s="5" t="s">
        <v>27</v>
      </c>
      <c r="B4" s="148" t="s">
        <v>28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1:14" x14ac:dyDescent="0.3">
      <c r="A5" s="5" t="s">
        <v>8</v>
      </c>
      <c r="B5" s="148" t="s">
        <v>29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</row>
    <row r="6" spans="1:14" x14ac:dyDescent="0.3">
      <c r="A6" s="5" t="s">
        <v>2</v>
      </c>
      <c r="B6" s="148" t="s">
        <v>30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</row>
    <row r="7" spans="1:14" x14ac:dyDescent="0.3">
      <c r="A7" s="6" t="s">
        <v>31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50"/>
    </row>
    <row r="8" spans="1:14" x14ac:dyDescent="0.3">
      <c r="A8" s="5" t="s">
        <v>12</v>
      </c>
      <c r="B8" s="148" t="s">
        <v>32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</row>
    <row r="9" spans="1:14" x14ac:dyDescent="0.3">
      <c r="A9" s="7" t="s">
        <v>33</v>
      </c>
      <c r="B9" s="148" t="s">
        <v>34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</row>
    <row r="10" spans="1:14" x14ac:dyDescent="0.3">
      <c r="A10" s="7" t="s">
        <v>35</v>
      </c>
      <c r="B10" s="148" t="s">
        <v>36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</row>
    <row r="11" spans="1:14" x14ac:dyDescent="0.3">
      <c r="A11" s="8" t="s">
        <v>37</v>
      </c>
      <c r="B11" s="148" t="s">
        <v>38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</row>
    <row r="12" spans="1:14" x14ac:dyDescent="0.3">
      <c r="A12" s="9" t="s">
        <v>39</v>
      </c>
      <c r="B12" s="148" t="s">
        <v>40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</row>
    <row r="13" spans="1:14" ht="24" customHeight="1" x14ac:dyDescent="0.3">
      <c r="A13" s="8" t="s">
        <v>41</v>
      </c>
      <c r="B13" s="148" t="s">
        <v>42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</row>
    <row r="14" spans="1:14" ht="16.5" customHeight="1" x14ac:dyDescent="0.3">
      <c r="A14" s="8" t="s">
        <v>5</v>
      </c>
      <c r="B14" s="148" t="s">
        <v>52</v>
      </c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</row>
    <row r="15" spans="1:14" x14ac:dyDescent="0.3">
      <c r="A15" s="8" t="s">
        <v>43</v>
      </c>
      <c r="B15" s="148" t="s">
        <v>44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</row>
    <row r="16" spans="1:14" ht="39.6" x14ac:dyDescent="0.3">
      <c r="A16" s="10" t="s">
        <v>45</v>
      </c>
      <c r="B16" s="148" t="s">
        <v>46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</row>
    <row r="17" spans="1:14" ht="28.5" customHeight="1" x14ac:dyDescent="0.3">
      <c r="A17" s="10" t="s">
        <v>47</v>
      </c>
      <c r="B17" s="148" t="s">
        <v>48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</row>
    <row r="18" spans="1:14" ht="27" customHeight="1" x14ac:dyDescent="0.3">
      <c r="A18" s="11" t="s">
        <v>49</v>
      </c>
      <c r="B18" s="148" t="s">
        <v>50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</row>
    <row r="19" spans="1:14" ht="75" customHeight="1" x14ac:dyDescent="0.3">
      <c r="A19" s="51" t="s">
        <v>62</v>
      </c>
      <c r="B19" s="147" t="s">
        <v>63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Dell</cp:lastModifiedBy>
  <cp:lastPrinted>2022-11-03T08:44:11Z</cp:lastPrinted>
  <dcterms:created xsi:type="dcterms:W3CDTF">2012-08-13T12:29:09Z</dcterms:created>
  <dcterms:modified xsi:type="dcterms:W3CDTF">2022-11-03T15:33:40Z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