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<sst xmlns="http://schemas.openxmlformats.org/spreadsheetml/2006/main" count="425" uniqueCount="197">
  <si>
    <t>a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</si>
  <si>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</si>
  <si>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</si>
  <si>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</si>
  <si>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</si>
  <si>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</si>
  <si>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</si>
  <si>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</si>
  <si>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</si>
  <si>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</si>
  <si>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</si>
  <si>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</si>
  <si>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</si>
  <si>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</si>
  <si>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</si>
  <si>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</si>
  <si>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</si>
  <si>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</si>
  <si>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</si>
  <si>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</si>
  <si>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</si>
  <si>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</si>
  <si>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</si>
  <si>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</si>
  <si>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</si>
  <si>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</si>
  <si>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</si>
  <si>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</si>
  <si>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</si>
  <si>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</si>
  <si>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</si>
  <si>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</si>
  <si>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</si>
  <si>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</si>
  <si>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</si>
  <si>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</si>
  <si>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</si>
  <si>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</si>
  <si>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</si>
  <si>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</si>
  <si>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</si>
  <si>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</si>
  <si>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</si>
  <si>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</si>
  <si>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</si>
  <si>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</si>
  <si>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</si>
  <si>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</si>
  <si>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</si>
  <si>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</si>
  <si>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</si>
  <si>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</si>
  <si>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</si>
  <si>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</si>
  <si>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</si>
  <si>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</si>
  <si>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</si>
  <si>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</si>
  <si>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</si>
  <si>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</si>
  <si>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Mesto Trenčín </t>
  </si>
  <si>
    <t xml:space="preserve">Spracoval: Ing. Jozef Ďurech                       </t>
  </si>
  <si>
    <t xml:space="preserve">Projektant: Ing. Ivan Smolán </t>
  </si>
  <si>
    <t>JKSO : 8272913</t>
  </si>
  <si>
    <t>Dátum: 12.06.2017</t>
  </si>
  <si>
    <t>Stavba :Revitalizácia vnútrobloku Východná ulica, Trenčín - Juh</t>
  </si>
  <si>
    <t>Objekt :SO-07 Kanalizačná prípojka</t>
  </si>
  <si>
    <t>STROP - Ing. Ďurech</t>
  </si>
  <si>
    <t>Ceny</t>
  </si>
  <si>
    <t>PRÁCE A DODÁVKY HSV</t>
  </si>
  <si>
    <t>1 - ZEMNE PRÁCE</t>
  </si>
  <si>
    <t>272</t>
  </si>
  <si>
    <t xml:space="preserve">12110-1103   </t>
  </si>
  <si>
    <t>Odstránenie ornice s premiestnením do 250 m</t>
  </si>
  <si>
    <t>m3</t>
  </si>
  <si>
    <t xml:space="preserve">                    </t>
  </si>
  <si>
    <t>45.11.21</t>
  </si>
  <si>
    <t>66,5*1,0*0,2 =   13,300</t>
  </si>
  <si>
    <t xml:space="preserve">13120-1201   </t>
  </si>
  <si>
    <t>Hĺbenie jám zapaž. v horn. tr. 3 do 100 m3</t>
  </si>
  <si>
    <t>"Kanalizačná šachta"  1*3,14*0,695*0,695*2,52 =   3,822</t>
  </si>
  <si>
    <t>"Vpusť"  1*3,14*0,3*0,3*1,5 =   0,424</t>
  </si>
  <si>
    <t xml:space="preserve">13120-1209   </t>
  </si>
  <si>
    <t>Príplatok za lepivosť horn. tr. 3</t>
  </si>
  <si>
    <t xml:space="preserve">13220-1200   </t>
  </si>
  <si>
    <t>Hĺbenie rýh šírka do 2 m v horn. tr. 3 nad 100 m3</t>
  </si>
  <si>
    <t>45.11.24</t>
  </si>
  <si>
    <t>66,5*1,0*(1,2+2,32)/2 =   117,040</t>
  </si>
  <si>
    <t xml:space="preserve">13220-1209   </t>
  </si>
  <si>
    <t>Príplatok za lepivosť horniny tr.3 v rýhach š. do 200 cm</t>
  </si>
  <si>
    <t xml:space="preserve">15110-1102   </t>
  </si>
  <si>
    <t>Zhotovenie paženia rýh pre podz. vedenie príložné hl. do 4 m</t>
  </si>
  <si>
    <t>m2</t>
  </si>
  <si>
    <t>2*(1,2+2,32)/2*66,5 =   234,080</t>
  </si>
  <si>
    <t xml:space="preserve">15110-1112   </t>
  </si>
  <si>
    <t>Odstránenie paženia rýh pre podz. vedenie príložné hl. do 4 m</t>
  </si>
  <si>
    <t>001</t>
  </si>
  <si>
    <t xml:space="preserve">15110-1301   </t>
  </si>
  <si>
    <t>Zhotovenie rozopretia stien príložného paženia hĺbka do 4 m</t>
  </si>
  <si>
    <t xml:space="preserve">15110-1311   </t>
  </si>
  <si>
    <t>Odstránenie rozopretia stien príložného paženia hĺbka do 4 m</t>
  </si>
  <si>
    <t xml:space="preserve">16110-1101   </t>
  </si>
  <si>
    <t>Zvislé premiestnenie výkopu horn. tr. 1-4 nad 1 m do 2,5 m</t>
  </si>
  <si>
    <t>117,04+4,246 =   121,286</t>
  </si>
  <si>
    <t xml:space="preserve">16230-1102   </t>
  </si>
  <si>
    <t>Vodorovné premiestnenie výkopu do 1000 m horn. tr. 1-4</t>
  </si>
  <si>
    <t xml:space="preserve">16270-1105   </t>
  </si>
  <si>
    <t>Vodorovné premiestnenie výkopu do 10000 m horn. tr. 1-4</t>
  </si>
  <si>
    <t>121,286-79,468 =   41,818</t>
  </si>
  <si>
    <t xml:space="preserve">16270-1109   </t>
  </si>
  <si>
    <t>Príplatok za každých ďalších 1000 m nad 10000 m horn. tr. 1-4</t>
  </si>
  <si>
    <t>12*41,818 =   501,816</t>
  </si>
  <si>
    <t xml:space="preserve">17120-1201   </t>
  </si>
  <si>
    <t>Uloženie sypaniny na skládku</t>
  </si>
  <si>
    <t xml:space="preserve">17410-1101   </t>
  </si>
  <si>
    <t>Zásyp zhutnený jám, rýh, šachiet alebo okolo objektu</t>
  </si>
  <si>
    <t>66,5*1,0*1,195 =   79,468</t>
  </si>
  <si>
    <t xml:space="preserve">17510-1101   </t>
  </si>
  <si>
    <t>Obsyp potrubia bez prehodenia sypaniny</t>
  </si>
  <si>
    <t>66,5*1,0*0,415 =   27,598</t>
  </si>
  <si>
    <t>MAT</t>
  </si>
  <si>
    <t xml:space="preserve">583 313460   </t>
  </si>
  <si>
    <t>Kamenivo na lôžko a obsyp potrubia 0-4</t>
  </si>
  <si>
    <t>t</t>
  </si>
  <si>
    <t>14.21.12</t>
  </si>
  <si>
    <t>27,598*1,837 =   50,698</t>
  </si>
  <si>
    <t xml:space="preserve">17530-1101   </t>
  </si>
  <si>
    <t>Lôžko a obsyp plynovodného potrubia pieskom</t>
  </si>
  <si>
    <t>66,5*1,0*0,15 =   9,975</t>
  </si>
  <si>
    <t xml:space="preserve">583 311110   </t>
  </si>
  <si>
    <t>Piesok pre lôžko a obsyp potrubia 0-4</t>
  </si>
  <si>
    <t xml:space="preserve">1 - ZEMNE PRÁCE  spolu: </t>
  </si>
  <si>
    <t>8 - RÚROVÉ VEDENIA</t>
  </si>
  <si>
    <t>271</t>
  </si>
  <si>
    <t xml:space="preserve">87135-3121   </t>
  </si>
  <si>
    <t>Montáž potrubia z kanalizačných rúr z PVC v otvorenom výkope do 20% DN 200, tesnenie gum. krúžkami</t>
  </si>
  <si>
    <t>m</t>
  </si>
  <si>
    <t>45.21.41</t>
  </si>
  <si>
    <t xml:space="preserve">286 5A3906   </t>
  </si>
  <si>
    <t>Rúra kanalizačná z PVC-U DN 200 x 5m</t>
  </si>
  <si>
    <t>kus</t>
  </si>
  <si>
    <t>25.21.22</t>
  </si>
  <si>
    <t xml:space="preserve">UP643500            </t>
  </si>
  <si>
    <t xml:space="preserve">87735-3121   </t>
  </si>
  <si>
    <t>Montáž tvaroviek odbočných na potrubie z kanalizačných rúr z PVC v otvorenom výkope DN 200</t>
  </si>
  <si>
    <t xml:space="preserve">286 5A0454   </t>
  </si>
  <si>
    <t>Presuvka kanalizačná PVC - DN 200</t>
  </si>
  <si>
    <t xml:space="preserve">4383                </t>
  </si>
  <si>
    <t xml:space="preserve">89210-1111   </t>
  </si>
  <si>
    <t>Skúška tesnosti kanalizačného potrubia DN do 200 vodou</t>
  </si>
  <si>
    <t xml:space="preserve">89441-1111   </t>
  </si>
  <si>
    <t>Zhotovenie šachiet z bet. dielcov, dno betón C 25/30 na potrubí DN do 200</t>
  </si>
  <si>
    <t xml:space="preserve">592 241671   </t>
  </si>
  <si>
    <t>Skruž prechodová TBS 1000/625-S</t>
  </si>
  <si>
    <t>26.61.11</t>
  </si>
  <si>
    <t xml:space="preserve">592 243051   </t>
  </si>
  <si>
    <t>Skruž šachtová TBS 1000/250-S</t>
  </si>
  <si>
    <t xml:space="preserve">89594-1311   </t>
  </si>
  <si>
    <t>Zhotovenie vpusti uličnej z betónových dielcov typ UV B-50</t>
  </si>
  <si>
    <t xml:space="preserve">273 223430   </t>
  </si>
  <si>
    <t>Krúžok gumový tesniaci JS500 580x500x4</t>
  </si>
  <si>
    <t>25.13.20</t>
  </si>
  <si>
    <t xml:space="preserve">552 435617   </t>
  </si>
  <si>
    <t>Lapač nečistôt SLB 382x250</t>
  </si>
  <si>
    <t>28.75.11</t>
  </si>
  <si>
    <t xml:space="preserve">592 238021   </t>
  </si>
  <si>
    <t>Vpusť uličná betónová TBV 500-100 (ekvivalent)</t>
  </si>
  <si>
    <t xml:space="preserve">592 238182   </t>
  </si>
  <si>
    <t>Vpusť uličná betónová TBV 500-650 (ekvivalent)</t>
  </si>
  <si>
    <t xml:space="preserve">592 238521   </t>
  </si>
  <si>
    <t>Dno s kalovou priehlbinou TBV 2A 45x33x5, horný vyp.</t>
  </si>
  <si>
    <t xml:space="preserve">592 241824   </t>
  </si>
  <si>
    <t>Dno šachtové TZS 115/100 130x130x115x15, DN 150-200 (h1=875mm)</t>
  </si>
  <si>
    <t xml:space="preserve">89910-2111   </t>
  </si>
  <si>
    <t>Osadenie poklopov liatinových, oceľových s rámom nad 50 do 100 kg</t>
  </si>
  <si>
    <t xml:space="preserve">552 434441   </t>
  </si>
  <si>
    <t>Poklop vstupný šachtový D600 B 125KN</t>
  </si>
  <si>
    <t xml:space="preserve">4014842             </t>
  </si>
  <si>
    <t xml:space="preserve">89920-2111   </t>
  </si>
  <si>
    <t>Osadenie mreží liatinových s rámom nad 50 do 100 kg</t>
  </si>
  <si>
    <t xml:space="preserve">552 421431   </t>
  </si>
  <si>
    <t>Komplet mreža s rámom SLX 40T 600</t>
  </si>
  <si>
    <t xml:space="preserve">8 - RÚROVÉ VEDENIA  spolu: </t>
  </si>
  <si>
    <t>9 - OSTATNÉ KONŠTRUKCIE A PRÁCE</t>
  </si>
  <si>
    <t>013</t>
  </si>
  <si>
    <t xml:space="preserve">97104-233R   </t>
  </si>
  <si>
    <t>Vybúr. otvoru do kanaliz. šachty DN 250 v betóne hr. 10cm</t>
  </si>
  <si>
    <t>45.11.11</t>
  </si>
  <si>
    <t xml:space="preserve">97913-1415   </t>
  </si>
  <si>
    <t>Poplatok za uloženie vykopanej zeminy</t>
  </si>
  <si>
    <t xml:space="preserve">99827-6101   </t>
  </si>
  <si>
    <t>Presun hmôt pre potrubie z rúr plastových alebo sklolaminát. v otvorenom výkope</t>
  </si>
  <si>
    <t xml:space="preserve">9 - OSTATNÉ KONŠTRUKCIE A PRÁCE  spolu: </t>
  </si>
  <si>
    <t xml:space="preserve">PRÁCE A DODÁVKY HSV  spolu: </t>
  </si>
  <si>
    <t>Za rozpočet celkom</t>
  </si>
  <si>
    <t>Spracoval: Ing. Jozef Ďurech</t>
  </si>
  <si>
    <t>Figura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</si>
</sst>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0" applyNumberFormat="1" applyFont="1">
      <alignment/>
      <protection/>
    </xf>
    <xf numFmtId="0" fontId="26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27" fillId="0" borderId="0" xfId="70" applyFont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21" customWidth="1"/>
    <col min="2" max="2" width="3.7109375" style="22" customWidth="1"/>
    <col min="3" max="3" width="13.00390625" style="23" customWidth="1"/>
    <col min="4" max="4" width="45.7109375" style="49" customWidth="1"/>
    <col min="5" max="5" width="11.28125" style="25" customWidth="1"/>
    <col min="6" max="6" width="5.8515625" style="24" customWidth="1"/>
    <col min="7" max="7" width="8.7109375" style="26" customWidth="1"/>
    <col min="8" max="10" width="9.7109375" style="26" customWidth="1"/>
    <col min="11" max="11" width="7.421875" style="27" customWidth="1"/>
    <col min="12" max="12" width="8.28125" style="27" customWidth="1"/>
    <col min="13" max="13" width="7.140625" style="25" customWidth="1"/>
    <col min="14" max="14" width="7.00390625" style="25" customWidth="1"/>
    <col min="15" max="15" width="3.57421875" style="24" customWidth="1"/>
    <col min="16" max="16" width="12.7109375" style="24" customWidth="1"/>
    <col min="17" max="19" width="11.28125" style="25" customWidth="1"/>
    <col min="20" max="20" width="10.57421875" style="28" customWidth="1"/>
    <col min="21" max="21" width="10.28125" style="28" customWidth="1"/>
    <col min="22" max="22" width="5.7109375" style="28" customWidth="1"/>
    <col min="23" max="23" width="9.140625" style="25" customWidth="1"/>
    <col min="24" max="25" width="9.140625" style="24" customWidth="1"/>
    <col min="26" max="26" width="7.57421875" style="23" customWidth="1"/>
    <col min="27" max="27" width="24.8515625" style="23" customWidth="1"/>
    <col min="28" max="28" width="4.28125" style="24" customWidth="1"/>
    <col min="29" max="29" width="8.28125" style="24" customWidth="1"/>
    <col min="30" max="30" width="8.7109375" style="24" customWidth="1"/>
    <col min="31" max="34" width="9.140625" style="24" customWidth="1"/>
    <col min="35" max="16384" width="9.140625" style="1" customWidth="1"/>
  </cols>
  <sheetData>
    <row r="1" spans="1:34" ht="12.75">
      <c r="A1" s="9" t="s">
        <v>60</v>
      </c>
      <c r="B1" s="1"/>
      <c r="C1" s="1"/>
      <c r="D1" s="1"/>
      <c r="E1" s="1"/>
      <c r="F1" s="1"/>
      <c r="G1" s="6"/>
      <c r="H1" s="1"/>
      <c r="I1" s="9" t="s">
        <v>61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9" t="s">
        <v>2</v>
      </c>
      <c r="AA1" s="29" t="s">
        <v>3</v>
      </c>
      <c r="AB1" s="30" t="s">
        <v>4</v>
      </c>
      <c r="AC1" s="30" t="s">
        <v>5</v>
      </c>
      <c r="AD1" s="30" t="s">
        <v>6</v>
      </c>
      <c r="AE1" s="1"/>
      <c r="AF1" s="1"/>
      <c r="AG1" s="1"/>
      <c r="AH1" s="1"/>
    </row>
    <row r="2" spans="1:34" ht="12.75">
      <c r="A2" s="9" t="s">
        <v>62</v>
      </c>
      <c r="B2" s="1"/>
      <c r="C2" s="1"/>
      <c r="D2" s="1"/>
      <c r="E2" s="1"/>
      <c r="F2" s="1"/>
      <c r="G2" s="6"/>
      <c r="H2" s="8"/>
      <c r="I2" s="9" t="s">
        <v>63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9" t="s">
        <v>7</v>
      </c>
      <c r="AA2" s="31" t="s">
        <v>24</v>
      </c>
      <c r="AB2" s="32" t="s">
        <v>8</v>
      </c>
      <c r="AC2" s="32"/>
      <c r="AD2" s="31"/>
      <c r="AE2" s="1"/>
      <c r="AF2" s="1"/>
      <c r="AG2" s="1"/>
      <c r="AH2" s="1"/>
    </row>
    <row r="3" spans="1:34" ht="12.75">
      <c r="A3" s="9" t="s">
        <v>17</v>
      </c>
      <c r="B3" s="1"/>
      <c r="C3" s="1"/>
      <c r="D3" s="1"/>
      <c r="E3" s="1"/>
      <c r="F3" s="1"/>
      <c r="G3" s="6"/>
      <c r="H3" s="1"/>
      <c r="I3" s="9" t="s">
        <v>64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9" t="s">
        <v>9</v>
      </c>
      <c r="AA3" s="31" t="s">
        <v>25</v>
      </c>
      <c r="AB3" s="32" t="s">
        <v>8</v>
      </c>
      <c r="AC3" s="32" t="s">
        <v>10</v>
      </c>
      <c r="AD3" s="31" t="s">
        <v>11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9" t="s">
        <v>12</v>
      </c>
      <c r="AA4" s="31" t="s">
        <v>26</v>
      </c>
      <c r="AB4" s="32" t="s">
        <v>8</v>
      </c>
      <c r="AC4" s="32"/>
      <c r="AD4" s="31"/>
      <c r="AE4" s="1"/>
      <c r="AF4" s="1"/>
      <c r="AG4" s="1"/>
      <c r="AH4" s="1"/>
    </row>
    <row r="5" spans="1:34" ht="12.75">
      <c r="A5" s="9" t="s">
        <v>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9" t="s">
        <v>13</v>
      </c>
      <c r="AA5" s="31" t="s">
        <v>25</v>
      </c>
      <c r="AB5" s="32" t="s">
        <v>8</v>
      </c>
      <c r="AC5" s="32" t="s">
        <v>10</v>
      </c>
      <c r="AD5" s="31" t="s">
        <v>11</v>
      </c>
      <c r="AE5" s="1"/>
      <c r="AF5" s="1"/>
      <c r="AG5" s="1"/>
      <c r="AH5" s="1"/>
    </row>
    <row r="6" spans="1:34" ht="12.75">
      <c r="A6" s="9" t="s">
        <v>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67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2.75">
      <c r="A9" s="33" t="s">
        <v>27</v>
      </c>
      <c r="B9" s="33" t="s">
        <v>28</v>
      </c>
      <c r="C9" s="33" t="s">
        <v>29</v>
      </c>
      <c r="D9" s="33" t="s">
        <v>30</v>
      </c>
      <c r="E9" s="33" t="s">
        <v>31</v>
      </c>
      <c r="F9" s="33" t="s">
        <v>32</v>
      </c>
      <c r="G9" s="33" t="s">
        <v>33</v>
      </c>
      <c r="H9" s="33" t="s">
        <v>14</v>
      </c>
      <c r="I9" s="33" t="s">
        <v>18</v>
      </c>
      <c r="J9" s="33" t="s">
        <v>19</v>
      </c>
      <c r="K9" s="34" t="s">
        <v>20</v>
      </c>
      <c r="L9" s="35"/>
      <c r="M9" s="36" t="s">
        <v>21</v>
      </c>
      <c r="N9" s="35"/>
      <c r="O9" s="33" t="s">
        <v>1</v>
      </c>
      <c r="P9" s="38" t="s">
        <v>34</v>
      </c>
      <c r="Q9" s="37" t="s">
        <v>31</v>
      </c>
      <c r="R9" s="37" t="s">
        <v>31</v>
      </c>
      <c r="S9" s="38" t="s">
        <v>31</v>
      </c>
      <c r="T9" s="10" t="s">
        <v>35</v>
      </c>
      <c r="U9" s="10" t="s">
        <v>36</v>
      </c>
      <c r="V9" s="10" t="s">
        <v>37</v>
      </c>
      <c r="W9" s="11" t="s">
        <v>23</v>
      </c>
      <c r="X9" s="11" t="s">
        <v>38</v>
      </c>
      <c r="Y9" s="11" t="s">
        <v>39</v>
      </c>
      <c r="Z9" s="20" t="s">
        <v>40</v>
      </c>
      <c r="AA9" s="20" t="s">
        <v>41</v>
      </c>
      <c r="AB9" s="1" t="s">
        <v>37</v>
      </c>
      <c r="AC9" s="1"/>
      <c r="AD9" s="1"/>
      <c r="AE9" s="1"/>
      <c r="AF9" s="1"/>
      <c r="AG9" s="1"/>
      <c r="AH9" s="1"/>
    </row>
    <row r="10" spans="1:34" ht="12.75">
      <c r="A10" s="39" t="s">
        <v>42</v>
      </c>
      <c r="B10" s="39" t="s">
        <v>43</v>
      </c>
      <c r="C10" s="40"/>
      <c r="D10" s="39" t="s">
        <v>44</v>
      </c>
      <c r="E10" s="39" t="s">
        <v>45</v>
      </c>
      <c r="F10" s="39" t="s">
        <v>46</v>
      </c>
      <c r="G10" s="39" t="s">
        <v>47</v>
      </c>
      <c r="H10" s="39"/>
      <c r="I10" s="39" t="s">
        <v>22</v>
      </c>
      <c r="J10" s="39"/>
      <c r="K10" s="39" t="s">
        <v>33</v>
      </c>
      <c r="L10" s="39" t="s">
        <v>19</v>
      </c>
      <c r="M10" s="41" t="s">
        <v>33</v>
      </c>
      <c r="N10" s="39" t="s">
        <v>19</v>
      </c>
      <c r="O10" s="39" t="s">
        <v>48</v>
      </c>
      <c r="P10" s="43"/>
      <c r="Q10" s="42" t="s">
        <v>49</v>
      </c>
      <c r="R10" s="42" t="s">
        <v>50</v>
      </c>
      <c r="S10" s="43" t="s">
        <v>51</v>
      </c>
      <c r="T10" s="10" t="s">
        <v>52</v>
      </c>
      <c r="U10" s="10" t="s">
        <v>53</v>
      </c>
      <c r="V10" s="10" t="s">
        <v>54</v>
      </c>
      <c r="W10" s="5"/>
      <c r="X10" s="1"/>
      <c r="Y10" s="1"/>
      <c r="Z10" s="20" t="s">
        <v>55</v>
      </c>
      <c r="AA10" s="20" t="s">
        <v>42</v>
      </c>
      <c r="AB10" s="1" t="s">
        <v>68</v>
      </c>
      <c r="AC10" s="1"/>
      <c r="AD10" s="1"/>
      <c r="AE10" s="1"/>
      <c r="AF10" s="1"/>
      <c r="AG10" s="1"/>
      <c r="AH10" s="1"/>
    </row>
    <row r="12" ht="12.75">
      <c r="B12" s="50" t="s">
        <v>69</v>
      </c>
    </row>
    <row r="13" ht="12.75">
      <c r="B13" s="23" t="s">
        <v>70</v>
      </c>
    </row>
    <row r="14" spans="1:26" ht="12.75">
      <c r="A14" s="21">
        <v>1</v>
      </c>
      <c r="B14" s="22" t="s">
        <v>71</v>
      </c>
      <c r="C14" s="23" t="s">
        <v>72</v>
      </c>
      <c r="D14" s="49" t="s">
        <v>73</v>
      </c>
      <c r="E14" s="25">
        <v>13.3</v>
      </c>
      <c r="F14" s="24" t="s">
        <v>74</v>
      </c>
      <c r="H14" s="26">
        <f>ROUND(E14*G14,2)</f>
        <v>0</v>
      </c>
      <c r="J14" s="26">
        <f>ROUND(E14*G14,2)</f>
        <v>0</v>
      </c>
      <c r="P14" s="24" t="s">
        <v>75</v>
      </c>
      <c r="V14" s="28" t="s">
        <v>16</v>
      </c>
      <c r="Z14" s="23" t="s">
        <v>76</v>
      </c>
    </row>
    <row r="15" spans="4:24" ht="12.75">
      <c r="D15" s="51" t="s">
        <v>77</v>
      </c>
      <c r="E15" s="52"/>
      <c r="F15" s="53"/>
      <c r="G15" s="54"/>
      <c r="H15" s="54"/>
      <c r="I15" s="54"/>
      <c r="J15" s="54"/>
      <c r="K15" s="55"/>
      <c r="L15" s="55"/>
      <c r="M15" s="52"/>
      <c r="N15" s="52"/>
      <c r="O15" s="53"/>
      <c r="P15" s="53"/>
      <c r="Q15" s="52"/>
      <c r="R15" s="52"/>
      <c r="S15" s="52"/>
      <c r="T15" s="56"/>
      <c r="U15" s="56"/>
      <c r="V15" s="56" t="s">
        <v>0</v>
      </c>
      <c r="W15" s="52"/>
      <c r="X15" s="53"/>
    </row>
    <row r="16" spans="1:26" ht="12.75">
      <c r="A16" s="21">
        <v>2</v>
      </c>
      <c r="B16" s="22" t="s">
        <v>71</v>
      </c>
      <c r="C16" s="23" t="s">
        <v>78</v>
      </c>
      <c r="D16" s="49" t="s">
        <v>79</v>
      </c>
      <c r="E16" s="25">
        <v>4.246</v>
      </c>
      <c r="F16" s="24" t="s">
        <v>74</v>
      </c>
      <c r="H16" s="26">
        <f>ROUND(E16*G16,2)</f>
        <v>0</v>
      </c>
      <c r="J16" s="26">
        <f>ROUND(E16*G16,2)</f>
        <v>0</v>
      </c>
      <c r="P16" s="24" t="s">
        <v>75</v>
      </c>
      <c r="V16" s="28" t="s">
        <v>16</v>
      </c>
      <c r="Z16" s="23" t="s">
        <v>76</v>
      </c>
    </row>
    <row r="17" spans="4:24" ht="12.75">
      <c r="D17" s="51" t="s">
        <v>80</v>
      </c>
      <c r="E17" s="52"/>
      <c r="F17" s="53"/>
      <c r="G17" s="54"/>
      <c r="H17" s="54"/>
      <c r="I17" s="54"/>
      <c r="J17" s="54"/>
      <c r="K17" s="55"/>
      <c r="L17" s="55"/>
      <c r="M17" s="52"/>
      <c r="N17" s="52"/>
      <c r="O17" s="53"/>
      <c r="P17" s="53"/>
      <c r="Q17" s="52"/>
      <c r="R17" s="52"/>
      <c r="S17" s="52"/>
      <c r="T17" s="56"/>
      <c r="U17" s="56"/>
      <c r="V17" s="56" t="s">
        <v>0</v>
      </c>
      <c r="W17" s="52"/>
      <c r="X17" s="53"/>
    </row>
    <row r="18" spans="4:24" ht="12.75">
      <c r="D18" s="51" t="s">
        <v>81</v>
      </c>
      <c r="E18" s="52"/>
      <c r="F18" s="53"/>
      <c r="G18" s="54"/>
      <c r="H18" s="54"/>
      <c r="I18" s="54"/>
      <c r="J18" s="54"/>
      <c r="K18" s="55"/>
      <c r="L18" s="55"/>
      <c r="M18" s="52"/>
      <c r="N18" s="52"/>
      <c r="O18" s="53"/>
      <c r="P18" s="53"/>
      <c r="Q18" s="52"/>
      <c r="R18" s="52"/>
      <c r="S18" s="52"/>
      <c r="T18" s="56"/>
      <c r="U18" s="56"/>
      <c r="V18" s="56" t="s">
        <v>0</v>
      </c>
      <c r="W18" s="52"/>
      <c r="X18" s="53"/>
    </row>
    <row r="19" spans="1:26" ht="12.75">
      <c r="A19" s="21">
        <v>3</v>
      </c>
      <c r="B19" s="22" t="s">
        <v>71</v>
      </c>
      <c r="C19" s="23" t="s">
        <v>82</v>
      </c>
      <c r="D19" s="49" t="s">
        <v>83</v>
      </c>
      <c r="E19" s="25">
        <v>4.246</v>
      </c>
      <c r="F19" s="24" t="s">
        <v>74</v>
      </c>
      <c r="H19" s="26">
        <f>ROUND(E19*G19,2)</f>
        <v>0</v>
      </c>
      <c r="J19" s="26">
        <f>ROUND(E19*G19,2)</f>
        <v>0</v>
      </c>
      <c r="P19" s="24" t="s">
        <v>75</v>
      </c>
      <c r="V19" s="28" t="s">
        <v>16</v>
      </c>
      <c r="Z19" s="23" t="s">
        <v>76</v>
      </c>
    </row>
    <row r="20" spans="1:26" ht="12.75">
      <c r="A20" s="21">
        <v>4</v>
      </c>
      <c r="B20" s="22" t="s">
        <v>71</v>
      </c>
      <c r="C20" s="23" t="s">
        <v>84</v>
      </c>
      <c r="D20" s="49" t="s">
        <v>85</v>
      </c>
      <c r="E20" s="25">
        <v>117.04</v>
      </c>
      <c r="F20" s="24" t="s">
        <v>74</v>
      </c>
      <c r="H20" s="26">
        <f>ROUND(E20*G20,2)</f>
        <v>0</v>
      </c>
      <c r="J20" s="26">
        <f>ROUND(E20*G20,2)</f>
        <v>0</v>
      </c>
      <c r="P20" s="24" t="s">
        <v>75</v>
      </c>
      <c r="V20" s="28" t="s">
        <v>16</v>
      </c>
      <c r="Z20" s="23" t="s">
        <v>86</v>
      </c>
    </row>
    <row r="21" spans="4:24" ht="12.75">
      <c r="D21" s="51" t="s">
        <v>87</v>
      </c>
      <c r="E21" s="52"/>
      <c r="F21" s="53"/>
      <c r="G21" s="54"/>
      <c r="H21" s="54"/>
      <c r="I21" s="54"/>
      <c r="J21" s="54"/>
      <c r="K21" s="55"/>
      <c r="L21" s="55"/>
      <c r="M21" s="52"/>
      <c r="N21" s="52"/>
      <c r="O21" s="53"/>
      <c r="P21" s="53"/>
      <c r="Q21" s="52"/>
      <c r="R21" s="52"/>
      <c r="S21" s="52"/>
      <c r="T21" s="56"/>
      <c r="U21" s="56"/>
      <c r="V21" s="56" t="s">
        <v>0</v>
      </c>
      <c r="W21" s="52"/>
      <c r="X21" s="53"/>
    </row>
    <row r="22" spans="1:26" ht="12.75">
      <c r="A22" s="21">
        <v>5</v>
      </c>
      <c r="B22" s="22" t="s">
        <v>71</v>
      </c>
      <c r="C22" s="23" t="s">
        <v>88</v>
      </c>
      <c r="D22" s="49" t="s">
        <v>89</v>
      </c>
      <c r="E22" s="25">
        <v>117.04</v>
      </c>
      <c r="F22" s="24" t="s">
        <v>74</v>
      </c>
      <c r="H22" s="26">
        <f>ROUND(E22*G22,2)</f>
        <v>0</v>
      </c>
      <c r="J22" s="26">
        <f>ROUND(E22*G22,2)</f>
        <v>0</v>
      </c>
      <c r="P22" s="24" t="s">
        <v>75</v>
      </c>
      <c r="V22" s="28" t="s">
        <v>16</v>
      </c>
      <c r="Z22" s="23" t="s">
        <v>76</v>
      </c>
    </row>
    <row r="23" spans="1:26" ht="12.75">
      <c r="A23" s="21">
        <v>6</v>
      </c>
      <c r="B23" s="22" t="s">
        <v>71</v>
      </c>
      <c r="C23" s="23" t="s">
        <v>90</v>
      </c>
      <c r="D23" s="49" t="s">
        <v>91</v>
      </c>
      <c r="E23" s="25">
        <v>234.08</v>
      </c>
      <c r="F23" s="24" t="s">
        <v>92</v>
      </c>
      <c r="H23" s="26">
        <f>ROUND(E23*G23,2)</f>
        <v>0</v>
      </c>
      <c r="J23" s="26">
        <f>ROUND(E23*G23,2)</f>
        <v>0</v>
      </c>
      <c r="K23" s="27">
        <v>0.00062</v>
      </c>
      <c r="L23" s="27">
        <f>E23*K23</f>
        <v>0.1451296</v>
      </c>
      <c r="P23" s="24" t="s">
        <v>75</v>
      </c>
      <c r="V23" s="28" t="s">
        <v>16</v>
      </c>
      <c r="Z23" s="23" t="s">
        <v>76</v>
      </c>
    </row>
    <row r="24" spans="4:24" ht="12.75">
      <c r="D24" s="51" t="s">
        <v>93</v>
      </c>
      <c r="E24" s="52"/>
      <c r="F24" s="53"/>
      <c r="G24" s="54"/>
      <c r="H24" s="54"/>
      <c r="I24" s="54"/>
      <c r="J24" s="54"/>
      <c r="K24" s="55"/>
      <c r="L24" s="55"/>
      <c r="M24" s="52"/>
      <c r="N24" s="52"/>
      <c r="O24" s="53"/>
      <c r="P24" s="53"/>
      <c r="Q24" s="52"/>
      <c r="R24" s="52"/>
      <c r="S24" s="52"/>
      <c r="T24" s="56"/>
      <c r="U24" s="56"/>
      <c r="V24" s="56" t="s">
        <v>0</v>
      </c>
      <c r="W24" s="52"/>
      <c r="X24" s="53"/>
    </row>
    <row r="25" spans="1:26" ht="12.75">
      <c r="A25" s="21">
        <v>7</v>
      </c>
      <c r="B25" s="22" t="s">
        <v>71</v>
      </c>
      <c r="C25" s="23" t="s">
        <v>94</v>
      </c>
      <c r="D25" s="49" t="s">
        <v>95</v>
      </c>
      <c r="E25" s="25">
        <v>234.08</v>
      </c>
      <c r="F25" s="24" t="s">
        <v>92</v>
      </c>
      <c r="H25" s="26">
        <f>ROUND(E25*G25,2)</f>
        <v>0</v>
      </c>
      <c r="J25" s="26">
        <f>ROUND(E25*G25,2)</f>
        <v>0</v>
      </c>
      <c r="P25" s="24" t="s">
        <v>75</v>
      </c>
      <c r="V25" s="28" t="s">
        <v>16</v>
      </c>
      <c r="Z25" s="23" t="s">
        <v>76</v>
      </c>
    </row>
    <row r="26" spans="1:26" ht="12.75">
      <c r="A26" s="21">
        <v>8</v>
      </c>
      <c r="B26" s="22" t="s">
        <v>96</v>
      </c>
      <c r="C26" s="23" t="s">
        <v>97</v>
      </c>
      <c r="D26" s="49" t="s">
        <v>98</v>
      </c>
      <c r="E26" s="25">
        <v>117.04</v>
      </c>
      <c r="F26" s="24" t="s">
        <v>74</v>
      </c>
      <c r="H26" s="26">
        <f>ROUND(E26*G26,2)</f>
        <v>0</v>
      </c>
      <c r="J26" s="26">
        <f>ROUND(E26*G26,2)</f>
        <v>0</v>
      </c>
      <c r="K26" s="27">
        <v>0.00045</v>
      </c>
      <c r="L26" s="27">
        <f>E26*K26</f>
        <v>0.052668</v>
      </c>
      <c r="P26" s="24" t="s">
        <v>75</v>
      </c>
      <c r="V26" s="28" t="s">
        <v>16</v>
      </c>
      <c r="Z26" s="23" t="s">
        <v>76</v>
      </c>
    </row>
    <row r="27" spans="1:26" ht="12.75">
      <c r="A27" s="21">
        <v>9</v>
      </c>
      <c r="B27" s="22" t="s">
        <v>96</v>
      </c>
      <c r="C27" s="23" t="s">
        <v>99</v>
      </c>
      <c r="D27" s="49" t="s">
        <v>100</v>
      </c>
      <c r="E27" s="25">
        <v>117.04</v>
      </c>
      <c r="F27" s="24" t="s">
        <v>74</v>
      </c>
      <c r="H27" s="26">
        <f>ROUND(E27*G27,2)</f>
        <v>0</v>
      </c>
      <c r="J27" s="26">
        <f>ROUND(E27*G27,2)</f>
        <v>0</v>
      </c>
      <c r="P27" s="24" t="s">
        <v>75</v>
      </c>
      <c r="V27" s="28" t="s">
        <v>16</v>
      </c>
      <c r="Z27" s="23" t="s">
        <v>76</v>
      </c>
    </row>
    <row r="28" spans="1:26" ht="12.75">
      <c r="A28" s="21">
        <v>10</v>
      </c>
      <c r="B28" s="22" t="s">
        <v>71</v>
      </c>
      <c r="C28" s="23" t="s">
        <v>101</v>
      </c>
      <c r="D28" s="49" t="s">
        <v>102</v>
      </c>
      <c r="E28" s="25">
        <v>121.286</v>
      </c>
      <c r="F28" s="24" t="s">
        <v>74</v>
      </c>
      <c r="H28" s="26">
        <f>ROUND(E28*G28,2)</f>
        <v>0</v>
      </c>
      <c r="J28" s="26">
        <f>ROUND(E28*G28,2)</f>
        <v>0</v>
      </c>
      <c r="P28" s="24" t="s">
        <v>75</v>
      </c>
      <c r="V28" s="28" t="s">
        <v>16</v>
      </c>
      <c r="Z28" s="23" t="s">
        <v>86</v>
      </c>
    </row>
    <row r="29" spans="4:24" ht="12.75">
      <c r="D29" s="51" t="s">
        <v>103</v>
      </c>
      <c r="E29" s="52"/>
      <c r="F29" s="53"/>
      <c r="G29" s="54"/>
      <c r="H29" s="54"/>
      <c r="I29" s="54"/>
      <c r="J29" s="54"/>
      <c r="K29" s="55"/>
      <c r="L29" s="55"/>
      <c r="M29" s="52"/>
      <c r="N29" s="52"/>
      <c r="O29" s="53"/>
      <c r="P29" s="53"/>
      <c r="Q29" s="52"/>
      <c r="R29" s="52"/>
      <c r="S29" s="52"/>
      <c r="T29" s="56"/>
      <c r="U29" s="56"/>
      <c r="V29" s="56" t="s">
        <v>0</v>
      </c>
      <c r="W29" s="52"/>
      <c r="X29" s="53"/>
    </row>
    <row r="30" spans="1:26" ht="12.75">
      <c r="A30" s="21">
        <v>11</v>
      </c>
      <c r="B30" s="22" t="s">
        <v>71</v>
      </c>
      <c r="C30" s="23" t="s">
        <v>104</v>
      </c>
      <c r="D30" s="49" t="s">
        <v>105</v>
      </c>
      <c r="E30" s="25">
        <v>121.286</v>
      </c>
      <c r="F30" s="24" t="s">
        <v>74</v>
      </c>
      <c r="H30" s="26">
        <f>ROUND(E30*G30,2)</f>
        <v>0</v>
      </c>
      <c r="J30" s="26">
        <f>ROUND(E30*G30,2)</f>
        <v>0</v>
      </c>
      <c r="P30" s="24" t="s">
        <v>75</v>
      </c>
      <c r="V30" s="28" t="s">
        <v>16</v>
      </c>
      <c r="Z30" s="23" t="s">
        <v>86</v>
      </c>
    </row>
    <row r="31" spans="1:26" ht="12.75">
      <c r="A31" s="21">
        <v>12</v>
      </c>
      <c r="B31" s="22" t="s">
        <v>71</v>
      </c>
      <c r="C31" s="23" t="s">
        <v>106</v>
      </c>
      <c r="D31" s="49" t="s">
        <v>107</v>
      </c>
      <c r="E31" s="25">
        <v>41.818</v>
      </c>
      <c r="F31" s="24" t="s">
        <v>74</v>
      </c>
      <c r="H31" s="26">
        <f>ROUND(E31*G31,2)</f>
        <v>0</v>
      </c>
      <c r="J31" s="26">
        <f>ROUND(E31*G31,2)</f>
        <v>0</v>
      </c>
      <c r="P31" s="24" t="s">
        <v>75</v>
      </c>
      <c r="V31" s="28" t="s">
        <v>16</v>
      </c>
      <c r="Z31" s="23" t="s">
        <v>86</v>
      </c>
    </row>
    <row r="32" spans="4:24" ht="12.75">
      <c r="D32" s="51" t="s">
        <v>108</v>
      </c>
      <c r="E32" s="52"/>
      <c r="F32" s="53"/>
      <c r="G32" s="54"/>
      <c r="H32" s="54"/>
      <c r="I32" s="54"/>
      <c r="J32" s="54"/>
      <c r="K32" s="55"/>
      <c r="L32" s="55"/>
      <c r="M32" s="52"/>
      <c r="N32" s="52"/>
      <c r="O32" s="53"/>
      <c r="P32" s="53"/>
      <c r="Q32" s="52"/>
      <c r="R32" s="52"/>
      <c r="S32" s="52"/>
      <c r="T32" s="56"/>
      <c r="U32" s="56"/>
      <c r="V32" s="56" t="s">
        <v>0</v>
      </c>
      <c r="W32" s="52"/>
      <c r="X32" s="53"/>
    </row>
    <row r="33" spans="1:26" ht="12.75">
      <c r="A33" s="21">
        <v>13</v>
      </c>
      <c r="B33" s="22" t="s">
        <v>71</v>
      </c>
      <c r="C33" s="23" t="s">
        <v>109</v>
      </c>
      <c r="D33" s="49" t="s">
        <v>110</v>
      </c>
      <c r="E33" s="25">
        <v>501.816</v>
      </c>
      <c r="F33" s="24" t="s">
        <v>74</v>
      </c>
      <c r="H33" s="26">
        <f>ROUND(E33*G33,2)</f>
        <v>0</v>
      </c>
      <c r="J33" s="26">
        <f>ROUND(E33*G33,2)</f>
        <v>0</v>
      </c>
      <c r="P33" s="24" t="s">
        <v>75</v>
      </c>
      <c r="V33" s="28" t="s">
        <v>16</v>
      </c>
      <c r="Z33" s="23" t="s">
        <v>86</v>
      </c>
    </row>
    <row r="34" spans="4:24" ht="12.75">
      <c r="D34" s="51" t="s">
        <v>111</v>
      </c>
      <c r="E34" s="52"/>
      <c r="F34" s="53"/>
      <c r="G34" s="54"/>
      <c r="H34" s="54"/>
      <c r="I34" s="54"/>
      <c r="J34" s="54"/>
      <c r="K34" s="55"/>
      <c r="L34" s="55"/>
      <c r="M34" s="52"/>
      <c r="N34" s="52"/>
      <c r="O34" s="53"/>
      <c r="P34" s="53"/>
      <c r="Q34" s="52"/>
      <c r="R34" s="52"/>
      <c r="S34" s="52"/>
      <c r="T34" s="56"/>
      <c r="U34" s="56"/>
      <c r="V34" s="56" t="s">
        <v>0</v>
      </c>
      <c r="W34" s="52"/>
      <c r="X34" s="53"/>
    </row>
    <row r="35" spans="1:26" ht="12.75">
      <c r="A35" s="21">
        <v>14</v>
      </c>
      <c r="B35" s="22" t="s">
        <v>71</v>
      </c>
      <c r="C35" s="23" t="s">
        <v>112</v>
      </c>
      <c r="D35" s="49" t="s">
        <v>113</v>
      </c>
      <c r="E35" s="25">
        <v>41.818</v>
      </c>
      <c r="F35" s="24" t="s">
        <v>74</v>
      </c>
      <c r="H35" s="26">
        <f>ROUND(E35*G35,2)</f>
        <v>0</v>
      </c>
      <c r="J35" s="26">
        <f>ROUND(E35*G35,2)</f>
        <v>0</v>
      </c>
      <c r="P35" s="24" t="s">
        <v>75</v>
      </c>
      <c r="V35" s="28" t="s">
        <v>16</v>
      </c>
      <c r="Z35" s="23" t="s">
        <v>86</v>
      </c>
    </row>
    <row r="36" spans="1:26" ht="12.75">
      <c r="A36" s="21">
        <v>15</v>
      </c>
      <c r="B36" s="22" t="s">
        <v>71</v>
      </c>
      <c r="C36" s="23" t="s">
        <v>114</v>
      </c>
      <c r="D36" s="49" t="s">
        <v>115</v>
      </c>
      <c r="E36" s="25">
        <v>79.468</v>
      </c>
      <c r="F36" s="24" t="s">
        <v>74</v>
      </c>
      <c r="H36" s="26">
        <f>ROUND(E36*G36,2)</f>
        <v>0</v>
      </c>
      <c r="J36" s="26">
        <f>ROUND(E36*G36,2)</f>
        <v>0</v>
      </c>
      <c r="P36" s="24" t="s">
        <v>75</v>
      </c>
      <c r="V36" s="28" t="s">
        <v>16</v>
      </c>
      <c r="Z36" s="23" t="s">
        <v>76</v>
      </c>
    </row>
    <row r="37" spans="4:24" ht="12.75">
      <c r="D37" s="51" t="s">
        <v>116</v>
      </c>
      <c r="E37" s="52"/>
      <c r="F37" s="53"/>
      <c r="G37" s="54"/>
      <c r="H37" s="54"/>
      <c r="I37" s="54"/>
      <c r="J37" s="54"/>
      <c r="K37" s="55"/>
      <c r="L37" s="55"/>
      <c r="M37" s="52"/>
      <c r="N37" s="52"/>
      <c r="O37" s="53"/>
      <c r="P37" s="53"/>
      <c r="Q37" s="52"/>
      <c r="R37" s="52"/>
      <c r="S37" s="52"/>
      <c r="T37" s="56"/>
      <c r="U37" s="56"/>
      <c r="V37" s="56" t="s">
        <v>0</v>
      </c>
      <c r="W37" s="52"/>
      <c r="X37" s="53"/>
    </row>
    <row r="38" spans="1:26" ht="12.75">
      <c r="A38" s="21">
        <v>16</v>
      </c>
      <c r="B38" s="22" t="s">
        <v>96</v>
      </c>
      <c r="C38" s="23" t="s">
        <v>117</v>
      </c>
      <c r="D38" s="49" t="s">
        <v>118</v>
      </c>
      <c r="E38" s="25">
        <v>27.598</v>
      </c>
      <c r="F38" s="24" t="s">
        <v>74</v>
      </c>
      <c r="H38" s="26">
        <f>ROUND(E38*G38,2)</f>
        <v>0</v>
      </c>
      <c r="J38" s="26">
        <f>ROUND(E38*G38,2)</f>
        <v>0</v>
      </c>
      <c r="P38" s="24" t="s">
        <v>75</v>
      </c>
      <c r="V38" s="28" t="s">
        <v>16</v>
      </c>
      <c r="Z38" s="23" t="s">
        <v>76</v>
      </c>
    </row>
    <row r="39" spans="4:24" ht="12.75">
      <c r="D39" s="51" t="s">
        <v>119</v>
      </c>
      <c r="E39" s="52"/>
      <c r="F39" s="53"/>
      <c r="G39" s="54"/>
      <c r="H39" s="54"/>
      <c r="I39" s="54"/>
      <c r="J39" s="54"/>
      <c r="K39" s="55"/>
      <c r="L39" s="55"/>
      <c r="M39" s="52"/>
      <c r="N39" s="52"/>
      <c r="O39" s="53"/>
      <c r="P39" s="53"/>
      <c r="Q39" s="52"/>
      <c r="R39" s="52"/>
      <c r="S39" s="52"/>
      <c r="T39" s="56"/>
      <c r="U39" s="56"/>
      <c r="V39" s="56" t="s">
        <v>0</v>
      </c>
      <c r="W39" s="52"/>
      <c r="X39" s="53"/>
    </row>
    <row r="40" spans="1:27" ht="12.75">
      <c r="A40" s="21">
        <v>17</v>
      </c>
      <c r="B40" s="22" t="s">
        <v>120</v>
      </c>
      <c r="C40" s="23" t="s">
        <v>121</v>
      </c>
      <c r="D40" s="49" t="s">
        <v>122</v>
      </c>
      <c r="E40" s="25">
        <v>50.698</v>
      </c>
      <c r="F40" s="24" t="s">
        <v>123</v>
      </c>
      <c r="I40" s="26">
        <f>ROUND(E40*G40,2)</f>
        <v>0</v>
      </c>
      <c r="J40" s="26">
        <f>ROUND(E40*G40,2)</f>
        <v>0</v>
      </c>
      <c r="K40" s="27">
        <v>1</v>
      </c>
      <c r="L40" s="27">
        <f>E40*K40</f>
        <v>50.698</v>
      </c>
      <c r="P40" s="24" t="s">
        <v>75</v>
      </c>
      <c r="V40" s="28" t="s">
        <v>15</v>
      </c>
      <c r="Z40" s="23" t="s">
        <v>124</v>
      </c>
      <c r="AA40" s="23" t="s">
        <v>75</v>
      </c>
    </row>
    <row r="41" spans="4:24" ht="12.75">
      <c r="D41" s="51" t="s">
        <v>125</v>
      </c>
      <c r="E41" s="52"/>
      <c r="F41" s="53"/>
      <c r="G41" s="54"/>
      <c r="H41" s="54"/>
      <c r="I41" s="54"/>
      <c r="J41" s="54"/>
      <c r="K41" s="55"/>
      <c r="L41" s="55"/>
      <c r="M41" s="52"/>
      <c r="N41" s="52"/>
      <c r="O41" s="53"/>
      <c r="P41" s="53"/>
      <c r="Q41" s="52"/>
      <c r="R41" s="52"/>
      <c r="S41" s="52"/>
      <c r="T41" s="56"/>
      <c r="U41" s="56"/>
      <c r="V41" s="56" t="s">
        <v>0</v>
      </c>
      <c r="W41" s="52"/>
      <c r="X41" s="53"/>
    </row>
    <row r="42" spans="1:26" ht="12.75">
      <c r="A42" s="21">
        <v>18</v>
      </c>
      <c r="B42" s="22" t="s">
        <v>71</v>
      </c>
      <c r="C42" s="23" t="s">
        <v>126</v>
      </c>
      <c r="D42" s="49" t="s">
        <v>127</v>
      </c>
      <c r="E42" s="25">
        <v>9.975</v>
      </c>
      <c r="F42" s="24" t="s">
        <v>74</v>
      </c>
      <c r="H42" s="26">
        <f>ROUND(E42*G42,2)</f>
        <v>0</v>
      </c>
      <c r="J42" s="26">
        <f>ROUND(E42*G42,2)</f>
        <v>0</v>
      </c>
      <c r="P42" s="24" t="s">
        <v>75</v>
      </c>
      <c r="V42" s="28" t="s">
        <v>16</v>
      </c>
      <c r="Z42" s="23" t="s">
        <v>76</v>
      </c>
    </row>
    <row r="43" spans="4:24" ht="12.75">
      <c r="D43" s="51" t="s">
        <v>128</v>
      </c>
      <c r="E43" s="52"/>
      <c r="F43" s="53"/>
      <c r="G43" s="54"/>
      <c r="H43" s="54"/>
      <c r="I43" s="54"/>
      <c r="J43" s="54"/>
      <c r="K43" s="55"/>
      <c r="L43" s="55"/>
      <c r="M43" s="52"/>
      <c r="N43" s="52"/>
      <c r="O43" s="53"/>
      <c r="P43" s="53"/>
      <c r="Q43" s="52"/>
      <c r="R43" s="52"/>
      <c r="S43" s="52"/>
      <c r="T43" s="56"/>
      <c r="U43" s="56"/>
      <c r="V43" s="56" t="s">
        <v>0</v>
      </c>
      <c r="W43" s="52"/>
      <c r="X43" s="53"/>
    </row>
    <row r="44" spans="1:27" ht="12.75">
      <c r="A44" s="21">
        <v>19</v>
      </c>
      <c r="B44" s="22" t="s">
        <v>120</v>
      </c>
      <c r="C44" s="23" t="s">
        <v>129</v>
      </c>
      <c r="D44" s="49" t="s">
        <v>130</v>
      </c>
      <c r="E44" s="25">
        <v>16.658</v>
      </c>
      <c r="F44" s="24" t="s">
        <v>123</v>
      </c>
      <c r="I44" s="26">
        <f>ROUND(E44*G44,2)</f>
        <v>0</v>
      </c>
      <c r="J44" s="26">
        <f>ROUND(E44*G44,2)</f>
        <v>0</v>
      </c>
      <c r="K44" s="27">
        <v>1</v>
      </c>
      <c r="L44" s="27">
        <f>E44*K44</f>
        <v>16.658</v>
      </c>
      <c r="P44" s="24" t="s">
        <v>75</v>
      </c>
      <c r="V44" s="28" t="s">
        <v>15</v>
      </c>
      <c r="Z44" s="23" t="s">
        <v>124</v>
      </c>
      <c r="AA44" s="23" t="s">
        <v>75</v>
      </c>
    </row>
    <row r="45" spans="4:23" ht="12.75">
      <c r="D45" s="57" t="s">
        <v>131</v>
      </c>
      <c r="E45" s="58">
        <f>J45</f>
        <v>0</v>
      </c>
      <c r="H45" s="58">
        <f>SUM(H12:H44)</f>
        <v>0</v>
      </c>
      <c r="I45" s="58">
        <f>SUM(I12:I44)</f>
        <v>0</v>
      </c>
      <c r="J45" s="58">
        <f>SUM(J12:J44)</f>
        <v>0</v>
      </c>
      <c r="L45" s="59">
        <f>SUM(L12:L44)</f>
        <v>67.5537976</v>
      </c>
      <c r="N45" s="60">
        <f>SUM(N12:N44)</f>
        <v>0</v>
      </c>
      <c r="W45" s="25">
        <f>SUM(W12:W44)</f>
        <v>0</v>
      </c>
    </row>
    <row r="47" ht="12.75">
      <c r="B47" s="23" t="s">
        <v>132</v>
      </c>
    </row>
    <row r="48" spans="1:26" ht="25.5">
      <c r="A48" s="21">
        <v>20</v>
      </c>
      <c r="B48" s="22" t="s">
        <v>133</v>
      </c>
      <c r="C48" s="23" t="s">
        <v>134</v>
      </c>
      <c r="D48" s="49" t="s">
        <v>135</v>
      </c>
      <c r="E48" s="25">
        <v>66.5</v>
      </c>
      <c r="F48" s="24" t="s">
        <v>136</v>
      </c>
      <c r="H48" s="26">
        <f>ROUND(E48*G48,2)</f>
        <v>0</v>
      </c>
      <c r="J48" s="26">
        <f aca="true" t="shared" si="0" ref="J48:J66">ROUND(E48*G48,2)</f>
        <v>0</v>
      </c>
      <c r="P48" s="24" t="s">
        <v>75</v>
      </c>
      <c r="V48" s="28" t="s">
        <v>16</v>
      </c>
      <c r="Z48" s="23" t="s">
        <v>137</v>
      </c>
    </row>
    <row r="49" spans="1:27" ht="12.75">
      <c r="A49" s="21">
        <v>21</v>
      </c>
      <c r="B49" s="22" t="s">
        <v>120</v>
      </c>
      <c r="C49" s="23" t="s">
        <v>138</v>
      </c>
      <c r="D49" s="49" t="s">
        <v>139</v>
      </c>
      <c r="E49" s="25">
        <v>14</v>
      </c>
      <c r="F49" s="24" t="s">
        <v>140</v>
      </c>
      <c r="I49" s="26">
        <f>ROUND(E49*G49,2)</f>
        <v>0</v>
      </c>
      <c r="J49" s="26">
        <f t="shared" si="0"/>
        <v>0</v>
      </c>
      <c r="P49" s="24" t="s">
        <v>75</v>
      </c>
      <c r="V49" s="28" t="s">
        <v>15</v>
      </c>
      <c r="Z49" s="23" t="s">
        <v>141</v>
      </c>
      <c r="AA49" s="23" t="s">
        <v>142</v>
      </c>
    </row>
    <row r="50" spans="1:26" ht="25.5">
      <c r="A50" s="21">
        <v>22</v>
      </c>
      <c r="B50" s="22" t="s">
        <v>133</v>
      </c>
      <c r="C50" s="23" t="s">
        <v>143</v>
      </c>
      <c r="D50" s="49" t="s">
        <v>144</v>
      </c>
      <c r="E50" s="25">
        <v>1</v>
      </c>
      <c r="F50" s="24" t="s">
        <v>140</v>
      </c>
      <c r="H50" s="26">
        <f>ROUND(E50*G50,2)</f>
        <v>0</v>
      </c>
      <c r="J50" s="26">
        <f t="shared" si="0"/>
        <v>0</v>
      </c>
      <c r="P50" s="24" t="s">
        <v>75</v>
      </c>
      <c r="V50" s="28" t="s">
        <v>16</v>
      </c>
      <c r="Z50" s="23" t="s">
        <v>137</v>
      </c>
    </row>
    <row r="51" spans="1:27" ht="12.75">
      <c r="A51" s="21">
        <v>23</v>
      </c>
      <c r="B51" s="22" t="s">
        <v>120</v>
      </c>
      <c r="C51" s="23" t="s">
        <v>145</v>
      </c>
      <c r="D51" s="49" t="s">
        <v>146</v>
      </c>
      <c r="E51" s="25">
        <v>1</v>
      </c>
      <c r="F51" s="24" t="s">
        <v>140</v>
      </c>
      <c r="I51" s="26">
        <f>ROUND(E51*G51,2)</f>
        <v>0</v>
      </c>
      <c r="J51" s="26">
        <f t="shared" si="0"/>
        <v>0</v>
      </c>
      <c r="P51" s="24" t="s">
        <v>75</v>
      </c>
      <c r="V51" s="28" t="s">
        <v>15</v>
      </c>
      <c r="Z51" s="23" t="s">
        <v>141</v>
      </c>
      <c r="AA51" s="23" t="s">
        <v>147</v>
      </c>
    </row>
    <row r="52" spans="1:26" ht="12.75">
      <c r="A52" s="21">
        <v>24</v>
      </c>
      <c r="B52" s="22" t="s">
        <v>133</v>
      </c>
      <c r="C52" s="23" t="s">
        <v>148</v>
      </c>
      <c r="D52" s="49" t="s">
        <v>149</v>
      </c>
      <c r="E52" s="25">
        <v>66.5</v>
      </c>
      <c r="F52" s="24" t="s">
        <v>136</v>
      </c>
      <c r="H52" s="26">
        <f>ROUND(E52*G52,2)</f>
        <v>0</v>
      </c>
      <c r="J52" s="26">
        <f t="shared" si="0"/>
        <v>0</v>
      </c>
      <c r="P52" s="24" t="s">
        <v>75</v>
      </c>
      <c r="V52" s="28" t="s">
        <v>16</v>
      </c>
      <c r="Z52" s="23" t="s">
        <v>137</v>
      </c>
    </row>
    <row r="53" spans="1:26" ht="25.5">
      <c r="A53" s="21">
        <v>25</v>
      </c>
      <c r="B53" s="22" t="s">
        <v>133</v>
      </c>
      <c r="C53" s="23" t="s">
        <v>150</v>
      </c>
      <c r="D53" s="49" t="s">
        <v>151</v>
      </c>
      <c r="E53" s="25">
        <v>1</v>
      </c>
      <c r="F53" s="24" t="s">
        <v>140</v>
      </c>
      <c r="H53" s="26">
        <f>ROUND(E53*G53,2)</f>
        <v>0</v>
      </c>
      <c r="J53" s="26">
        <f t="shared" si="0"/>
        <v>0</v>
      </c>
      <c r="K53" s="27">
        <v>1.909</v>
      </c>
      <c r="L53" s="27">
        <f aca="true" t="shared" si="1" ref="L53:L66">E53*K53</f>
        <v>1.909</v>
      </c>
      <c r="P53" s="24" t="s">
        <v>75</v>
      </c>
      <c r="V53" s="28" t="s">
        <v>16</v>
      </c>
      <c r="Z53" s="23" t="s">
        <v>137</v>
      </c>
    </row>
    <row r="54" spans="1:27" ht="12.75">
      <c r="A54" s="21">
        <v>26</v>
      </c>
      <c r="B54" s="22" t="s">
        <v>120</v>
      </c>
      <c r="C54" s="23" t="s">
        <v>152</v>
      </c>
      <c r="D54" s="49" t="s">
        <v>153</v>
      </c>
      <c r="E54" s="25">
        <v>1</v>
      </c>
      <c r="F54" s="24" t="s">
        <v>140</v>
      </c>
      <c r="I54" s="26">
        <f>ROUND(E54*G54,2)</f>
        <v>0</v>
      </c>
      <c r="J54" s="26">
        <f t="shared" si="0"/>
        <v>0</v>
      </c>
      <c r="K54" s="27">
        <v>0.589</v>
      </c>
      <c r="L54" s="27">
        <f t="shared" si="1"/>
        <v>0.589</v>
      </c>
      <c r="P54" s="24" t="s">
        <v>75</v>
      </c>
      <c r="V54" s="28" t="s">
        <v>15</v>
      </c>
      <c r="Z54" s="23" t="s">
        <v>154</v>
      </c>
      <c r="AA54" s="23" t="s">
        <v>75</v>
      </c>
    </row>
    <row r="55" spans="1:27" ht="12.75">
      <c r="A55" s="21">
        <v>27</v>
      </c>
      <c r="B55" s="22" t="s">
        <v>120</v>
      </c>
      <c r="C55" s="23" t="s">
        <v>155</v>
      </c>
      <c r="D55" s="49" t="s">
        <v>156</v>
      </c>
      <c r="E55" s="25">
        <v>1</v>
      </c>
      <c r="F55" s="24" t="s">
        <v>140</v>
      </c>
      <c r="I55" s="26">
        <f>ROUND(E55*G55,2)</f>
        <v>0</v>
      </c>
      <c r="J55" s="26">
        <f t="shared" si="0"/>
        <v>0</v>
      </c>
      <c r="K55" s="27">
        <v>0.254</v>
      </c>
      <c r="L55" s="27">
        <f t="shared" si="1"/>
        <v>0.254</v>
      </c>
      <c r="P55" s="24" t="s">
        <v>75</v>
      </c>
      <c r="V55" s="28" t="s">
        <v>15</v>
      </c>
      <c r="Z55" s="23" t="s">
        <v>154</v>
      </c>
      <c r="AA55" s="23" t="s">
        <v>75</v>
      </c>
    </row>
    <row r="56" spans="1:26" ht="12.75">
      <c r="A56" s="21">
        <v>28</v>
      </c>
      <c r="B56" s="22" t="s">
        <v>133</v>
      </c>
      <c r="C56" s="23" t="s">
        <v>157</v>
      </c>
      <c r="D56" s="49" t="s">
        <v>158</v>
      </c>
      <c r="E56" s="25">
        <v>1</v>
      </c>
      <c r="F56" s="24" t="s">
        <v>140</v>
      </c>
      <c r="H56" s="26">
        <f>ROUND(E56*G56,2)</f>
        <v>0</v>
      </c>
      <c r="J56" s="26">
        <f t="shared" si="0"/>
        <v>0</v>
      </c>
      <c r="K56" s="27">
        <v>0.14494</v>
      </c>
      <c r="L56" s="27">
        <f t="shared" si="1"/>
        <v>0.14494</v>
      </c>
      <c r="P56" s="24" t="s">
        <v>75</v>
      </c>
      <c r="V56" s="28" t="s">
        <v>16</v>
      </c>
      <c r="Z56" s="23" t="s">
        <v>137</v>
      </c>
    </row>
    <row r="57" spans="1:27" ht="12.75">
      <c r="A57" s="21">
        <v>29</v>
      </c>
      <c r="B57" s="22" t="s">
        <v>120</v>
      </c>
      <c r="C57" s="23" t="s">
        <v>159</v>
      </c>
      <c r="D57" s="49" t="s">
        <v>160</v>
      </c>
      <c r="E57" s="25">
        <v>1</v>
      </c>
      <c r="F57" s="24" t="s">
        <v>140</v>
      </c>
      <c r="I57" s="26">
        <f aca="true" t="shared" si="2" ref="I57:I62">ROUND(E57*G57,2)</f>
        <v>0</v>
      </c>
      <c r="J57" s="26">
        <f t="shared" si="0"/>
        <v>0</v>
      </c>
      <c r="K57" s="27">
        <v>0.00032</v>
      </c>
      <c r="L57" s="27">
        <f t="shared" si="1"/>
        <v>0.00032</v>
      </c>
      <c r="P57" s="24" t="s">
        <v>75</v>
      </c>
      <c r="V57" s="28" t="s">
        <v>15</v>
      </c>
      <c r="Z57" s="23" t="s">
        <v>161</v>
      </c>
      <c r="AA57" s="23" t="s">
        <v>75</v>
      </c>
    </row>
    <row r="58" spans="1:27" ht="12.75">
      <c r="A58" s="21">
        <v>30</v>
      </c>
      <c r="B58" s="22" t="s">
        <v>120</v>
      </c>
      <c r="C58" s="23" t="s">
        <v>162</v>
      </c>
      <c r="D58" s="49" t="s">
        <v>163</v>
      </c>
      <c r="E58" s="25">
        <v>1</v>
      </c>
      <c r="F58" s="24" t="s">
        <v>140</v>
      </c>
      <c r="I58" s="26">
        <f t="shared" si="2"/>
        <v>0</v>
      </c>
      <c r="J58" s="26">
        <f t="shared" si="0"/>
        <v>0</v>
      </c>
      <c r="K58" s="27">
        <v>0.035</v>
      </c>
      <c r="L58" s="27">
        <f t="shared" si="1"/>
        <v>0.035</v>
      </c>
      <c r="P58" s="24" t="s">
        <v>75</v>
      </c>
      <c r="V58" s="28" t="s">
        <v>15</v>
      </c>
      <c r="Z58" s="23" t="s">
        <v>164</v>
      </c>
      <c r="AA58" s="23" t="s">
        <v>75</v>
      </c>
    </row>
    <row r="59" spans="1:27" ht="12.75">
      <c r="A59" s="21">
        <v>31</v>
      </c>
      <c r="B59" s="22" t="s">
        <v>120</v>
      </c>
      <c r="C59" s="23" t="s">
        <v>165</v>
      </c>
      <c r="D59" s="49" t="s">
        <v>166</v>
      </c>
      <c r="E59" s="25">
        <v>1</v>
      </c>
      <c r="F59" s="24" t="s">
        <v>140</v>
      </c>
      <c r="I59" s="26">
        <f t="shared" si="2"/>
        <v>0</v>
      </c>
      <c r="J59" s="26">
        <f t="shared" si="0"/>
        <v>0</v>
      </c>
      <c r="K59" s="27">
        <v>0.29</v>
      </c>
      <c r="L59" s="27">
        <f t="shared" si="1"/>
        <v>0.29</v>
      </c>
      <c r="P59" s="24" t="s">
        <v>75</v>
      </c>
      <c r="V59" s="28" t="s">
        <v>15</v>
      </c>
      <c r="Z59" s="23" t="s">
        <v>154</v>
      </c>
      <c r="AA59" s="23" t="s">
        <v>75</v>
      </c>
    </row>
    <row r="60" spans="1:27" ht="12.75">
      <c r="A60" s="21">
        <v>32</v>
      </c>
      <c r="B60" s="22" t="s">
        <v>120</v>
      </c>
      <c r="C60" s="23" t="s">
        <v>167</v>
      </c>
      <c r="D60" s="49" t="s">
        <v>168</v>
      </c>
      <c r="E60" s="25">
        <v>1</v>
      </c>
      <c r="F60" s="24" t="s">
        <v>140</v>
      </c>
      <c r="I60" s="26">
        <f t="shared" si="2"/>
        <v>0</v>
      </c>
      <c r="J60" s="26">
        <f t="shared" si="0"/>
        <v>0</v>
      </c>
      <c r="K60" s="27">
        <v>0.269</v>
      </c>
      <c r="L60" s="27">
        <f t="shared" si="1"/>
        <v>0.269</v>
      </c>
      <c r="P60" s="24" t="s">
        <v>75</v>
      </c>
      <c r="V60" s="28" t="s">
        <v>15</v>
      </c>
      <c r="Z60" s="23" t="s">
        <v>154</v>
      </c>
      <c r="AA60" s="23" t="s">
        <v>75</v>
      </c>
    </row>
    <row r="61" spans="1:27" ht="12.75">
      <c r="A61" s="21">
        <v>33</v>
      </c>
      <c r="B61" s="22" t="s">
        <v>120</v>
      </c>
      <c r="C61" s="23" t="s">
        <v>169</v>
      </c>
      <c r="D61" s="49" t="s">
        <v>170</v>
      </c>
      <c r="E61" s="25">
        <v>1</v>
      </c>
      <c r="F61" s="24" t="s">
        <v>140</v>
      </c>
      <c r="I61" s="26">
        <f t="shared" si="2"/>
        <v>0</v>
      </c>
      <c r="J61" s="26">
        <f t="shared" si="0"/>
        <v>0</v>
      </c>
      <c r="K61" s="27">
        <v>0.07</v>
      </c>
      <c r="L61" s="27">
        <f t="shared" si="1"/>
        <v>0.07</v>
      </c>
      <c r="P61" s="24" t="s">
        <v>75</v>
      </c>
      <c r="V61" s="28" t="s">
        <v>15</v>
      </c>
      <c r="Z61" s="23" t="s">
        <v>154</v>
      </c>
      <c r="AA61" s="23" t="s">
        <v>75</v>
      </c>
    </row>
    <row r="62" spans="1:27" ht="12.75">
      <c r="A62" s="21">
        <v>34</v>
      </c>
      <c r="B62" s="22" t="s">
        <v>120</v>
      </c>
      <c r="C62" s="23" t="s">
        <v>171</v>
      </c>
      <c r="D62" s="49" t="s">
        <v>172</v>
      </c>
      <c r="E62" s="25">
        <v>1</v>
      </c>
      <c r="F62" s="24" t="s">
        <v>140</v>
      </c>
      <c r="I62" s="26">
        <f t="shared" si="2"/>
        <v>0</v>
      </c>
      <c r="J62" s="26">
        <f t="shared" si="0"/>
        <v>0</v>
      </c>
      <c r="K62" s="27">
        <v>2.1</v>
      </c>
      <c r="L62" s="27">
        <f t="shared" si="1"/>
        <v>2.1</v>
      </c>
      <c r="P62" s="24" t="s">
        <v>75</v>
      </c>
      <c r="V62" s="28" t="s">
        <v>15</v>
      </c>
      <c r="Z62" s="23" t="s">
        <v>154</v>
      </c>
      <c r="AA62" s="23" t="s">
        <v>75</v>
      </c>
    </row>
    <row r="63" spans="1:26" ht="12.75">
      <c r="A63" s="21">
        <v>35</v>
      </c>
      <c r="B63" s="22" t="s">
        <v>133</v>
      </c>
      <c r="C63" s="23" t="s">
        <v>173</v>
      </c>
      <c r="D63" s="49" t="s">
        <v>174</v>
      </c>
      <c r="E63" s="25">
        <v>1</v>
      </c>
      <c r="F63" s="24" t="s">
        <v>140</v>
      </c>
      <c r="H63" s="26">
        <f>ROUND(E63*G63,2)</f>
        <v>0</v>
      </c>
      <c r="J63" s="26">
        <f t="shared" si="0"/>
        <v>0</v>
      </c>
      <c r="K63" s="27">
        <v>0.00702</v>
      </c>
      <c r="L63" s="27">
        <f t="shared" si="1"/>
        <v>0.00702</v>
      </c>
      <c r="P63" s="24" t="s">
        <v>75</v>
      </c>
      <c r="V63" s="28" t="s">
        <v>16</v>
      </c>
      <c r="Z63" s="23" t="s">
        <v>137</v>
      </c>
    </row>
    <row r="64" spans="1:27" ht="12.75">
      <c r="A64" s="21">
        <v>36</v>
      </c>
      <c r="B64" s="22" t="s">
        <v>120</v>
      </c>
      <c r="C64" s="23" t="s">
        <v>175</v>
      </c>
      <c r="D64" s="49" t="s">
        <v>176</v>
      </c>
      <c r="E64" s="25">
        <v>1</v>
      </c>
      <c r="F64" s="24" t="s">
        <v>140</v>
      </c>
      <c r="I64" s="26">
        <f>ROUND(E64*G64,2)</f>
        <v>0</v>
      </c>
      <c r="J64" s="26">
        <f t="shared" si="0"/>
        <v>0</v>
      </c>
      <c r="K64" s="27">
        <v>0.08</v>
      </c>
      <c r="L64" s="27">
        <f t="shared" si="1"/>
        <v>0.08</v>
      </c>
      <c r="P64" s="24" t="s">
        <v>75</v>
      </c>
      <c r="V64" s="28" t="s">
        <v>15</v>
      </c>
      <c r="Z64" s="23" t="s">
        <v>164</v>
      </c>
      <c r="AA64" s="23" t="s">
        <v>177</v>
      </c>
    </row>
    <row r="65" spans="1:26" ht="12.75">
      <c r="A65" s="21">
        <v>37</v>
      </c>
      <c r="B65" s="22" t="s">
        <v>133</v>
      </c>
      <c r="C65" s="23" t="s">
        <v>178</v>
      </c>
      <c r="D65" s="49" t="s">
        <v>179</v>
      </c>
      <c r="E65" s="25">
        <v>1</v>
      </c>
      <c r="F65" s="24" t="s">
        <v>140</v>
      </c>
      <c r="H65" s="26">
        <f>ROUND(E65*G65,2)</f>
        <v>0</v>
      </c>
      <c r="J65" s="26">
        <f t="shared" si="0"/>
        <v>0</v>
      </c>
      <c r="K65" s="27">
        <v>0.00936</v>
      </c>
      <c r="L65" s="27">
        <f t="shared" si="1"/>
        <v>0.00936</v>
      </c>
      <c r="P65" s="24" t="s">
        <v>75</v>
      </c>
      <c r="V65" s="28" t="s">
        <v>16</v>
      </c>
      <c r="Z65" s="23" t="s">
        <v>137</v>
      </c>
    </row>
    <row r="66" spans="1:27" ht="12.75">
      <c r="A66" s="21">
        <v>38</v>
      </c>
      <c r="B66" s="22" t="s">
        <v>120</v>
      </c>
      <c r="C66" s="23" t="s">
        <v>180</v>
      </c>
      <c r="D66" s="49" t="s">
        <v>181</v>
      </c>
      <c r="E66" s="25">
        <v>1</v>
      </c>
      <c r="F66" s="24" t="s">
        <v>140</v>
      </c>
      <c r="I66" s="26">
        <f>ROUND(E66*G66,2)</f>
        <v>0</v>
      </c>
      <c r="J66" s="26">
        <f t="shared" si="0"/>
        <v>0</v>
      </c>
      <c r="K66" s="27">
        <v>0.106</v>
      </c>
      <c r="L66" s="27">
        <f t="shared" si="1"/>
        <v>0.106</v>
      </c>
      <c r="P66" s="24" t="s">
        <v>75</v>
      </c>
      <c r="V66" s="28" t="s">
        <v>15</v>
      </c>
      <c r="Z66" s="23" t="s">
        <v>164</v>
      </c>
      <c r="AA66" s="23" t="s">
        <v>75</v>
      </c>
    </row>
    <row r="67" spans="4:23" ht="12.75">
      <c r="D67" s="57" t="s">
        <v>182</v>
      </c>
      <c r="E67" s="58">
        <f>J67</f>
        <v>0</v>
      </c>
      <c r="H67" s="58">
        <f>SUM(H47:H66)</f>
        <v>0</v>
      </c>
      <c r="I67" s="58">
        <f>SUM(I47:I66)</f>
        <v>0</v>
      </c>
      <c r="J67" s="58">
        <f>SUM(J47:J66)</f>
        <v>0</v>
      </c>
      <c r="L67" s="59">
        <f>SUM(L47:L66)</f>
        <v>5.86364</v>
      </c>
      <c r="N67" s="60">
        <f>SUM(N47:N66)</f>
        <v>0</v>
      </c>
      <c r="W67" s="25">
        <f>SUM(W47:W66)</f>
        <v>0</v>
      </c>
    </row>
    <row r="69" ht="12.75">
      <c r="B69" s="23" t="s">
        <v>183</v>
      </c>
    </row>
    <row r="70" spans="1:26" ht="12.75">
      <c r="A70" s="21">
        <v>39</v>
      </c>
      <c r="B70" s="22" t="s">
        <v>184</v>
      </c>
      <c r="C70" s="23" t="s">
        <v>185</v>
      </c>
      <c r="D70" s="49" t="s">
        <v>186</v>
      </c>
      <c r="E70" s="25">
        <v>1</v>
      </c>
      <c r="F70" s="24" t="s">
        <v>140</v>
      </c>
      <c r="H70" s="26">
        <f>ROUND(E70*G70,2)</f>
        <v>0</v>
      </c>
      <c r="J70" s="26">
        <f>ROUND(E70*G70,2)</f>
        <v>0</v>
      </c>
      <c r="K70" s="27">
        <v>0.00034</v>
      </c>
      <c r="L70" s="27">
        <f>E70*K70</f>
        <v>0.00034</v>
      </c>
      <c r="M70" s="25">
        <v>0.03</v>
      </c>
      <c r="N70" s="25">
        <f>E70*M70</f>
        <v>0.03</v>
      </c>
      <c r="P70" s="24" t="s">
        <v>75</v>
      </c>
      <c r="V70" s="28" t="s">
        <v>16</v>
      </c>
      <c r="Z70" s="23" t="s">
        <v>187</v>
      </c>
    </row>
    <row r="71" spans="1:26" ht="12.75">
      <c r="A71" s="21">
        <v>40</v>
      </c>
      <c r="B71" s="22" t="s">
        <v>71</v>
      </c>
      <c r="C71" s="23" t="s">
        <v>188</v>
      </c>
      <c r="D71" s="49" t="s">
        <v>189</v>
      </c>
      <c r="E71" s="25">
        <v>41.818</v>
      </c>
      <c r="F71" s="24" t="s">
        <v>74</v>
      </c>
      <c r="H71" s="26">
        <f>ROUND(E71*G71,2)</f>
        <v>0</v>
      </c>
      <c r="J71" s="26">
        <f>ROUND(E71*G71,2)</f>
        <v>0</v>
      </c>
      <c r="P71" s="24" t="s">
        <v>75</v>
      </c>
      <c r="V71" s="28" t="s">
        <v>16</v>
      </c>
      <c r="Z71" s="23" t="s">
        <v>187</v>
      </c>
    </row>
    <row r="72" spans="1:26" ht="25.5">
      <c r="A72" s="21">
        <v>41</v>
      </c>
      <c r="B72" s="22" t="s">
        <v>133</v>
      </c>
      <c r="C72" s="23" t="s">
        <v>190</v>
      </c>
      <c r="D72" s="49" t="s">
        <v>191</v>
      </c>
      <c r="E72" s="25">
        <v>73.418</v>
      </c>
      <c r="F72" s="24" t="s">
        <v>123</v>
      </c>
      <c r="H72" s="26">
        <f>ROUND(E72*G72,2)</f>
        <v>0</v>
      </c>
      <c r="J72" s="26">
        <f>ROUND(E72*G72,2)</f>
        <v>0</v>
      </c>
      <c r="P72" s="24" t="s">
        <v>75</v>
      </c>
      <c r="V72" s="28" t="s">
        <v>16</v>
      </c>
      <c r="Z72" s="23" t="s">
        <v>137</v>
      </c>
    </row>
    <row r="73" spans="4:23" ht="12.75">
      <c r="D73" s="57" t="s">
        <v>192</v>
      </c>
      <c r="E73" s="58">
        <f>J73</f>
        <v>0</v>
      </c>
      <c r="H73" s="58">
        <f>SUM(H69:H72)</f>
        <v>0</v>
      </c>
      <c r="I73" s="58">
        <f>SUM(I69:I72)</f>
        <v>0</v>
      </c>
      <c r="J73" s="58">
        <f>SUM(J69:J72)</f>
        <v>0</v>
      </c>
      <c r="L73" s="59">
        <f>SUM(L69:L72)</f>
        <v>0.00034</v>
      </c>
      <c r="N73" s="60">
        <f>SUM(N69:N72)</f>
        <v>0.03</v>
      </c>
      <c r="W73" s="25">
        <f>SUM(W69:W72)</f>
        <v>0</v>
      </c>
    </row>
    <row r="75" spans="4:23" ht="12.75">
      <c r="D75" s="57" t="s">
        <v>193</v>
      </c>
      <c r="E75" s="58">
        <f>J75</f>
        <v>0</v>
      </c>
      <c r="H75" s="58">
        <f>+H45+H67+H73</f>
        <v>0</v>
      </c>
      <c r="I75" s="58">
        <f>+I45+I67+I73</f>
        <v>0</v>
      </c>
      <c r="J75" s="58">
        <f>+J45+J67+J73</f>
        <v>0</v>
      </c>
      <c r="L75" s="59">
        <f>+L45+L67+L73</f>
        <v>73.4177776</v>
      </c>
      <c r="N75" s="60">
        <f>+N45+N67+N73</f>
        <v>0.03</v>
      </c>
      <c r="W75" s="25">
        <f>+W45+W67+W73</f>
        <v>0</v>
      </c>
    </row>
    <row r="77" spans="4:23" ht="12.75">
      <c r="D77" s="61" t="s">
        <v>194</v>
      </c>
      <c r="E77" s="58">
        <f>J77</f>
        <v>0</v>
      </c>
      <c r="H77" s="58">
        <f>+H75</f>
        <v>0</v>
      </c>
      <c r="I77" s="58">
        <f>+I75</f>
        <v>0</v>
      </c>
      <c r="J77" s="58">
        <f>+J75</f>
        <v>0</v>
      </c>
      <c r="L77" s="59">
        <f>+L75</f>
        <v>73.4177776</v>
      </c>
      <c r="N77" s="60">
        <f>+N75</f>
        <v>0.03</v>
      </c>
      <c r="W77" s="25">
        <f>+W75</f>
        <v>0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18" customWidth="1"/>
    <col min="2" max="3" width="45.7109375" style="18" customWidth="1"/>
    <col min="4" max="4" width="11.28125" style="19" customWidth="1"/>
    <col min="5" max="16384" width="9.140625" style="1" customWidth="1"/>
  </cols>
  <sheetData>
    <row r="1" spans="1:4" ht="12.75">
      <c r="A1" s="12" t="s">
        <v>60</v>
      </c>
      <c r="B1" s="13"/>
      <c r="C1" s="13"/>
      <c r="D1" s="14" t="s">
        <v>195</v>
      </c>
    </row>
    <row r="2" spans="1:4" ht="12.75">
      <c r="A2" s="12" t="s">
        <v>62</v>
      </c>
      <c r="B2" s="13"/>
      <c r="C2" s="13"/>
      <c r="D2" s="14" t="s">
        <v>63</v>
      </c>
    </row>
    <row r="3" spans="1:4" ht="12.75">
      <c r="A3" s="12" t="s">
        <v>17</v>
      </c>
      <c r="B3" s="13"/>
      <c r="C3" s="13"/>
      <c r="D3" s="14" t="s">
        <v>64</v>
      </c>
    </row>
    <row r="4" spans="1:4" ht="12.75">
      <c r="A4" s="13"/>
      <c r="B4" s="13"/>
      <c r="C4" s="13"/>
      <c r="D4" s="13"/>
    </row>
    <row r="5" spans="1:4" ht="12.75">
      <c r="A5" s="12" t="s">
        <v>65</v>
      </c>
      <c r="B5" s="13"/>
      <c r="C5" s="13"/>
      <c r="D5" s="13"/>
    </row>
    <row r="6" spans="1:4" ht="12.75">
      <c r="A6" s="12" t="s">
        <v>66</v>
      </c>
      <c r="B6" s="13"/>
      <c r="C6" s="13"/>
      <c r="D6" s="13"/>
    </row>
    <row r="7" spans="1:4" ht="12.75">
      <c r="A7" s="12"/>
      <c r="B7" s="13"/>
      <c r="C7" s="13"/>
      <c r="D7" s="13"/>
    </row>
    <row r="8" spans="1:4" ht="12.75">
      <c r="A8" s="1" t="s">
        <v>67</v>
      </c>
      <c r="B8" s="15"/>
      <c r="C8" s="16"/>
      <c r="D8" s="17"/>
    </row>
    <row r="9" spans="1:6" ht="12.75">
      <c r="A9" s="44" t="s">
        <v>56</v>
      </c>
      <c r="B9" s="44" t="s">
        <v>57</v>
      </c>
      <c r="C9" s="44" t="s">
        <v>58</v>
      </c>
      <c r="D9" s="45" t="s">
        <v>59</v>
      </c>
      <c r="F9" s="1" t="s">
        <v>196</v>
      </c>
    </row>
    <row r="10" spans="1:4" ht="12.75">
      <c r="A10" s="46"/>
      <c r="B10" s="46"/>
      <c r="C10" s="47"/>
      <c r="D10" s="48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Sokolíková Marta JUDr.</cp:lastModifiedBy>
  <cp:lastPrinted>2016-06-07T10:12:43Z</cp:lastPrinted>
  <dcterms:created xsi:type="dcterms:W3CDTF">1999-04-06T07:39:42Z</dcterms:created>
  <dcterms:modified xsi:type="dcterms:W3CDTF">2019-04-15T11:33:41Z</dcterms:modified>
  <cp:category/>
  <cp:version/>
  <cp:contentType/>
  <cp:contentStatus/>
</cp:coreProperties>
</file>