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marekkukumberg/Dropbox/MKTech-TTIT/MSP_Kamery_projekty_2022-10-27_Rev_1_KpU_HUDC/CMZ_FINAL/XLS/"/>
    </mc:Choice>
  </mc:AlternateContent>
  <xr:revisionPtr revIDLastSave="0" documentId="13_ncr:1_{C2A34FFF-F1FA-E340-8946-B7903D260B49}" xr6:coauthVersionLast="47" xr6:coauthVersionMax="47" xr10:uidLastSave="{00000000-0000-0000-0000-000000000000}"/>
  <bookViews>
    <workbookView xWindow="33400" yWindow="500" windowWidth="33320" windowHeight="20740" tabRatio="585" activeTab="1" xr2:uid="{00000000-000D-0000-FFFF-FFFF00000000}"/>
  </bookViews>
  <sheets>
    <sheet name="CCTV_R1" sheetId="2" r:id="rId1"/>
    <sheet name="CCTV_R2" sheetId="3" r:id="rId2"/>
  </sheets>
  <definedNames>
    <definedName name="_xlnm._FilterDatabase" localSheetId="0" hidden="1">CCTV_R1!$A$6:$J$138</definedName>
    <definedName name="_xlnm._FilterDatabase" localSheetId="1" hidden="1">CCTV_R2!$A$6:$J$51</definedName>
    <definedName name="Excel_BuiltIn__FilterDatabase_1">#REF!</definedName>
    <definedName name="Excel_BuiltIn__FilterDatabase_1_1" localSheetId="0">CCTV_R1!$A$6:$J$137</definedName>
    <definedName name="Excel_BuiltIn__FilterDatabase_1_1" localSheetId="1">CCTV_R2!$A$6:$J$50</definedName>
    <definedName name="Excel_BuiltIn__FilterDatabase_1_1">#REF!</definedName>
    <definedName name="Excel_BuiltIn__FilterDatabase_10_1">#REF!</definedName>
    <definedName name="Excel_BuiltIn__FilterDatabase_16_1">#REF!</definedName>
    <definedName name="Excel_BuiltIn__FilterDatabase_3">#REF!</definedName>
    <definedName name="Excel_BuiltIn__FilterDatabase_7">#REF!</definedName>
    <definedName name="Excel_BuiltIn__FilterDatabase_9">#REF!</definedName>
    <definedName name="Excel_BuiltIn_Print_Area">#REF!</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8" i="3" l="1"/>
  <c r="A39" i="3"/>
  <c r="A8" i="3"/>
  <c r="A9" i="3"/>
  <c r="A10" i="3"/>
  <c r="E49" i="3"/>
  <c r="E22" i="3"/>
  <c r="E21" i="3"/>
  <c r="E20" i="3"/>
  <c r="E19" i="3"/>
  <c r="E18" i="3"/>
  <c r="E17" i="3"/>
  <c r="E16" i="3"/>
  <c r="E13" i="3"/>
  <c r="E12" i="3"/>
  <c r="E11" i="3"/>
  <c r="E9" i="3"/>
  <c r="A11" i="3"/>
  <c r="A12" i="3"/>
  <c r="A13" i="3"/>
  <c r="A14" i="3"/>
  <c r="A15" i="3"/>
  <c r="A16" i="3"/>
  <c r="A17" i="3"/>
  <c r="A18" i="3"/>
  <c r="A19" i="3"/>
  <c r="A20" i="3"/>
  <c r="A21" i="3"/>
  <c r="A22" i="3"/>
  <c r="A23" i="3"/>
  <c r="A24" i="3"/>
  <c r="A25" i="3"/>
  <c r="A26" i="3"/>
  <c r="A27" i="3"/>
  <c r="A28" i="3"/>
  <c r="A29" i="3"/>
  <c r="A30" i="3"/>
  <c r="A31" i="3"/>
  <c r="A32" i="3"/>
  <c r="A33" i="3"/>
  <c r="A34" i="3"/>
  <c r="E33" i="3"/>
  <c r="A35" i="3"/>
  <c r="A36" i="3"/>
  <c r="A37" i="3"/>
  <c r="A40" i="3"/>
  <c r="A41" i="3"/>
  <c r="A42" i="3"/>
  <c r="A43" i="3"/>
  <c r="A44" i="3"/>
  <c r="A45" i="3"/>
  <c r="A46" i="3"/>
  <c r="A47" i="3"/>
  <c r="A48" i="3"/>
  <c r="A49" i="3"/>
  <c r="E44" i="3"/>
  <c r="E43" i="3"/>
  <c r="E42" i="3"/>
  <c r="E41" i="3"/>
  <c r="E39" i="3"/>
  <c r="E31" i="3"/>
  <c r="E28" i="3"/>
  <c r="E30" i="3"/>
  <c r="E29" i="3"/>
  <c r="E10" i="3"/>
  <c r="A97" i="2"/>
  <c r="A98"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E47"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E124" i="2"/>
  <c r="E123" i="2"/>
  <c r="E42" i="2"/>
  <c r="E45" i="2"/>
  <c r="E43" i="2"/>
  <c r="E127" i="2"/>
</calcChain>
</file>

<file path=xl/sharedStrings.xml><?xml version="1.0" encoding="utf-8"?>
<sst xmlns="http://schemas.openxmlformats.org/spreadsheetml/2006/main" count="511" uniqueCount="283">
  <si>
    <t xml:space="preserve">Objekt: </t>
  </si>
  <si>
    <t>Vypracoval:</t>
  </si>
  <si>
    <t>ks</t>
  </si>
  <si>
    <t xml:space="preserve">Profesia :  </t>
  </si>
  <si>
    <t>Dátum:</t>
  </si>
  <si>
    <t xml:space="preserve">Investor: </t>
  </si>
  <si>
    <t>P.Č.</t>
  </si>
  <si>
    <t>Produkt</t>
  </si>
  <si>
    <t>PN</t>
  </si>
  <si>
    <t>MJ</t>
  </si>
  <si>
    <t>MN</t>
  </si>
  <si>
    <t>Cena za kus/m (€)</t>
  </si>
  <si>
    <t>Montáž za kus</t>
  </si>
  <si>
    <t>Materiál spolu (€)</t>
  </si>
  <si>
    <t>Montáž spolu</t>
  </si>
  <si>
    <t>Spolu material + práce</t>
  </si>
  <si>
    <t>kus</t>
  </si>
  <si>
    <t>m</t>
  </si>
  <si>
    <t>Protipožiarny tmel HILTI</t>
  </si>
  <si>
    <t>CP 601S</t>
  </si>
  <si>
    <t>Protipožiarny náter HILTI</t>
  </si>
  <si>
    <t>CP 671C-20</t>
  </si>
  <si>
    <t>Minerálna plsť 140 kg/m3</t>
  </si>
  <si>
    <t>m2</t>
  </si>
  <si>
    <t>Silikonový tmel, bezfarebný, 330ml</t>
  </si>
  <si>
    <t>Drobný montážny materiál</t>
  </si>
  <si>
    <t>prípad</t>
  </si>
  <si>
    <t>Inžinierska činnosť,  priprava, technický dozor</t>
  </si>
  <si>
    <t>Dopravné náklady</t>
  </si>
  <si>
    <t>Pridružené výkony</t>
  </si>
  <si>
    <t>Zriadenie staveniska</t>
  </si>
  <si>
    <t xml:space="preserve">Prvá odborná prehliadka a skúška </t>
  </si>
  <si>
    <t>Spolu</t>
  </si>
  <si>
    <t>Príchytka TYP OMEGA</t>
  </si>
  <si>
    <t>5220 AL</t>
  </si>
  <si>
    <t>Hmoždinka zatláčacia bezhalogénová, DSD 35 , far. svetlo šeda</t>
  </si>
  <si>
    <t>unv_082226</t>
  </si>
  <si>
    <t>Kábel pevný bezhalogénový N2XH-J 3x2,5, B2ca (s1 d0 a1)</t>
  </si>
  <si>
    <t>KPE000000037</t>
  </si>
  <si>
    <t>Rúrka ohybná 2329/LPE-1 H50 34,5mm 28,4mm 320N PE biela</t>
  </si>
  <si>
    <t>KTR000000091</t>
  </si>
  <si>
    <t>Mosaic – zásuvka 1x RJ45 Cat.6a - 1 modul</t>
  </si>
  <si>
    <t>Mosaic - Montážna doska pre 2 moduly</t>
  </si>
  <si>
    <t>Mosaic - Krycí rámik pre 2 moduly</t>
  </si>
  <si>
    <t xml:space="preserve">LCS3 KÁBEL S/FTP CAT.7 B2ca s1 d1 a1 </t>
  </si>
  <si>
    <t>Rozpočet (výkaz výmer) je doplnkom projektovej dokumentácie. Špecifikácia je súpis hlavných zariadení. Pre objednávku a realizáciu platí výkresová dokumentácia, ktorá je smerodajným podkladom pre výpočet ceny diela a samotnú realizáciu.</t>
  </si>
  <si>
    <t>Mosaic - Krabica inštalačná do muriva / žľabu pre 2 moduly</t>
  </si>
  <si>
    <t>Mesto Trnava; Hlavná ulica 1; 917 71 Trnava</t>
  </si>
  <si>
    <t>Mesto Trnava - centrálna mestská zóna</t>
  </si>
  <si>
    <t>BKT serverový rozvádzač  4DC 42U, 800/1000/1980 (W/D/H mm), predné a zadné dvere perforované - perforácia 82%, uhol otvárania 225°, 4-bodový uzamykací systém s možnosťou použitia elektronických zámokv, RAL 9005 BLACK, nosnosť 1500 kg, zváraný rám s hrúbkou profilov 1,5mm</t>
  </si>
  <si>
    <t>Bočná stena pre BKT 4DC serverový rozvádzač 42U 1000mm RAL 9005,  možnosť delenia bočných stien na 2, 3 alebo 4 sekcie (voliteľné)</t>
  </si>
  <si>
    <t>Spojovacia sada pre BKT 4DC serverový rozvádzač</t>
  </si>
  <si>
    <t>BKT 4DC 42U</t>
  </si>
  <si>
    <t>BKT 4DC 42U BS</t>
  </si>
  <si>
    <t>BKT 4DC 42U SS</t>
  </si>
  <si>
    <t>93PS-40(40)-40-0-MBS-6</t>
  </si>
  <si>
    <t>SPQ-IARUPS</t>
  </si>
  <si>
    <t>SPQ-IB5U</t>
  </si>
  <si>
    <t>EBC-E-1x40-CSBHRL12280W-BB-400A-M6</t>
  </si>
  <si>
    <t>SPQ-IB6B</t>
  </si>
  <si>
    <t>P-105000045-004</t>
  </si>
  <si>
    <t>SPQ-IB8ACCByp40</t>
  </si>
  <si>
    <t>SPQ-DB10</t>
  </si>
  <si>
    <t>IPM-OL-05</t>
  </si>
  <si>
    <t>EMAB20</t>
  </si>
  <si>
    <t>EATS16N</t>
  </si>
  <si>
    <t>UPS 93PS 40kVA/40kW (20+20kVA HotSwap moduly); 3F-3F, UPS obsahuje pracovný bypass a Gigabit komunikačnú kartu SNMP; bez interných batérií</t>
  </si>
  <si>
    <t>Revízna správa k inštalácii el. zariadenií</t>
  </si>
  <si>
    <t>Štandardná inštalácia na pripravené prívody k UPS 9xPS, 93E do 40 kVA, bez dopravy technika</t>
  </si>
  <si>
    <t>Externá batériová skriňa, typ E, 1x40-CSBHRL12280W, M6 400A istič + 24V ST (80-200kW)</t>
  </si>
  <si>
    <t>Inštalácia externých batérií typ "Skriňa" k 93PM, 93E 50-250kVA, bez dopravy technika</t>
  </si>
  <si>
    <t>Externý údržbový bypass 40kW so štyrmi spínačmi</t>
  </si>
  <si>
    <t>Inštalácia externého bypassu od 20kVA do 40kVA, bez dopravy technika</t>
  </si>
  <si>
    <t>Riadiaci softvér IPM Manage: Trvalá licencia pre jeden prístupový bod s podporou 1 rok; (1-25 node)</t>
  </si>
  <si>
    <t>ePDU: Riadené IEC 0U, In: IEC 60309 16A 3P - Out: 21xC13:3xC19</t>
  </si>
  <si>
    <t>Prepínač (Automatic Transfer Switch) ATS 16 Netpack</t>
  </si>
  <si>
    <t>Dopravné náklady UPS</t>
  </si>
  <si>
    <t>ZÁSLEPKA NA 24M</t>
  </si>
  <si>
    <t>XL3 400 ROZV. V. 600</t>
  </si>
  <si>
    <t>XL3 PRÍSLUŠENSTVO</t>
  </si>
  <si>
    <t>XL3 400 UNIV. LIŠTA</t>
  </si>
  <si>
    <t>XL3 160/400 DVERE KOV V.600</t>
  </si>
  <si>
    <t xml:space="preserve">KRYT MODULÁRNY V150      </t>
  </si>
  <si>
    <t xml:space="preserve">KRYT MODULÁRNY V200      </t>
  </si>
  <si>
    <t xml:space="preserve">KRYT PLNÝ V50     </t>
  </si>
  <si>
    <t>KRYT PLNÝ H150</t>
  </si>
  <si>
    <t>SVORKA RADOVÁ SIVÁ 4 MM2</t>
  </si>
  <si>
    <t>SVORKA RADOVÁ SIVÁ 35MM2</t>
  </si>
  <si>
    <t>XL3 400 ZEMNIACA SVORKOVNICA</t>
  </si>
  <si>
    <t>UZEMNENIE</t>
  </si>
  <si>
    <t>Vypínač DX3-IS 3P 100A sivá páčka</t>
  </si>
  <si>
    <t>DX3 istič 10000A 1P B 2A</t>
  </si>
  <si>
    <t>DX3 istič 10000A 1P B 10A</t>
  </si>
  <si>
    <t>DX3 istič 10000A 1P B 20A</t>
  </si>
  <si>
    <t>DX3 istič 10000/16kA 3P B 80A</t>
  </si>
  <si>
    <t>Zvodič prepätia T1+T2 (B+C) 12,5kA 3P+N-vpravo so signalizáciou</t>
  </si>
  <si>
    <t>Sada prepájacích káblov pre zvodiče prepätia</t>
  </si>
  <si>
    <t>RAB-FO-X47-SL</t>
  </si>
  <si>
    <t>optický patch panel pre 24 x SC-SC, LC-LC Duplex alebo LSH-LSH adaptérov, výsuvný s odnímateľným čelom</t>
  </si>
  <si>
    <t>KE-LC-SM</t>
  </si>
  <si>
    <t>optický adaptér LC-LC Duplex, OS2</t>
  </si>
  <si>
    <t>PIG09-LC-020</t>
  </si>
  <si>
    <t>pigtail LC, OS2 9/125µm (ITU-T G.652.D)</t>
  </si>
  <si>
    <t>RAB-FO-X04</t>
  </si>
  <si>
    <t>Kazeta pre 2x12 zvarov, komplet</t>
  </si>
  <si>
    <t>F11002</t>
  </si>
  <si>
    <t>Ochrana zvaru, 60 mm</t>
  </si>
  <si>
    <t>P09D-LCLC-020</t>
  </si>
  <si>
    <t>optický patch kábel LC-LC Duplex, OS2, 9/125µm (ITU-T G.652.D), LSOH</t>
  </si>
  <si>
    <t>Certifikačné merania trasy a spoja /reflektometrom OTDR/ + vystavenie protokolu</t>
  </si>
  <si>
    <t>KEP-C6A-S-HD</t>
  </si>
  <si>
    <t>patch panel Cat 6A, osadený s 24xKEJ-C6A-S-HD</t>
  </si>
  <si>
    <t>DHI-LS650KCM-EF</t>
  </si>
  <si>
    <t>DHI-LS650KC-ES-Y</t>
  </si>
  <si>
    <t>Zákazkový podstavec</t>
  </si>
  <si>
    <t>DH-DHL-FJ</t>
  </si>
  <si>
    <t>LS-E-L</t>
  </si>
  <si>
    <t>Oblúkový spojovací kus</t>
  </si>
  <si>
    <t>Transportný obal</t>
  </si>
  <si>
    <t>DH-W-HDMI10M-4K</t>
  </si>
  <si>
    <t>IR-3.5MM-3M</t>
  </si>
  <si>
    <t>Dell Precision 3930 Rck</t>
  </si>
  <si>
    <t>WBXDPHDMI4</t>
  </si>
  <si>
    <t>65" UHD 3840×2160 pixelov video nástenná zobrazovacia LED jednotka v prevedení do priemyselného prostredia vhodná pre nepretržitú prevádzku 24x7. Úzky rámček, max hrúbka oboch susediacich okrajov spolu 3,5mm (odporúčané prevedenie 2,3mm rám na ľavej a hornej strane a 1,2mm rám na pravej a spodnej strane). Svietivosť displeja min. 480 cd/m². Antireflexný, vysoký kontrastný pomer, minimálne 1200:1. Pozorovací uhol min horizontálne 177°, vertikálne 177°. Odozva pod 10 ms. Podpora vstupných rozhraní HDMI, DVI, VGA, DP (daisy chain), Audio, IR ovládenia. Vstavané napájanie, nízka spotreba energie max 220W, tichá prevádzka. Prev  teplotný rozsah 0℃ až +50℃. Profesionálne rešenie odvodu tepla, požadovaná životnosť MTBF min 45000hod. Podpora VESA štandardu, možnosť inštalácie na podstavec výrobne voliteľnej výšky, možnosť inštalácie na stenu, podpora montáže v tvare oblúka. Maximálna výška musí byť menšia než 810 mm. Záruka 5 rokov.</t>
  </si>
  <si>
    <t>Rámy pre inštaláciu monitorov zo zostavy monitorovacej steny.</t>
  </si>
  <si>
    <t>Na mieru navrhnutý podstavec pre osadenie monitorovacej steny do rozmerov monitorovacej miestnosti (výška 65 cm).</t>
  </si>
  <si>
    <t>Základné montážne príslušenstvo</t>
  </si>
  <si>
    <t>Spojovacia tyč pre ukotvenie pri odstupe od steny.</t>
  </si>
  <si>
    <t>Pevný transportný obal</t>
  </si>
  <si>
    <t>10m dlhé HDMI prepojovacie káble</t>
  </si>
  <si>
    <t>Jednotka pre centrálne vypínanie všetkých monitorov</t>
  </si>
  <si>
    <t>Predĺžovací kábel pre IR ovládač</t>
  </si>
  <si>
    <t>Pracovná stanica slúžiaca ako kontrolér k videostene na pripojenie 4ks 65" 4K monitorov. Precision 3930 Rack XCTO Base, Intel Core i7-9700,(8 Core, 12MB Cache, 3.0Ghz, 4.8 Ghz Turbo w/UHD Graphics 630), Standard Temperature Range (10-35 degree C), RAM 16GB (2x8GB) DDR4 UDIMM non-ECC Memory, HDD 256GB SATA Class 20 SSD, European Power Cord, NVIDIA Quadro P2000, 5GB, 4 DP, Dell MS116 Wired Mouse Black, Dell Wired Keyboard-KB216 - Slovakian (QWERTZ) - Black, Raid1, Windows 10 Pro (Includes Windows 11 Pro License) English, Slovak, Záruka 5R ProSupport and Next Business Day On-Site Service.</t>
  </si>
  <si>
    <t>Prevodník Display Port v1.1a/1.2 na HDMI 1.3b/1.4b. Podpora rozlíšenia až QXGA (1920x1200), 10.8Gbps</t>
  </si>
  <si>
    <t>Dell Precision 7920 XL Rck</t>
  </si>
  <si>
    <t>4ks produkčných + 1ks failover záznamových serverov v špecifikácii: Dell Precision 7920 XL Rack Chassis, TPM, 2x CPU Heatsink, 1x Intel Xeon Gold 6226 2.7GHz,(3.7GHz Turbo, 12C, 10.4GT/s 3UPI, 19.25MB Cache, HT (125W) DDR4-2933), 1x Dual Intel Xeon Gold 6226 2.7GHz,(3.7GHz Turbo, 12C, 10.4GT/s 3UPI, 19.25MB Cache,HT(125W) DDR4-2933), RAM 4x8GB DDR4 2933 RDIMM ECC, iDRAC9,Enterprise, 6x 3.5" 12TB 7,200rpm SATA HDD, 2x 256GB SSD, PERC H740P HW RAID Card 12Gbps SAS /SATA(6.0Gb/s) 8GB cache RAID 0/1/5/10, Dual Redundant Power Supply (1+1), 1600W, NVIDIA Quadro RTX4000, 8GB, 3DP, VirtualLink (7920R), Intel I350 (4x1Gbit) Quad Port Network Daughter Card, Dell PCIe SSD Card - holds up to 4 x M.2 Solid State Drives, USB 3.0 for R740, RAID 5 for SATA HDD, 6x Standard Fans for R740/740XD, Windows 10 Pro for Workstations (6 cores plus, Includes Windows 11 Pro License) English,Slovak, 63M ProSupport and Next Business Day On-Site Service</t>
  </si>
  <si>
    <t>Axis 5020-001</t>
  </si>
  <si>
    <t>Wbox WBXDPHDMI4</t>
  </si>
  <si>
    <t>Wbox WBXML4K28</t>
  </si>
  <si>
    <t>Wbox WBXUSBE1</t>
  </si>
  <si>
    <t>Ovládacia klávesnica pre profesionálne IP systémy T8310, modulárna koncepcia, obsahuje: AXIS T8311 Joystick, AXIS T8312 Keypad a AXIS T8313 Jog Dial, obsahuje 2m prepojovací kábel USB na pripojenie k pracovnej stanici. Záruka 5R.</t>
  </si>
  <si>
    <t>Pracovná stanica pre online operátora + Pracovná stanica pre incident manažéra. Precision 3930 Rack XCTO Base, Intel Core i5-9500,(6 Core, 9MB Cache, 3.0Ghz, 4.4 Ghz Turbo w/UHD Graphics 630), Standard Temperature Range (10-35 degree C), RAM 16GB (2x8GB) DDR4 UDIMM non-ECC Memory, HDD 256GB SATA Class 20 SSD, European Power Cord, NVIDIA Quadro P2000, 5GB, 4 DP, Dell MS116 Wired Mouse Black, Dell Wired Keyboard-KB216 - Slovakian (QWERTZ) - Black, Raid1, Windows 10 Pro (Includes Windows 11 Pro License) English, Slovak, Záruka 5 ProSupport and Next Business Day On-Site Service.</t>
  </si>
  <si>
    <t>UHD LED monitor so zobrazovacou uhlopriečkou 28" a rozlíšením 3840x2160. Jedná sa o širokoúhly monitor s pomerom 16:9 a s podporou zobrazenia 4:3. Monitor je určený špeciálne pre kamerové systémy a obsahuje tieto konektory: 1x BNC (In/Out), 1x HDMI, 1x VGA, 1x DVI, 1x 3.5mm mini-jack. Zabudovaný stereo reproduktor. Navrhnuté pre prevádzku 24x7. Záruka 3R.</t>
  </si>
  <si>
    <t>USB extender (predlžovač) na vzdialenosť až 200m (odporúčaný kábel Cat-6/7), alebo 100m (odporúčaný kábel Cat-5E). Extender podporuje štandard USB 2.0 a prenos až 12Mbps. Súčasťou dodávky je vysielač (Male typ A) a prijímač (Female typ B)</t>
  </si>
  <si>
    <t>2G-2S.1.4.F-BOX-PoE-PP</t>
  </si>
  <si>
    <t>BX-1000-20-W4-L</t>
  </si>
  <si>
    <t>BX-1000-20-W5-L</t>
  </si>
  <si>
    <t>2G-2S.0.2.F-BOX-POE-PP</t>
  </si>
  <si>
    <t>Priemyselný switch pre kruhovú topológiu s 2x SFP slot, 1x GE port, 4x Fast Ethernet port s PoE, podpora UPOE, POH, 802.3af/at/bt, max. 95W na port, maximálny celkový odoberaný výkon PoE cez všetky porty je 170W, prepäťové ochrany FE portov 1000A, 2x DI s podporou vyvážených slučiek, 1x programovateľné NO/NC RELÉ výstup, 2x RS485 / 1x RS422 BUS (podpora MIOS modulov, TCP server, UDP mode), USB port pro lokálny manažment, redundantný vstup napájania, prepäťové ochrany na všetkých vstupoch, EVENT MANAGEMENT: SMTP, TCP eventy, ETH eventy, HTTP klient (riadenie kamier), 8x IPWatchdog.... , prevádzková teplota –40…+70°C, VLAN, QoS, IGMP, SNMPv2/v3, SNTP, inštalácia na rovný podklad alebo DIN35, 12VDC/24VDC/48VDC/12VAC/24VAC/56VDC. 5R záruka.</t>
  </si>
  <si>
    <t>Small Form-factor Pluggable transceivery, 1000BaseBX (2G), Tx1310nm/Rx1550nm, MM/SM univerzálne, WDM (obojsmerná komunikácia po jednom vlákne), rozsah pracovných teplôt od -40 °C do +70 °C, 3.3VDC, optický konektor SC/PC. 5R záruka.</t>
  </si>
  <si>
    <t>Small Form-factor Pluggable transceivery, 1000BaseBX (2G), Tx1550nm/Rx1310nm, MM/SM univerzálne, WDM (obojsmerná komunikácia po jednom vlákne), rozsah pracovných teplôt od -40 °C do +70 °C, 3.3VDC, optický konektor SC/PC. 5R záruka.</t>
  </si>
  <si>
    <t>Priemyselný switch pre kruhovú topológiu s 2x SFP slot, 2x FE PoE++ (60W) port s 1kA prepäťovou ochranou, 2x DI s podporou vyvážených slučiek, 1x programovateľné NO/NC RELÉ výstup, 2x RS485/1x RS422 BUS (podpora MIOS modulov, TCP server, UDP mode), USB port pre lokálny manažment, redundantný vstup napájania, prepäťové ochrany na všetkých vstupoch, EVENT MANAGEMENT: SMTP, TCP eventy, ETH eventy, HTTP klient (riadenie kamier), 8x IPWatchdog.... , prevádzková teplota –40…+70°C, VLAN, QoS, IGMP, SNMPv2/v3, SNTP, inštalácia na rovný podklad alebo DIN35, 12VDC/24VDC/48VDC/12VAC/24VAC/56VDC. 5R záruka.</t>
  </si>
  <si>
    <t>20G-2X.8C.0.G-UNIT/1U</t>
  </si>
  <si>
    <t>BX-10G-20-W4</t>
  </si>
  <si>
    <t xml:space="preserve">BX-10G-20-W5 </t>
  </si>
  <si>
    <t>Priemyselný manažovateľný switch 19"/1U s podporou: 2x SFP+ sloty 10 GBASE-R, 8x COMBO porty (SFP/RJ45), sériové zbernice 2x RS485 (Modbus), 2x digitálny/poplachový vstup, 1x programovateľný relé výstup, 2 nezávislé vstupy napájania, Redundantná topológia LAN-RING, RSTP, LACP, Podpora IEC61131-3 jazykov, Manažment: SIMULand (SNMPv3), SSH, WWW, OS Linux s podporou OPKG balíčkov, inštalácia do 19" racku, 230VAC. 5R záruka.</t>
  </si>
  <si>
    <t>Small Form-factor Pluggable transceivery, 20km cezr SM vlákno, 10Gbps (20G), Tx:1270nm/Rx:1330nm, WDM (obojsmerná komunikácia po jednom vlákne), rozsah pracovných teplôt od -40 °C do +85 °C, 3.3VDC, optický konektor LC. 5R záruka.</t>
  </si>
  <si>
    <t>Small Form-factor Pluggable transceivery, 20km cezr SM vlákno, 10Gbps (20G), Tx:1330nm/Rx:1270nm, WDM (obojsmerná komunikácia po jednom vlákne), rozsah pracovných teplôt od -40 °C do +85 °C, 3.3VDC, optický konektor LC. 5R záruka.</t>
  </si>
  <si>
    <t>2G-6S.1.16.F</t>
  </si>
  <si>
    <t>Priemyselný manažovateľný switch 19"/1U podporujúci redundantnú topológiu LAN-RING s portami: 1x RS485, 2x digitálny vstup, 1x programovateľné relé, 2x SFP port, 4x SFP/gigabit ethernet port, 1x gigabit ethernet port, 16x fast ethernet PoE port s IP watchdog, externý zdroj 280W, podpora VLAN, 802.1p/q, QoS, podpora SNMP, SMTP, SNTP, IGMP, pracovná teplota – 30°C až +60°C, pasívne chladenie, inštalácia do 19" racku, 230VAC. 5R záruka.</t>
  </si>
  <si>
    <t>02037-002</t>
  </si>
  <si>
    <t>AXIS P7316, 16-kanálový video enkóder. Rozlíšenie max 4K pri 15 obr/s na 4 kanáloch. Obsahuje 4 artpec-7 procesory a 4 IP adresy. Podpora kompresií H.264, H265, M-JPEG na všetkých kanáloch. Video motion detekcia. Active tampering alarm. Obojsmerné audio s audio detekciou. SFP slot pre optické pripojenie pre dosiahnutie redundancie.  Zahŕňa sloty pre 4x micro SD karty. PTZ podpora. 16x analóg BNC, 1x 1000 BASE-TX Ethernet (RJ45). 4x svorkovnica pre 4 konfigurovateľné externé vstupy/výstupy. 4x svorkovnica pre RS485/RS422 (plný duplex). Firmvér digitálne podpísaný výrobcom and secure boot na zvášenie úrovne kyberneticke bezpečnosti. Zahŕňa napájací zdroj. Spotreba max. 32W. 5R záruka.</t>
  </si>
  <si>
    <t>HW-GR-USB-RTL</t>
  </si>
  <si>
    <t>HW-GR-USB-VIT</t>
  </si>
  <si>
    <t>SW-ANU-SRV-RTL</t>
  </si>
  <si>
    <t>SW-ANU-CAM-RTL</t>
  </si>
  <si>
    <t>SW-ANU-DEV-RTL</t>
  </si>
  <si>
    <t>SW-ANU-HBA-RTL</t>
  </si>
  <si>
    <t>SW-ANU-AINN-RTL</t>
  </si>
  <si>
    <t>SW-AN-AINND-RTL</t>
  </si>
  <si>
    <t>SW-ANU-OAC-RTL</t>
  </si>
  <si>
    <t>SW-ANU-FRCT1-RTL</t>
  </si>
  <si>
    <t>SW-ANU-LPRVTP-RTL</t>
  </si>
  <si>
    <t>Hardvérový kľúč USB pre každý server Axxon Next.</t>
  </si>
  <si>
    <t>Hardvérový kľúč USB pre každý server Axxon Next využívajúci softvérové video analýzy LPR/ANPR VIT (SW-ANU-LPRVTP-RTL).</t>
  </si>
  <si>
    <t>Axxon Next Universe Server umožňuje správu neobmedzeného množstva serverov, klientských staníc a kamier. Podporuje failover server, videostenu. Vyžaduje HW-GR-USB-RTL pre každý server v systéme. Jednorázová licencia bez potreby dokupovania subscription poplatkov.</t>
  </si>
  <si>
    <t>Axxon Next Universe Kamera umožňuje zobrazenie, nahrávanie a prenos jedného video kanálu, obsahuje správu audia, vnútorného úložiska kamery, vstavaných analýz, PTZ, I/O vrátane základných živých analytických nástrojov, funkcie časovej redukcie záznamu TimeCompressor, smart vyhľadávanie MomentQuest, Face Search, sledovanie záujmovej osoby na rôznych kamerách formou jej odovzdávania pri prechode do obrazu inej kamery Track&amp;Track, detekciu osôb a vozidiel, detekciu dymu a požiaru apod. Licencia za kameru s touto funkciou.</t>
  </si>
  <si>
    <t>Axxon Next Universe Zariadenie umožňuje príjem a zobrazenie informácií zo zariadeni napr ako sú POS, prístupový systém. Licencia za zariadenie s touto funkciou.</t>
  </si>
  <si>
    <t>Axxon Next Universe Human Behavior Analytics (Analýza ľudského chovania) umožňuje rozpoznať nebezpečné situácie za pomoci detekcie špecifických postojov človeka: zdvihnuté ruky, pád osoby, aktívny strelec, nepovolený prechod cez turniket, sediaca/ležiaca osoba, držanie sa zábradlia, nedodržanie odstupu osôb v skupine, skupina osôb apod. Licencia umožňuje počítať osoby ve scéne a maskovať ich pohyb vo videu. Licencia za kameru s touto funkciou.</t>
  </si>
  <si>
    <t>Axxon Next Universe Individuálna [AI] NN video analýza (Neuronové siete) umožňuje použitie individuálnej video analýzy založenej na AI (neuronovej sieti). Bežně vyžaduje individuálnu úpravu SW-AN-AINND-RTL. Licencia za kameru s touto funkciou.</t>
  </si>
  <si>
    <t>Axxon Next Universe Individuálny vývoj [AI] NN analýzy umožňuje individuálny vývoj analýzy založenej na AI (neuronovej sieti) alebo úpravy už existujúcej analýzy pre zvýšenie presnosti detekcie. Licencia za kameru s touto funkciou.</t>
  </si>
  <si>
    <t>Axxon Next Universe Offline analýza umožňuje využiť analytické funkcie TimeCompressor, inteligentné vyhľadávanie v zázname (MomentQuest), vyhľadávanie podľa registračných značiek vozidiel (LPR), tvárí osôb (FACE) v importovaných záznamoch z externých zdrojov napr. starších kamerových záznamov z iných prevádzok mesta a aplikovať na ne rovnaké moderné algoritmy pre uľahčenie práce riešiteľa incidentov. Licencia za kameru s touto funkciou.</t>
  </si>
  <si>
    <t>Axxon Next Universe Rozpoznávanie tváre + neobmedzená databáza osôb pre 1 kameru umožňuje živé rozpoznávanie tváre zachytené bežnou bezpečnostnou kamerou a jej porovnávanie s databázou osôb. Pri zhode je možné odoslať oznámenie (UI, Text, Email, API). Veľkosť databázy nie je obmedzena a môže byť synchronizovaná s cloudom. Modul je možné použiť aj pre otváranie dverí alebo spúšťanie iného makra pre automatizáciu. Licencia za kameru s touto funkciou.</t>
  </si>
  <si>
    <t>Axxon Next Universe Rozpoznávanie EČV + neobmedzená databáza vozidiel (VT Parking) umožňuje živé rozpoznávanie registračnej značky vozidiel z ľubovoľnej bezpečnostnej kamery a odosielať oznámenia (UI, Text, Email, API) v prípade zhody EČV s údajom z databázy. Modul je možné použiť pre otváránie brány alebo spúšťanie iného makra pre automatizáciu. Vyžaduje HW kľúč HW-GR-USB-VIT. Max. 6fps. Licencia za kameru s touto funkciou.</t>
  </si>
  <si>
    <t>LE_088016</t>
  </si>
  <si>
    <t>škatuľa podlahová pre prístroje Mosaic hĺbka: nastaviteľná 75-105mm násobnosť: 18 modulov montáž: do zdvojených podláh/betónu materiál: plast/nerezové veko</t>
  </si>
  <si>
    <t>GALAXYGD-264</t>
  </si>
  <si>
    <t>EZS ústredňa Galaxy DIMENSION GALAXYGD-264 (C264-C) vhodný pre stredné inštalácie. Od predchádzajúceho typu GALAXYGD-96 (C096-C) sa líši maximálnou konfiguráciou - 16 zón na základnej doske, max.264, 8 PGM výstupov, 32 podsystémov</t>
  </si>
  <si>
    <t>CP046-00</t>
  </si>
  <si>
    <t>Klávesnica s dotykovým displejom a čítačkou, zápustná montáž, pokročilé menu</t>
  </si>
  <si>
    <t>P026-B</t>
  </si>
  <si>
    <t>Modul systémového posilňovacieho zdroja 2,75A v kovovom kryte so vstavaným koncentrátorom 8 zón / 4 PGM výstupy. Pokročilá diagnostika funkčnosti, priestor pre AKU max. 18 Ah.</t>
  </si>
  <si>
    <t>G8</t>
  </si>
  <si>
    <t>Koncentrátor 8 zón + 4 PGM výstupy v kovovom kryte so sabotážnym kontaktom pre ústredne Galaxy G2 a Galaxy G3/GD.</t>
  </si>
  <si>
    <t>NP17-12I</t>
  </si>
  <si>
    <t>Akumulátor 12V/17Ah skrutkové svorky M5,životnosť podľa EUROBAT 3 až 5 rokov,VdS</t>
  </si>
  <si>
    <t>CDX-AM</t>
  </si>
  <si>
    <t>Komerčný detektor s vysokou odolnosťou voči falošným poplachom a ochranou proti zakrytiu funkciou aktívneho IR antimaskingu. Má voliteľné EOL rezistory rôznych hodnôt (plug-in modul) pre ľahšiu a rýchlejšiu inštaláciu, pretože nie je nutné ich v detektore zapájať. Ak hodnoty EOL rezistorov plug-in modulu nevyhovujú, možno ich vynechať a použiť detektor s EOL zapojenými do svorkovnice.</t>
  </si>
  <si>
    <t>DG457</t>
  </si>
  <si>
    <t>Detektor rozbitia skla s dosahom 4,5 alebo až 9m zbernicové i normálne zapojenie</t>
  </si>
  <si>
    <t>55000-317APO</t>
  </si>
  <si>
    <t>S65 konvenčný optický detektor dymu, napájanie 9-33Vjs/ 0,05mA v kľude a 52mA v poplachu, IP23D (bez pätice), -20°C až 60°C, certifikát 0832-CPD-0021</t>
  </si>
  <si>
    <t>45681-508APO</t>
  </si>
  <si>
    <t>S65 12V reléová NO/NC pätica 1A/75Vjs, 50Vst s voľbou či s pamäťou alebo bez pre prepojenie konvenčných detektorov rady S65 k ústredniam EZS, napájanie 9-15Vjs/ 0,01mA v kľude a 20mA v poplachu, -20°C až 70°C, certifikát 0832-CPD-0850</t>
  </si>
  <si>
    <t>HUB Pro</t>
  </si>
  <si>
    <t>Riadiaca jednotka pre 2 čítačky (2 dvere jednostranne alebo 1 dvere obojstranne) pre menšie až stredne veľké inštalácie, možnosť kombinácie s doch. terminálmi DT3000SA. Komunikácia aj cez TCP/IP (nutný modul MO11AA003-01R). Vrátane inštal. kovového krytu na povrch.</t>
  </si>
  <si>
    <t>SKYLA PRO II</t>
  </si>
  <si>
    <t>Softvér pre riadiace jednotky HUB PRO - plná verzia. Klient - server aplikácia, SW umožňuje široké spektrum nastavení, monitoring činnosti systému, prechodu osôb a práce operátorov, komfortné programovanie kontrolérov HUB PRO</t>
  </si>
  <si>
    <t>Signo 20 SMA T</t>
  </si>
  <si>
    <t>Úzke prevedenie čítačky Signo, Smart profil - číta karty iCLASS (SE), SEOS a Mifare/DESFire s naprogramovaným SIO objektom (nečíta CSN/UID). Kompatibilná s virtuálnymi kartami systému HID Mobile Access, načíta ich cez NFC aj Bluetooth. Pripojovacia svorkovnica (terminal block).</t>
  </si>
  <si>
    <t>9137131CU</t>
  </si>
  <si>
    <t>2N IP podporuje funkciu SIP klient a je pripojený k sieti IP. Umožňuje otvárať alebo kontrolovať stav dverí zo stolného IP telefónu alebo soft telefónu. Dverový systém môžete obsluhovať i na diaľku cez internet.</t>
  </si>
  <si>
    <t>1PS13V8 K40/10A</t>
  </si>
  <si>
    <t>Spínaný zálohovaný zdroj 13,8 Vjs / 10A v kryte pre použitie nielen v poplachových systémoch. Zdroj má samostatný výstup pre dobíjanie záložného akumulátora s nastaviteľným obmedzením prúdu, reléovými signalizačnými výstupmi a odpojovačom, ktoré zodpovedajú požiadavkám noriem na zdroje v poplachových systémoch. Hodnota dobíjacieho prúdu je voliteľná v niekoľkých krokoch.</t>
  </si>
  <si>
    <t>NP38-12I</t>
  </si>
  <si>
    <t>Akumulátor 12V/38Ah skrutkové svorky M5,životnosť podľa EUROBAT 3 až 5 rokov,VdS</t>
  </si>
  <si>
    <t>ABLOY EL560 / 60</t>
  </si>
  <si>
    <t>Elektromechanický samozamykací panikový zámok, backset 60 mm, rozteč 72 mm. Možnosť nastavenia do reverzného režimu (bez napätia priechodzí) alebo normálneho režimu (bez napätia blokovaný), jednoduché otočenie alebo odstránenie panikovej funkcie. Zámok je pravoľavý vďaka obojsmernej strelke. V zamknutom stave je vysunutá závora a blokovaná strelka – zaistenie v dvoch bodoch. Použitie na požiarne odolných a únikových dverí alebo ich kombinácia. Výrobcom doporučené kovanie kľučka-kľučka je IKON SX03 s roztečou 72mm. Možnosť použiť bežné cylindrické vložky DIN – europrofil.Varianty tovaru:EL560/65 – backset 65 mmEL560/80 – backset 80 mmEL560/100 – backset 100 mm</t>
  </si>
  <si>
    <t>MC270-S45</t>
  </si>
  <si>
    <t>MG hliníkový polarizovaný s medzerou 40mm (drevo), kábel 6m, armovaná hadice 1m</t>
  </si>
  <si>
    <t>EN3-JB9-HD</t>
  </si>
  <si>
    <t>Plastová prepojovacia krabica, biela, 7 skrutkovacích svoriek + 2 tamper svorky, tesnenie voči vlhkosti, rozmery 40(V) x 94(Š) x 25mm(H).</t>
  </si>
  <si>
    <t>Axis P1468-LE</t>
  </si>
  <si>
    <t xml:space="preserve">02327-001  AXIS P3265-LV </t>
  </si>
  <si>
    <t>IP dome kamera radu AXIS P32 vybavená najnovším kamerovým čípom ARTPEC-8, kompenzáciou protisvetla Forensic WDR, algoritmom na vylepšenie obrazu v zhoršených svetelných podmienkach bez straty forenzných detailov Lightfinder 2.0; podporou umelej inteligencie (AI), hlbokého učenia (DL) a klasifikácie objektov Axis Object Analytics (min. osôb a vozidiel osobné/nákladné/autobus/motorka/bicykel), Optimized IR až 40m a technológiou Zipstream pre šetrenie dátového toku a úložiska bez straty detailov. Medzi ďalšiu výbavu patrí motor zoom objektív so záberom 100° až 36°, slot na SD kartu, I/O kontakty ai. Veľmi dôležitý je aj súbor funkcionalít pod názvom Axis Edge Valut, ktoré zabezpečujú vysokú úroveň kybernetickej bezpečnosti kamery. Napájanie kamery je PoE (802.3af/at, Type 1 Class 2). Prevedenie kamery vnútorné zodolnené, IP52, IK10. Záruka 5R.</t>
  </si>
  <si>
    <t>CCTV - centrálne záznamové, analytické a monitorovacie pracovisko a migrácia starého systému</t>
  </si>
  <si>
    <t xml:space="preserve">CCTV - kamery pre centrálnu mestskú zónu </t>
  </si>
  <si>
    <t>Kamera exteriérová, senzor s progresívnym snímaním RGB CMOS 1/2.5” so vstavaným kamerovým čípom ARTPEC-8 P1468-LE a citlivosťou pri farebnom snímaní 0.07 lux pri 50 IRE F1.7 a pri ČB 0.01 lux pri 50 IRE F1.7, kompenzáciou protisvetla Forensic WDR, algoritmom na vylepšenie obrazu v zhoršených svetelných podmienkach bez straty forenzných detailov Lightfinder 2.0; podporou umelej inteligencie (AI), hlbokého učenia (DL) a klasifikácie objektov Axis Object Analytics (min. osôb a vozidiel osobné/nákladné/autobus/motorka/bicykel). Vstavaný varifokálny objektív s premenlivou ohniskovou vzdialenosťou a diaľkovým ovládaním priblíženia a ostrenia s pozorovacími uhlami horizontálne 107˚–35˚ a vertikálne 55˚–20˚ alebo vo variante s pozorovacími uhlami horizontálne 27˚–10˚ a vertikálne 15˚–5˚. Vstavaný automatický mechanický IRC filter s možnosťou manuálneho ovládania.
Podpora kodekov H.265 a H.264 s technológiou Zipstream pre šetrenie dátového toku a úložiska bez straty detailov. Napájanie cez Power over Ethernet IEEE 802.3af/802.3at Type 1 Class 3 typicky do 9W a max do 13.5W. Krytie a mechanická odolnosť IP66/IP67, NEMA 4X, IK10; Rozmery: Ø132 x 280 mm, Váha: 1.2 kg; Prevádzková teplota: -30°C - 60°C. Záruka 5R.</t>
  </si>
  <si>
    <t>Zvarenie optického vlákna + pomocný materiál</t>
  </si>
  <si>
    <t>SW-AXN_PR</t>
  </si>
  <si>
    <t>Programovanie systému Axon NEXXT</t>
  </si>
  <si>
    <t>hod</t>
  </si>
  <si>
    <t>Farebná úprava kamery podľa RAL stupnice - podľa miestnych podmienok</t>
  </si>
  <si>
    <t>VE Phoenix Smart Charger 12V/30A (1+1)</t>
  </si>
  <si>
    <t xml:space="preserve">VE MiniBMS </t>
  </si>
  <si>
    <t>METEL LFP-MON</t>
  </si>
  <si>
    <t>VE LiFePO baterie 12,8V/160Ah Smart</t>
  </si>
  <si>
    <t>VE LiFePO baterie 12,8V/100Ah Smart</t>
  </si>
  <si>
    <t>MW DDR-120A-48</t>
  </si>
  <si>
    <t>VE BP-65 12/24V</t>
  </si>
  <si>
    <t>Vyhrievacie teleso</t>
  </si>
  <si>
    <t>Termostat</t>
  </si>
  <si>
    <t>IPSEN-H2O-MOD</t>
  </si>
  <si>
    <t>H2O-PCB-78H</t>
  </si>
  <si>
    <t>METEL IPLOG 5507-0000</t>
  </si>
  <si>
    <t>METEL IPLOG SD 0-000-044</t>
  </si>
  <si>
    <t>METEL ZDROJ PRE IPLOG</t>
  </si>
  <si>
    <t>METEL LFP-MON SW</t>
  </si>
  <si>
    <t>Nabíjačka s BT rozhraním pre konfiguráciu. 2 výstupy. Vstupné napätie 230VAC, výstupné 12VDC. Výstupný prúd až 30A. Ochrany: Prepólovanie batérie (poistka/ skrat na výstupe / prehriatie). Prev teplota -20 až 60°C. Vlhkosť Max. 95% (bez kondenzace). Krytie IP43.</t>
  </si>
  <si>
    <t>Manažment dobíjania batérií</t>
  </si>
  <si>
    <t>Modul monitoringu poskytujúceho údaje pre metel vzdialený dohľad napájacej sústavy kamerového bodu. Rozhranie Modbus-RTU. Meranie prúdu z/do batérie, napätie batérie, teplota. Prev. Teplota -40 to +70°C. Vlhkosť max. 95% (bez kondenzácie). 5R záruka.</t>
  </si>
  <si>
    <t xml:space="preserve">
LiFePO baterie s balancérem s možností napojení na BMS  – provozní ochranné zařízení. Možnost paralelního a sériového řazení + vestavěné Bluetooth.</t>
  </si>
  <si>
    <t>LiFePO baterie s balancérem s možností napojení na BMS  – provozní ochranné zařízení. Možnost paralelního a sériového řazení + vestavěné Bluetooth.</t>
  </si>
  <si>
    <t>DC/DC menič z 12VDC na 48VDC. 3R záruka.</t>
  </si>
  <si>
    <t>Ochrana proti hlbokému vybitiu batérie. Odpojovač spotřebičů jako ochrana proti hlubokému vybití baterie. Maximální proud zátěže 65 A. Integrovaný Bluetooth pro jednoduché nastavení.</t>
  </si>
  <si>
    <t>Vyhrievacie teleso, 230VAC, PTC rezistor s teplotným obmedzením, extrudovaný hliníkový profil, montáž na DIN35, prevádzková teplota -45 až +70 °C, prev. vlhkosť max. 90% RH (bez kondenzácie), IP20.</t>
  </si>
  <si>
    <t>Termostat, 230VAC, NC kontakt, nastaviteľná teplota 0 až +30°C, montáž na DIN35, prevádzková teplota -20 až +80 °C, prev. vlhkosť max. 90% RH (bez kondenzácie), IP20.</t>
  </si>
  <si>
    <t>Magnetický kontakt Alarmtech MC270-S45 hliníkový polarizovaný s medzerou 40mm (drevo), kábel 6m, armovaná hadica 1m. Pripojenie k metel switchu. 2R záruka.</t>
  </si>
  <si>
    <t>Vyhodnocovacia jednotka s RS485 Modbus pre prenos poplachu do IPLOG cez Metel switch. Inštalácia na DIN35. Napájanie: 12VDC/24VDC/48VDC/12VAC/24VAC/56VDC. 5R záruka.</t>
  </si>
  <si>
    <t>Detekčný senzor zaplavenia, inštalácia na rovný podklad. 5R záruka.</t>
  </si>
  <si>
    <t>Programovateľný logický automat IPLOG-G1-05-BOX na zber dát z kamerových boxov. 2x LAN port. 1x IO porto. 1x IF port s IF-05 doskou. 1xRS485. Vstupné napätie 10-60VDC. Hliníkové púzdro. Montáž na rovný povrch alebo DIN35. 5R záruka.</t>
  </si>
  <si>
    <t>SD karta pre ukladanie záznamov, kapacita 16GB, SLC. Záruka 30000 zápisov.</t>
  </si>
  <si>
    <t>Priemyslový spínaný zdroj M-MDR-40-48  230V/48VDC-40W s nastaviteľným výstupným napätím až + 55VDC (PoE+), účinnosť 88%, pracovná teplota –20 až +70°C, inštalácia na DIN35, 230V. 5R záruka.</t>
  </si>
  <si>
    <t>Web aplikácia pre centrálny monitoring podzemných kamerových boxov</t>
  </si>
  <si>
    <t>Zemný výklopný rozvádzač, vonkajší rozmer 825mm x 1050 mm, hĺbka 1065 mm, poklop vybavený uzamykateľnov klapkou oceľový/určený na zadláždenie B125, odklápanie poklopu pomocou plynových piestov, materiál šachty rozvádzača samonosný polykarbonát, montážny priestor pre technologickú časť z nerezovej ocele pripevnený o spodnú časť výklopného veka, montážna priestor chránený proti zaplavenie na princípe ponorného zvonu, krytie technologického priestoru v otvorenom stave IP54 / krytie v uzavretom stave IP58 podľa DIN EN 60529, šachta rozvádzača vybavená dotokovou súpravou so spätnou klapkou.</t>
  </si>
  <si>
    <t xml:space="preserve">Systémový vonkajší optický kábel LTC-S RP 24x SM G.657.A1 (2x12) A-DQ(ZN)B2Y, Štandardizáci EN IEC 60794-3-10, No waterpeak na 1383nm = 0,29 dB/km, vonkajší plášť HDPE, ťahová sila 3500N, RP - odolnosť voči hlodavcom, vonkajší priemer: 8.6 mm, -40°C / +70°C </t>
  </si>
  <si>
    <t>Optická chránička HDPE 40/3,5mm pre zaťaženie 12Bar, modra (RAL kod 5015) s popisom podľa zadania investora každý 1m Biela (RAL kod 9010), vnútri rebrovaná, zvonka hladká, Hustota&gt;0,94 g/cm3 a MFR190°C/5kg &lt;1,7 g/10 min podľa normy EN ISO 1183, Pevnosť v ťahu pri pretrhnutí 10 Mpa, odolnosť v ťahu 3500N, odolnosť v tlaku &gt;450 N</t>
  </si>
  <si>
    <t xml:space="preserve">Mikrotrubička 14/10 pre priamu pokládku do zeme </t>
  </si>
  <si>
    <t xml:space="preserve">Systémový vonkajší optický kábel LTMC 192x SM G.657.A1 (8x24) A-DQ(ZN)2Y, Štandardizáci EN IEC 60794-5-10, No waterpeak na 1383nm = 0,29 dB/km, vonkajší plášť HDPE, ťahová sila 3000N, vonkajší priemer: 8.1 mm, -40°C / +70°C </t>
  </si>
  <si>
    <t>Zafúknutie optických vedení do HDPE rúry, Mikrotrubičky</t>
  </si>
  <si>
    <t>Zemniaca sada s vedením pre kamerový box</t>
  </si>
  <si>
    <t>KE-FFT45-C6AS</t>
  </si>
  <si>
    <t>Keline konektor RJ45/s, beznástrojový, pre priamu montáž na inštalačné káble Cat 7A, Cat 7, Cat 6A</t>
  </si>
  <si>
    <t>Zatiahnutie vedeí do jestvujúceho stĺpa VO</t>
  </si>
  <si>
    <t>Elektrická výbava zemného rozvádzača vrátane istenia din lišty a svorkovnice</t>
  </si>
  <si>
    <t>EK800</t>
  </si>
  <si>
    <t>AXIS Q3819-PVE</t>
  </si>
  <si>
    <t>AXIS Q3819-PVE - IP panoramatická dome kamera, pohľad 180 °, 4x 5MP, IP66, Vonkajšia panoramatická IP dome kamera s celkovým rozlíšenie 14MP a "bezšvovým" záberom 180 ° x 38 °. Kamera je vybavená motorom pre možnosť natočenia a naklopenia záberu, ďalej VA Object Analytics (klasifikácia objektov), prvky pre zvýšenie kybernetickej bezpečnosti, ai. Kamera je vhodná pre prehľadové aplikácie ako sú kžižovatky, námestia, parkoviská, skladovacie plochy a pod. Napájanie kamery PoE IEEE 802.3at Type 2 Class 4, prevedenie vonkajšie Zodolnené, IP66, IK10</t>
  </si>
  <si>
    <t>Príslušenstvo pre inštaláciu kamery</t>
  </si>
  <si>
    <t>Revízia</t>
  </si>
  <si>
    <t>R01</t>
  </si>
  <si>
    <t>Stĺp pre nahradenie stĺpu dopravného značenia, pre možnosť inštalácie kamier, v=4,5 nad terénom</t>
  </si>
  <si>
    <t>Výkaz - výmer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</si>
</sst>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0"/>
      <name val="Arial"/>
    </font>
    <font>
      <b/>
      <sz val="11"/>
      <color indexed="9"/>
      <name val="Calibri"/>
      <family val="2"/>
    </font>
    <font>
      <sz val="11"/>
      <color indexed="8"/>
      <name val="Calibri"/>
      <family val="2"/>
    </font>
    <font>
      <sz val="10"/>
      <name val="Arial CE"/>
      <family val="2"/>
    </font>
    <font>
      <b/>
      <sz val="20"/>
      <name val="Calibri"/>
      <family val="2"/>
    </font>
    <font>
      <b/>
      <sz val="12"/>
      <name val="Calibri"/>
      <family val="2"/>
    </font>
    <font>
      <b/>
      <sz val="10"/>
      <name val="Arial CE"/>
      <family val="2"/>
    </font>
    <font>
      <sz val="11"/>
      <name val="Calibri"/>
      <family val="2"/>
    </font>
    <font>
      <b/>
      <sz val="11"/>
      <name val="Calibri"/>
      <family val="2"/>
    </font>
    <font>
      <sz val="9"/>
      <name val="Calibri"/>
      <family val="2"/>
    </font>
    <font>
      <sz val="9"/>
      <name val="Calibri"/>
      <family val="2"/>
    </font>
    <font>
      <b/>
      <sz val="14"/>
      <name val="Calibri"/>
      <family val="2"/>
    </font>
    <font>
      <sz val="10"/>
      <name val="Arial"/>
      <family val="2"/>
    </font>
    <font>
      <sz val="10"/>
      <name val="Arial"/>
      <family val="2"/>
    </font>
    <font>
      <b/>
      <sz val="12"/>
      <name val="Calibri"/>
      <family val="2"/>
    </font>
    <font>
      <sz val="8"/>
      <name val="MS Sans Serif"/>
      <family val="2"/>
    </font>
    <font>
      <sz val="12"/>
      <name val="MS Sans Serif"/>
      <family val="2"/>
    </font>
  </fonts>
  <fills count="3">
    <fill>
      <patternFill patternType="none"/>
    </fill>
    <fill>
      <patternFill patternType="gray125"/>
    </fill>
    <fill>
      <patternFill patternType="solid">
        <fgColor indexed="55"/>
        <bgColor indexed="23"/>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medium">
        <color indexed="8"/>
      </left>
      <right style="hair">
        <color indexed="8"/>
      </right>
      <top style="medium">
        <color indexed="8"/>
      </top>
      <bottom/>
      <diagonal/>
    </border>
    <border>
      <left style="hair">
        <color indexed="8"/>
      </left>
      <right style="hair">
        <color indexed="8"/>
      </right>
      <top style="medium">
        <color indexed="8"/>
      </top>
      <bottom/>
      <diagonal/>
    </border>
    <border>
      <left style="hair">
        <color indexed="8"/>
      </left>
      <right/>
      <top style="medium">
        <color indexed="8"/>
      </top>
      <bottom/>
      <diagonal/>
    </border>
    <border>
      <left style="hair">
        <color indexed="8"/>
      </left>
      <right style="medium">
        <color indexed="8"/>
      </right>
      <top style="medium">
        <color indexed="8"/>
      </top>
      <bottom/>
      <diagonal/>
    </border>
    <border>
      <left style="medium">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hair">
        <color indexed="8"/>
      </right>
      <top style="hair">
        <color indexed="8"/>
      </top>
      <bottom style="medium">
        <color indexed="8"/>
      </bottom>
      <diagonal/>
    </border>
    <border>
      <left style="hair">
        <color indexed="8"/>
      </left>
      <right style="hair">
        <color indexed="8"/>
      </right>
      <top style="hair">
        <color indexed="8"/>
      </top>
      <bottom style="medium">
        <color indexed="8"/>
      </bottom>
      <diagonal/>
    </border>
    <border>
      <left style="hair">
        <color indexed="8"/>
      </left>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s>
  <cellStyleXfs count="25">
    <xf numFmtId="0" fontId="0" fillId="0" borderId="0"/>
    <xf numFmtId="0" fontId="1" fillId="2" borderId="1" applyNumberFormat="0" applyAlignment="0" applyProtection="0"/>
    <xf numFmtId="0" fontId="1" fillId="2" borderId="1" applyNumberFormat="0" applyAlignment="0" applyProtection="0"/>
    <xf numFmtId="0" fontId="12" fillId="0" borderId="0"/>
    <xf numFmtId="0" fontId="2" fillId="0" borderId="0"/>
    <xf numFmtId="0" fontId="2" fillId="0" borderId="0"/>
    <xf numFmtId="0" fontId="3" fillId="0" borderId="0"/>
    <xf numFmtId="0" fontId="3" fillId="0" borderId="0"/>
    <xf numFmtId="0" fontId="2" fillId="0" borderId="0"/>
    <xf numFmtId="0" fontId="2" fillId="0" borderId="0"/>
    <xf numFmtId="0" fontId="3" fillId="0" borderId="0"/>
    <xf numFmtId="0" fontId="12" fillId="0" borderId="0"/>
    <xf numFmtId="0" fontId="3" fillId="0" borderId="0"/>
    <xf numFmtId="0" fontId="2" fillId="0" borderId="0"/>
    <xf numFmtId="0" fontId="12" fillId="0" borderId="0"/>
    <xf numFmtId="0" fontId="12" fillId="0" borderId="0"/>
    <xf numFmtId="0" fontId="3" fillId="0" borderId="0"/>
    <xf numFmtId="0" fontId="3" fillId="0" borderId="0"/>
    <xf numFmtId="0" fontId="12" fillId="0" borderId="0"/>
    <xf numFmtId="0" fontId="13" fillId="0" borderId="0"/>
    <xf numFmtId="0" fontId="15" fillId="0" borderId="0" applyAlignment="0">
      <alignment vertical="top" wrapText="1"/>
      <protection locked="0"/>
    </xf>
    <xf numFmtId="0" fontId="3" fillId="0" borderId="0"/>
    <xf numFmtId="0" fontId="2" fillId="0" borderId="0"/>
    <xf numFmtId="0" fontId="2" fillId="0" borderId="0"/>
    <xf numFmtId="0" fontId="3" fillId="0" borderId="0"/>
  </cellStyleXfs>
  <cellXfs count="59">
    <xf numFmtId="0" fontId="0" fillId="0" borderId="0" xfId="0"/>
    <xf numFmtId="4" fontId="0" fillId="0" borderId="0" xfId="0" applyNumberFormat="1"/>
    <xf numFmtId="0" fontId="5" fillId="0" borderId="2" xfId="0" applyFont="1" applyBorder="1" applyAlignment="1">
      <alignment vertical="center"/>
    </xf>
    <xf numFmtId="0" fontId="5" fillId="0" borderId="3" xfId="0" applyFont="1" applyBorder="1" applyAlignment="1">
      <alignment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4" fontId="8" fillId="0" borderId="5"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8" fillId="0" borderId="8" xfId="3" applyFont="1" applyBorder="1" applyAlignment="1">
      <alignment horizontal="center" vertical="top" wrapText="1"/>
    </xf>
    <xf numFmtId="0" fontId="9" fillId="0" borderId="9" xfId="3" applyFont="1" applyBorder="1" applyAlignment="1">
      <alignment vertical="top" wrapText="1"/>
    </xf>
    <xf numFmtId="0" fontId="9" fillId="0" borderId="9" xfId="3" applyFont="1" applyBorder="1" applyAlignment="1">
      <alignment horizontal="center" vertical="top" wrapText="1"/>
    </xf>
    <xf numFmtId="2" fontId="9" fillId="0" borderId="9" xfId="3" applyNumberFormat="1" applyFont="1" applyBorder="1" applyAlignment="1">
      <alignment horizontal="center" vertical="top" wrapText="1"/>
    </xf>
    <xf numFmtId="4" fontId="9" fillId="0" borderId="9" xfId="0" applyNumberFormat="1" applyFont="1" applyBorder="1" applyAlignment="1">
      <alignment horizontal="center" vertical="top" wrapText="1"/>
    </xf>
    <xf numFmtId="4" fontId="9" fillId="0" borderId="10" xfId="0" applyNumberFormat="1" applyFont="1" applyBorder="1" applyAlignment="1">
      <alignment horizontal="center" vertical="top" wrapText="1"/>
    </xf>
    <xf numFmtId="4" fontId="9" fillId="0" borderId="11" xfId="0" applyNumberFormat="1" applyFont="1" applyBorder="1" applyAlignment="1">
      <alignment horizontal="center" vertical="top" wrapText="1"/>
    </xf>
    <xf numFmtId="4" fontId="9" fillId="0" borderId="9" xfId="3" applyNumberFormat="1" applyFont="1" applyBorder="1" applyAlignment="1">
      <alignment horizontal="center" vertical="top" wrapText="1"/>
    </xf>
    <xf numFmtId="0" fontId="0" fillId="0" borderId="0" xfId="0" applyAlignment="1">
      <alignment vertical="top" wrapText="1"/>
    </xf>
    <xf numFmtId="0" fontId="10" fillId="0" borderId="9" xfId="3" applyFont="1" applyBorder="1" applyAlignment="1">
      <alignment vertical="top" wrapText="1"/>
    </xf>
    <xf numFmtId="0" fontId="10" fillId="0" borderId="9" xfId="3" applyFont="1" applyBorder="1" applyAlignment="1">
      <alignment horizontal="center" vertical="top" wrapText="1"/>
    </xf>
    <xf numFmtId="4" fontId="10" fillId="0" borderId="9" xfId="3" applyNumberFormat="1" applyFont="1" applyBorder="1" applyAlignment="1">
      <alignment horizontal="center" vertical="top" wrapText="1"/>
    </xf>
    <xf numFmtId="4" fontId="10" fillId="0" borderId="9" xfId="0" applyNumberFormat="1" applyFont="1" applyBorder="1" applyAlignment="1">
      <alignment horizontal="center" vertical="top" wrapText="1"/>
    </xf>
    <xf numFmtId="4" fontId="6" fillId="0" borderId="12" xfId="0" applyNumberFormat="1" applyFont="1" applyBorder="1" applyAlignment="1">
      <alignment horizontal="left" vertical="center"/>
    </xf>
    <xf numFmtId="4" fontId="6" fillId="0" borderId="13" xfId="0" applyNumberFormat="1" applyFont="1" applyBorder="1" applyAlignment="1">
      <alignment horizontal="left" vertical="center"/>
    </xf>
    <xf numFmtId="4" fontId="6" fillId="0" borderId="14" xfId="0" applyNumberFormat="1" applyFont="1" applyBorder="1" applyAlignment="1">
      <alignment horizontal="left" vertical="center" wrapText="1"/>
    </xf>
    <xf numFmtId="0" fontId="8" fillId="0" borderId="15" xfId="3" applyFont="1" applyBorder="1" applyAlignment="1">
      <alignment horizontal="center" vertical="center"/>
    </xf>
    <xf numFmtId="0" fontId="11" fillId="0" borderId="16" xfId="3" applyFont="1" applyBorder="1" applyAlignment="1">
      <alignment horizontal="left" vertical="center"/>
    </xf>
    <xf numFmtId="0" fontId="9" fillId="0" borderId="16" xfId="3" applyFont="1" applyBorder="1" applyAlignment="1">
      <alignment horizontal="left" vertical="center"/>
    </xf>
    <xf numFmtId="0" fontId="9" fillId="0" borderId="16" xfId="3" applyFont="1" applyBorder="1" applyAlignment="1">
      <alignment horizontal="center" vertical="center"/>
    </xf>
    <xf numFmtId="4" fontId="7" fillId="0" borderId="16" xfId="3" applyNumberFormat="1" applyFont="1" applyBorder="1" applyAlignment="1">
      <alignment horizontal="center"/>
    </xf>
    <xf numFmtId="4" fontId="7" fillId="0" borderId="16" xfId="0" applyNumberFormat="1" applyFont="1" applyBorder="1" applyAlignment="1">
      <alignment horizontal="center" vertical="center"/>
    </xf>
    <xf numFmtId="4" fontId="7" fillId="0" borderId="17" xfId="0" applyNumberFormat="1" applyFont="1" applyBorder="1" applyAlignment="1">
      <alignment horizontal="center" vertical="center"/>
    </xf>
    <xf numFmtId="4" fontId="7" fillId="0" borderId="18" xfId="0" applyNumberFormat="1" applyFont="1" applyBorder="1" applyAlignment="1">
      <alignment horizontal="center" vertical="center"/>
    </xf>
    <xf numFmtId="0" fontId="9" fillId="0" borderId="9" xfId="0" applyFont="1" applyBorder="1" applyAlignment="1">
      <alignment horizontal="left" vertical="center"/>
    </xf>
    <xf numFmtId="0" fontId="9" fillId="0" borderId="9" xfId="0" applyFont="1" applyBorder="1" applyAlignment="1">
      <alignment horizontal="center" vertical="center"/>
    </xf>
    <xf numFmtId="4" fontId="9" fillId="0" borderId="9" xfId="0" applyNumberFormat="1" applyFont="1" applyBorder="1" applyAlignment="1">
      <alignment horizontal="center"/>
    </xf>
    <xf numFmtId="49" fontId="9" fillId="0" borderId="9" xfId="0" applyNumberFormat="1" applyFont="1" applyBorder="1" applyAlignment="1">
      <alignment horizontal="center" vertical="center"/>
    </xf>
    <xf numFmtId="0" fontId="10" fillId="0" borderId="9" xfId="0" applyFont="1" applyBorder="1"/>
    <xf numFmtId="0" fontId="10" fillId="0" borderId="9" xfId="0" applyFont="1" applyBorder="1" applyAlignment="1">
      <alignment horizontal="center"/>
    </xf>
    <xf numFmtId="4" fontId="10" fillId="0" borderId="9" xfId="0" applyNumberFormat="1" applyFont="1" applyBorder="1" applyAlignment="1">
      <alignment horizontal="center"/>
    </xf>
    <xf numFmtId="0" fontId="10" fillId="0" borderId="9" xfId="0" applyFont="1" applyBorder="1" applyAlignment="1">
      <alignment horizontal="left" vertical="center"/>
    </xf>
    <xf numFmtId="0" fontId="10" fillId="0" borderId="9" xfId="0" applyFont="1" applyBorder="1" applyAlignment="1">
      <alignment horizontal="center" vertical="center"/>
    </xf>
    <xf numFmtId="2" fontId="10" fillId="0" borderId="9" xfId="0" applyNumberFormat="1" applyFont="1" applyBorder="1" applyAlignment="1">
      <alignment horizontal="center" vertical="center"/>
    </xf>
    <xf numFmtId="4" fontId="9" fillId="0" borderId="9" xfId="0" applyNumberFormat="1" applyFont="1" applyBorder="1" applyAlignment="1">
      <alignment horizontal="center" vertical="top"/>
    </xf>
    <xf numFmtId="2" fontId="10" fillId="0" borderId="9" xfId="0" applyNumberFormat="1" applyFont="1" applyBorder="1" applyAlignment="1">
      <alignment horizontal="center"/>
    </xf>
    <xf numFmtId="0" fontId="16" fillId="0" borderId="19" xfId="20" applyFont="1" applyBorder="1" applyAlignment="1">
      <alignment horizontal="left" vertical="top" wrapText="1"/>
      <protection locked="0"/>
    </xf>
    <xf numFmtId="0" fontId="16" fillId="0" borderId="20" xfId="20" applyFont="1" applyBorder="1" applyAlignment="1">
      <alignment horizontal="left" vertical="top" wrapText="1"/>
      <protection locked="0"/>
    </xf>
    <xf numFmtId="0" fontId="16" fillId="0" borderId="21" xfId="20" applyFont="1" applyBorder="1" applyAlignment="1">
      <alignment horizontal="left" vertical="top" wrapText="1"/>
      <protection locked="0"/>
    </xf>
    <xf numFmtId="0" fontId="4" fillId="0" borderId="22" xfId="0" applyFont="1" applyBorder="1" applyAlignment="1">
      <alignment horizontal="center"/>
    </xf>
    <xf numFmtId="0" fontId="5" fillId="0" borderId="23" xfId="19" applyFont="1" applyBorder="1" applyAlignment="1">
      <alignment horizontal="left" vertical="center" wrapText="1"/>
    </xf>
    <xf numFmtId="0" fontId="14" fillId="0" borderId="23" xfId="19" applyFont="1" applyBorder="1" applyAlignment="1">
      <alignment horizontal="left" vertical="center"/>
    </xf>
    <xf numFmtId="4" fontId="0" fillId="0" borderId="24" xfId="0" applyNumberFormat="1" applyBorder="1" applyAlignment="1">
      <alignment horizontal="left"/>
    </xf>
    <xf numFmtId="0" fontId="5" fillId="0" borderId="23" xfId="0" applyFont="1" applyBorder="1" applyAlignment="1">
      <alignment horizontal="left" vertical="center" wrapText="1"/>
    </xf>
    <xf numFmtId="0" fontId="5" fillId="0" borderId="23" xfId="0" applyFont="1" applyBorder="1" applyAlignment="1">
      <alignment horizontal="left" vertical="center"/>
    </xf>
    <xf numFmtId="14" fontId="7" fillId="0" borderId="24" xfId="0" applyNumberFormat="1" applyFont="1" applyBorder="1" applyAlignment="1">
      <alignment horizontal="left" vertical="center"/>
    </xf>
    <xf numFmtId="0" fontId="5" fillId="0" borderId="14" xfId="0" applyFont="1" applyBorder="1" applyAlignment="1">
      <alignment horizontal="left" vertical="center" wrapText="1"/>
    </xf>
    <xf numFmtId="0" fontId="5" fillId="0" borderId="14" xfId="0" applyFont="1" applyBorder="1" applyAlignment="1">
      <alignment horizontal="left" vertical="center"/>
    </xf>
    <xf numFmtId="49" fontId="7" fillId="0" borderId="25" xfId="0" applyNumberFormat="1" applyFont="1" applyBorder="1" applyAlignment="1">
      <alignment horizontal="left" vertical="center"/>
    </xf>
  </cellXfs>
  <cellStyles count="25">
    <cellStyle name="Kontrolná bunka 2" xfId="1" xr:uid="{00000000-0005-0000-0000-000000000000}"/>
    <cellStyle name="Kontrolná bunka 3" xfId="2" xr:uid="{00000000-0005-0000-0000-000001000000}"/>
    <cellStyle name="Normal 2" xfId="3" xr:uid="{00000000-0005-0000-0000-000002000000}"/>
    <cellStyle name="Normal 2 2" xfId="4" xr:uid="{00000000-0005-0000-0000-000003000000}"/>
    <cellStyle name="Normal 2 3" xfId="5" xr:uid="{00000000-0005-0000-0000-000004000000}"/>
    <cellStyle name="Normal 2 4" xfId="6" xr:uid="{00000000-0005-0000-0000-000005000000}"/>
    <cellStyle name="Normal 3" xfId="7" xr:uid="{00000000-0005-0000-0000-000006000000}"/>
    <cellStyle name="Normal 3 2" xfId="8" xr:uid="{00000000-0005-0000-0000-000007000000}"/>
    <cellStyle name="Normal 4" xfId="9" xr:uid="{00000000-0005-0000-0000-000008000000}"/>
    <cellStyle name="Normal 4 2" xfId="10" xr:uid="{00000000-0005-0000-0000-000009000000}"/>
    <cellStyle name="Normal 5" xfId="11" xr:uid="{00000000-0005-0000-0000-00000A000000}"/>
    <cellStyle name="Normal 5 2" xfId="12" xr:uid="{00000000-0005-0000-0000-00000B000000}"/>
    <cellStyle name="Normal 6" xfId="13" xr:uid="{00000000-0005-0000-0000-00000C000000}"/>
    <cellStyle name="Normal 7" xfId="14" xr:uid="{00000000-0005-0000-0000-00000D000000}"/>
    <cellStyle name="Normal 8" xfId="15" xr:uid="{00000000-0005-0000-0000-00000E000000}"/>
    <cellStyle name="Normal 9" xfId="16" xr:uid="{00000000-0005-0000-0000-00000F000000}"/>
    <cellStyle name="Normal_1.2.01 MAIN SUMMARY" xfId="17" xr:uid="{00000000-0005-0000-0000-000010000000}"/>
    <cellStyle name="Normálna" xfId="0" builtinId="0"/>
    <cellStyle name="Normálna 2" xfId="18" xr:uid="{00000000-0005-0000-0000-000012000000}"/>
    <cellStyle name="Normálna 3 4" xfId="19" xr:uid="{00000000-0005-0000-0000-000013000000}"/>
    <cellStyle name="Normálna 4" xfId="20" xr:uid="{00000000-0005-0000-0000-000014000000}"/>
    <cellStyle name="normálne 2" xfId="21" xr:uid="{00000000-0005-0000-0000-000015000000}"/>
    <cellStyle name="normálne 2 2" xfId="22" xr:uid="{00000000-0005-0000-0000-000016000000}"/>
    <cellStyle name="normálne 2 3" xfId="23" xr:uid="{00000000-0005-0000-0000-000017000000}"/>
    <cellStyle name="normální_Payment application (5)" xfId="24" xr:uid="{00000000-0005-0000-0000-00001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4F81BD"/>
      <rgbColor rgb="00969696"/>
      <rgbColor rgb="00003366"/>
      <rgbColor rgb="001FB714"/>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J140"/>
  <sheetViews>
    <sheetView topLeftCell="A103" zoomScale="125" zoomScaleNormal="130" workbookViewId="0">
      <selection activeCell="B111" sqref="B111"/>
    </sheetView>
  </sheetViews>
  <sheetFormatPr baseColWidth="10" defaultColWidth="11.5" defaultRowHeight="13"/>
  <cols>
    <col min="1" max="1" width="12.6640625" customWidth="1"/>
    <col min="2" max="2" width="68.83203125" customWidth="1"/>
    <col min="3" max="3" width="17" customWidth="1"/>
    <col min="4" max="4" width="10.6640625" customWidth="1"/>
    <col min="5" max="5" width="9" customWidth="1"/>
    <col min="6" max="10" width="12.83203125" style="1" customWidth="1"/>
    <col min="11" max="231" width="8.83203125" customWidth="1"/>
  </cols>
  <sheetData>
    <row r="1" spans="1:10" ht="26">
      <c r="A1" s="49" t="s">
        <v>282</v>
      </c>
      <c r="B1" s="49"/>
      <c r="C1" s="49"/>
      <c r="D1" s="49"/>
      <c r="E1" s="49"/>
      <c r="F1" s="49"/>
      <c r="G1" s="49"/>
      <c r="H1" s="49"/>
      <c r="I1" s="49"/>
      <c r="J1" s="49"/>
    </row>
    <row r="2" spans="1:10" ht="26" customHeight="1">
      <c r="A2" s="2" t="s">
        <v>0</v>
      </c>
      <c r="B2" s="50" t="s">
        <v>48</v>
      </c>
      <c r="C2" s="51"/>
      <c r="D2" s="51"/>
      <c r="E2" s="51"/>
      <c r="F2" s="23" t="s">
        <v>1</v>
      </c>
      <c r="G2" s="52"/>
      <c r="H2" s="52"/>
      <c r="I2" s="52"/>
      <c r="J2" s="52"/>
    </row>
    <row r="3" spans="1:10" ht="26" customHeight="1">
      <c r="A3" s="2" t="s">
        <v>3</v>
      </c>
      <c r="B3" s="53" t="s">
        <v>225</v>
      </c>
      <c r="C3" s="54"/>
      <c r="D3" s="54"/>
      <c r="E3" s="54"/>
      <c r="F3" s="24" t="s">
        <v>4</v>
      </c>
      <c r="G3" s="55">
        <v>44830</v>
      </c>
      <c r="H3" s="55"/>
      <c r="I3" s="55"/>
      <c r="J3" s="55"/>
    </row>
    <row r="4" spans="1:10" ht="28.5" customHeight="1" thickBot="1">
      <c r="A4" s="3" t="s">
        <v>5</v>
      </c>
      <c r="B4" s="56" t="s">
        <v>47</v>
      </c>
      <c r="C4" s="57"/>
      <c r="D4" s="57"/>
      <c r="E4" s="57"/>
      <c r="F4" s="25" t="s">
        <v>279</v>
      </c>
      <c r="G4" s="58" t="s">
        <v>280</v>
      </c>
      <c r="H4" s="58"/>
      <c r="I4" s="58"/>
      <c r="J4" s="58"/>
    </row>
    <row r="5" spans="1:10" ht="3.75" customHeight="1" thickBot="1"/>
    <row r="6" spans="1:10" ht="63.75" customHeight="1">
      <c r="A6" s="4" t="s">
        <v>6</v>
      </c>
      <c r="B6" s="5" t="s">
        <v>7</v>
      </c>
      <c r="C6" s="5" t="s">
        <v>8</v>
      </c>
      <c r="D6" s="6" t="s">
        <v>9</v>
      </c>
      <c r="E6" s="6" t="s">
        <v>10</v>
      </c>
      <c r="F6" s="7" t="s">
        <v>11</v>
      </c>
      <c r="G6" s="7" t="s">
        <v>12</v>
      </c>
      <c r="H6" s="7" t="s">
        <v>13</v>
      </c>
      <c r="I6" s="8" t="s">
        <v>14</v>
      </c>
      <c r="J6" s="9" t="s">
        <v>15</v>
      </c>
    </row>
    <row r="7" spans="1:10" s="18" customFormat="1" ht="39">
      <c r="A7" s="10">
        <v>1</v>
      </c>
      <c r="B7" s="11" t="s">
        <v>49</v>
      </c>
      <c r="C7" s="12" t="s">
        <v>52</v>
      </c>
      <c r="D7" s="12" t="s">
        <v>2</v>
      </c>
      <c r="E7" s="13">
        <v>3</v>
      </c>
      <c r="F7" s="17"/>
      <c r="G7" s="17"/>
      <c r="H7" s="14"/>
      <c r="I7" s="15"/>
      <c r="J7" s="16"/>
    </row>
    <row r="8" spans="1:10" s="18" customFormat="1" ht="26">
      <c r="A8" s="10">
        <f>A7+1</f>
        <v>2</v>
      </c>
      <c r="B8" s="11" t="s">
        <v>50</v>
      </c>
      <c r="C8" s="12" t="s">
        <v>53</v>
      </c>
      <c r="D8" s="12" t="s">
        <v>2</v>
      </c>
      <c r="E8" s="13">
        <v>2</v>
      </c>
      <c r="F8" s="17"/>
      <c r="G8" s="17"/>
      <c r="H8" s="14"/>
      <c r="I8" s="15"/>
      <c r="J8" s="16"/>
    </row>
    <row r="9" spans="1:10" s="18" customFormat="1" ht="15">
      <c r="A9" s="10">
        <f t="shared" ref="A9:A136" si="0">A8+1</f>
        <v>3</v>
      </c>
      <c r="B9" s="11" t="s">
        <v>51</v>
      </c>
      <c r="C9" s="12" t="s">
        <v>54</v>
      </c>
      <c r="D9" s="12" t="s">
        <v>2</v>
      </c>
      <c r="E9" s="13">
        <v>2</v>
      </c>
      <c r="F9" s="17"/>
      <c r="G9" s="17"/>
      <c r="H9" s="14"/>
      <c r="I9" s="15"/>
      <c r="J9" s="16"/>
    </row>
    <row r="10" spans="1:10" s="18" customFormat="1" ht="26">
      <c r="A10" s="10">
        <f t="shared" si="0"/>
        <v>4</v>
      </c>
      <c r="B10" s="11" t="s">
        <v>66</v>
      </c>
      <c r="C10" s="12" t="s">
        <v>55</v>
      </c>
      <c r="D10" s="12" t="s">
        <v>2</v>
      </c>
      <c r="E10" s="13">
        <v>1</v>
      </c>
      <c r="F10" s="17"/>
      <c r="G10" s="17"/>
      <c r="H10" s="14"/>
      <c r="I10" s="15"/>
      <c r="J10" s="16"/>
    </row>
    <row r="11" spans="1:10" s="18" customFormat="1" ht="15">
      <c r="A11" s="10">
        <f t="shared" si="0"/>
        <v>5</v>
      </c>
      <c r="B11" s="11" t="s">
        <v>67</v>
      </c>
      <c r="C11" s="12" t="s">
        <v>56</v>
      </c>
      <c r="D11" s="12" t="s">
        <v>2</v>
      </c>
      <c r="E11" s="13">
        <v>1</v>
      </c>
      <c r="F11" s="17"/>
      <c r="G11" s="17"/>
      <c r="H11" s="14"/>
      <c r="I11" s="15"/>
      <c r="J11" s="16"/>
    </row>
    <row r="12" spans="1:10" s="18" customFormat="1" ht="15">
      <c r="A12" s="10">
        <f t="shared" si="0"/>
        <v>6</v>
      </c>
      <c r="B12" s="11" t="s">
        <v>68</v>
      </c>
      <c r="C12" s="12" t="s">
        <v>57</v>
      </c>
      <c r="D12" s="12" t="s">
        <v>2</v>
      </c>
      <c r="E12" s="13">
        <v>1</v>
      </c>
      <c r="F12" s="17"/>
      <c r="G12" s="17"/>
      <c r="H12" s="14"/>
      <c r="I12" s="15"/>
      <c r="J12" s="16"/>
    </row>
    <row r="13" spans="1:10" s="18" customFormat="1" ht="39">
      <c r="A13" s="10">
        <f t="shared" si="0"/>
        <v>7</v>
      </c>
      <c r="B13" s="11" t="s">
        <v>69</v>
      </c>
      <c r="C13" s="12" t="s">
        <v>58</v>
      </c>
      <c r="D13" s="12" t="s">
        <v>2</v>
      </c>
      <c r="E13" s="13">
        <v>2</v>
      </c>
      <c r="F13" s="17"/>
      <c r="G13" s="17"/>
      <c r="H13" s="14"/>
      <c r="I13" s="15"/>
      <c r="J13" s="16"/>
    </row>
    <row r="14" spans="1:10" s="18" customFormat="1" ht="15">
      <c r="A14" s="10">
        <f t="shared" si="0"/>
        <v>8</v>
      </c>
      <c r="B14" s="11" t="s">
        <v>70</v>
      </c>
      <c r="C14" s="12" t="s">
        <v>59</v>
      </c>
      <c r="D14" s="12" t="s">
        <v>2</v>
      </c>
      <c r="E14" s="13">
        <v>2</v>
      </c>
      <c r="F14" s="17"/>
      <c r="G14" s="17"/>
      <c r="H14" s="14"/>
      <c r="I14" s="15"/>
      <c r="J14" s="16"/>
    </row>
    <row r="15" spans="1:10" s="18" customFormat="1" ht="15">
      <c r="A15" s="10">
        <f t="shared" si="0"/>
        <v>9</v>
      </c>
      <c r="B15" s="11" t="s">
        <v>71</v>
      </c>
      <c r="C15" s="12" t="s">
        <v>60</v>
      </c>
      <c r="D15" s="12" t="s">
        <v>2</v>
      </c>
      <c r="E15" s="13">
        <v>1</v>
      </c>
      <c r="F15" s="17"/>
      <c r="G15" s="17"/>
      <c r="H15" s="14"/>
      <c r="I15" s="15"/>
      <c r="J15" s="16"/>
    </row>
    <row r="16" spans="1:10" s="18" customFormat="1" ht="15">
      <c r="A16" s="10">
        <f t="shared" si="0"/>
        <v>10</v>
      </c>
      <c r="B16" s="11" t="s">
        <v>72</v>
      </c>
      <c r="C16" s="12" t="s">
        <v>61</v>
      </c>
      <c r="D16" s="12" t="s">
        <v>2</v>
      </c>
      <c r="E16" s="13">
        <v>1</v>
      </c>
      <c r="F16" s="17"/>
      <c r="G16" s="17"/>
      <c r="H16" s="14"/>
      <c r="I16" s="15"/>
      <c r="J16" s="16"/>
    </row>
    <row r="17" spans="1:10" s="18" customFormat="1" ht="15">
      <c r="A17" s="10">
        <f t="shared" si="0"/>
        <v>11</v>
      </c>
      <c r="B17" s="11" t="s">
        <v>76</v>
      </c>
      <c r="C17" s="12" t="s">
        <v>62</v>
      </c>
      <c r="D17" s="12" t="s">
        <v>2</v>
      </c>
      <c r="E17" s="13">
        <v>4</v>
      </c>
      <c r="F17" s="17"/>
      <c r="G17" s="17"/>
      <c r="H17" s="14"/>
      <c r="I17" s="15"/>
      <c r="J17" s="16"/>
    </row>
    <row r="18" spans="1:10" s="18" customFormat="1" ht="15">
      <c r="A18" s="10">
        <f t="shared" si="0"/>
        <v>12</v>
      </c>
      <c r="B18" s="11" t="s">
        <v>73</v>
      </c>
      <c r="C18" s="12" t="s">
        <v>63</v>
      </c>
      <c r="D18" s="12" t="s">
        <v>2</v>
      </c>
      <c r="E18" s="13">
        <v>8</v>
      </c>
      <c r="F18" s="17"/>
      <c r="G18" s="17"/>
      <c r="H18" s="14"/>
      <c r="I18" s="15"/>
      <c r="J18" s="16"/>
    </row>
    <row r="19" spans="1:10" s="18" customFormat="1" ht="15">
      <c r="A19" s="10">
        <f t="shared" si="0"/>
        <v>13</v>
      </c>
      <c r="B19" s="11" t="s">
        <v>74</v>
      </c>
      <c r="C19" s="12" t="s">
        <v>64</v>
      </c>
      <c r="D19" s="12" t="s">
        <v>2</v>
      </c>
      <c r="E19" s="13">
        <v>6</v>
      </c>
      <c r="F19" s="17"/>
      <c r="G19" s="17"/>
      <c r="H19" s="14"/>
      <c r="I19" s="15"/>
      <c r="J19" s="16"/>
    </row>
    <row r="20" spans="1:10" s="18" customFormat="1" ht="15">
      <c r="A20" s="10">
        <f t="shared" si="0"/>
        <v>14</v>
      </c>
      <c r="B20" s="11" t="s">
        <v>75</v>
      </c>
      <c r="C20" s="12" t="s">
        <v>65</v>
      </c>
      <c r="D20" s="12" t="s">
        <v>2</v>
      </c>
      <c r="E20" s="13">
        <v>2</v>
      </c>
      <c r="F20" s="17"/>
      <c r="G20" s="17"/>
      <c r="H20" s="14"/>
      <c r="I20" s="15"/>
      <c r="J20" s="16"/>
    </row>
    <row r="21" spans="1:10" s="18" customFormat="1" ht="15">
      <c r="A21" s="10">
        <f t="shared" si="0"/>
        <v>15</v>
      </c>
      <c r="B21" s="11" t="s">
        <v>77</v>
      </c>
      <c r="C21" s="12">
        <v>20051</v>
      </c>
      <c r="D21" s="12" t="s">
        <v>2</v>
      </c>
      <c r="E21" s="13">
        <v>1</v>
      </c>
      <c r="F21" s="17"/>
      <c r="G21" s="17"/>
      <c r="H21" s="14"/>
      <c r="I21" s="15"/>
      <c r="J21" s="16"/>
    </row>
    <row r="22" spans="1:10" s="18" customFormat="1" ht="15">
      <c r="A22" s="10">
        <f t="shared" si="0"/>
        <v>16</v>
      </c>
      <c r="B22" s="11" t="s">
        <v>78</v>
      </c>
      <c r="C22" s="12">
        <v>20103</v>
      </c>
      <c r="D22" s="12" t="s">
        <v>2</v>
      </c>
      <c r="E22" s="13">
        <v>1</v>
      </c>
      <c r="F22" s="17"/>
      <c r="G22" s="17"/>
      <c r="H22" s="14"/>
      <c r="I22" s="15"/>
      <c r="J22" s="16"/>
    </row>
    <row r="23" spans="1:10" s="18" customFormat="1" ht="15">
      <c r="A23" s="10">
        <f t="shared" si="0"/>
        <v>17</v>
      </c>
      <c r="B23" s="11" t="s">
        <v>79</v>
      </c>
      <c r="C23" s="12">
        <v>20201</v>
      </c>
      <c r="D23" s="12" t="s">
        <v>2</v>
      </c>
      <c r="E23" s="13">
        <v>2</v>
      </c>
      <c r="F23" s="17"/>
      <c r="G23" s="17"/>
      <c r="H23" s="14"/>
      <c r="I23" s="15"/>
      <c r="J23" s="16"/>
    </row>
    <row r="24" spans="1:10" s="18" customFormat="1" ht="15">
      <c r="A24" s="10">
        <f t="shared" si="0"/>
        <v>18</v>
      </c>
      <c r="B24" s="11" t="s">
        <v>80</v>
      </c>
      <c r="C24" s="12">
        <v>20204</v>
      </c>
      <c r="D24" s="12" t="s">
        <v>2</v>
      </c>
      <c r="E24" s="13">
        <v>1</v>
      </c>
      <c r="F24" s="17"/>
      <c r="G24" s="17"/>
      <c r="H24" s="14"/>
      <c r="I24" s="15"/>
      <c r="J24" s="16"/>
    </row>
    <row r="25" spans="1:10" s="18" customFormat="1" ht="15">
      <c r="A25" s="10">
        <f t="shared" si="0"/>
        <v>19</v>
      </c>
      <c r="B25" s="11" t="s">
        <v>81</v>
      </c>
      <c r="C25" s="12">
        <v>20253</v>
      </c>
      <c r="D25" s="12" t="s">
        <v>2</v>
      </c>
      <c r="E25" s="13">
        <v>1</v>
      </c>
      <c r="F25" s="17"/>
      <c r="G25" s="17"/>
      <c r="H25" s="14"/>
      <c r="I25" s="15"/>
      <c r="J25" s="16"/>
    </row>
    <row r="26" spans="1:10" s="18" customFormat="1" ht="15">
      <c r="A26" s="10">
        <f t="shared" si="0"/>
        <v>20</v>
      </c>
      <c r="B26" s="11" t="s">
        <v>82</v>
      </c>
      <c r="C26" s="12">
        <v>20300</v>
      </c>
      <c r="D26" s="12" t="s">
        <v>2</v>
      </c>
      <c r="E26" s="13">
        <v>1</v>
      </c>
      <c r="F26" s="17"/>
      <c r="G26" s="17"/>
      <c r="H26" s="14"/>
      <c r="I26" s="15"/>
      <c r="J26" s="16"/>
    </row>
    <row r="27" spans="1:10" s="18" customFormat="1" ht="15">
      <c r="A27" s="10">
        <f t="shared" si="0"/>
        <v>21</v>
      </c>
      <c r="B27" s="11" t="s">
        <v>83</v>
      </c>
      <c r="C27" s="12">
        <v>20301</v>
      </c>
      <c r="D27" s="12" t="s">
        <v>2</v>
      </c>
      <c r="E27" s="13">
        <v>1</v>
      </c>
      <c r="F27" s="17"/>
      <c r="G27" s="17"/>
      <c r="H27" s="14"/>
      <c r="I27" s="15"/>
      <c r="J27" s="16"/>
    </row>
    <row r="28" spans="1:10" s="18" customFormat="1" ht="15">
      <c r="A28" s="10">
        <f t="shared" si="0"/>
        <v>22</v>
      </c>
      <c r="B28" s="11" t="s">
        <v>84</v>
      </c>
      <c r="C28" s="12">
        <v>20340</v>
      </c>
      <c r="D28" s="12" t="s">
        <v>2</v>
      </c>
      <c r="E28" s="13">
        <v>1</v>
      </c>
      <c r="F28" s="17"/>
      <c r="G28" s="17"/>
      <c r="H28" s="14"/>
      <c r="I28" s="15"/>
      <c r="J28" s="16"/>
    </row>
    <row r="29" spans="1:10" s="18" customFormat="1" ht="15">
      <c r="A29" s="10">
        <f t="shared" si="0"/>
        <v>23</v>
      </c>
      <c r="B29" s="11" t="s">
        <v>85</v>
      </c>
      <c r="C29" s="12">
        <v>20342</v>
      </c>
      <c r="D29" s="12" t="s">
        <v>2</v>
      </c>
      <c r="E29" s="13">
        <v>1</v>
      </c>
      <c r="F29" s="17"/>
      <c r="G29" s="17"/>
      <c r="H29" s="14"/>
      <c r="I29" s="15"/>
      <c r="J29" s="16"/>
    </row>
    <row r="30" spans="1:10" s="18" customFormat="1" ht="15">
      <c r="A30" s="10">
        <f t="shared" si="0"/>
        <v>24</v>
      </c>
      <c r="B30" s="11" t="s">
        <v>86</v>
      </c>
      <c r="C30" s="12">
        <v>37161</v>
      </c>
      <c r="D30" s="12" t="s">
        <v>2</v>
      </c>
      <c r="E30" s="13">
        <v>28</v>
      </c>
      <c r="F30" s="17"/>
      <c r="G30" s="17"/>
      <c r="H30" s="14"/>
      <c r="I30" s="15"/>
      <c r="J30" s="16"/>
    </row>
    <row r="31" spans="1:10" s="18" customFormat="1" ht="15">
      <c r="A31" s="10">
        <f t="shared" si="0"/>
        <v>25</v>
      </c>
      <c r="B31" s="11" t="s">
        <v>87</v>
      </c>
      <c r="C31" s="12">
        <v>37165</v>
      </c>
      <c r="D31" s="12" t="s">
        <v>2</v>
      </c>
      <c r="E31" s="13">
        <v>9</v>
      </c>
      <c r="F31" s="17"/>
      <c r="G31" s="17"/>
      <c r="H31" s="14"/>
      <c r="I31" s="15"/>
      <c r="J31" s="16"/>
    </row>
    <row r="32" spans="1:10" s="18" customFormat="1" ht="15">
      <c r="A32" s="10">
        <f t="shared" si="0"/>
        <v>26</v>
      </c>
      <c r="B32" s="11" t="s">
        <v>88</v>
      </c>
      <c r="C32" s="12">
        <v>37301</v>
      </c>
      <c r="D32" s="12" t="s">
        <v>2</v>
      </c>
      <c r="E32" s="13">
        <v>1</v>
      </c>
      <c r="F32" s="17"/>
      <c r="G32" s="17"/>
      <c r="H32" s="14"/>
      <c r="I32" s="15"/>
      <c r="J32" s="16"/>
    </row>
    <row r="33" spans="1:10" s="18" customFormat="1" ht="15">
      <c r="A33" s="10">
        <f t="shared" si="0"/>
        <v>27</v>
      </c>
      <c r="B33" s="11" t="s">
        <v>89</v>
      </c>
      <c r="C33" s="12">
        <v>37385</v>
      </c>
      <c r="D33" s="12" t="s">
        <v>2</v>
      </c>
      <c r="E33" s="13">
        <v>1</v>
      </c>
      <c r="F33" s="17"/>
      <c r="G33" s="17"/>
      <c r="H33" s="14"/>
      <c r="I33" s="15"/>
      <c r="J33" s="16"/>
    </row>
    <row r="34" spans="1:10" s="18" customFormat="1" ht="15">
      <c r="A34" s="10">
        <f t="shared" si="0"/>
        <v>28</v>
      </c>
      <c r="B34" s="11" t="s">
        <v>90</v>
      </c>
      <c r="C34" s="12">
        <v>406469</v>
      </c>
      <c r="D34" s="12" t="s">
        <v>2</v>
      </c>
      <c r="E34" s="13">
        <v>1</v>
      </c>
      <c r="F34" s="17"/>
      <c r="G34" s="17"/>
      <c r="H34" s="14"/>
      <c r="I34" s="15"/>
      <c r="J34" s="16"/>
    </row>
    <row r="35" spans="1:10" s="18" customFormat="1" ht="15">
      <c r="A35" s="10">
        <f t="shared" si="0"/>
        <v>29</v>
      </c>
      <c r="B35" s="11" t="s">
        <v>91</v>
      </c>
      <c r="C35" s="12">
        <v>408866</v>
      </c>
      <c r="D35" s="12" t="s">
        <v>2</v>
      </c>
      <c r="E35" s="13">
        <v>9</v>
      </c>
      <c r="F35" s="17"/>
      <c r="G35" s="17"/>
      <c r="H35" s="14"/>
      <c r="I35" s="15"/>
      <c r="J35" s="16"/>
    </row>
    <row r="36" spans="1:10" s="18" customFormat="1" ht="15">
      <c r="A36" s="10">
        <f t="shared" si="0"/>
        <v>30</v>
      </c>
      <c r="B36" s="11" t="s">
        <v>92</v>
      </c>
      <c r="C36" s="12">
        <v>408870</v>
      </c>
      <c r="D36" s="12" t="s">
        <v>2</v>
      </c>
      <c r="E36" s="13">
        <v>2</v>
      </c>
      <c r="F36" s="17"/>
      <c r="G36" s="17"/>
      <c r="H36" s="14"/>
      <c r="I36" s="15"/>
      <c r="J36" s="16"/>
    </row>
    <row r="37" spans="1:10" s="18" customFormat="1" ht="15">
      <c r="A37" s="10">
        <f t="shared" si="0"/>
        <v>31</v>
      </c>
      <c r="B37" s="11" t="s">
        <v>93</v>
      </c>
      <c r="C37" s="12">
        <v>408873</v>
      </c>
      <c r="D37" s="12" t="s">
        <v>2</v>
      </c>
      <c r="E37" s="13">
        <v>3</v>
      </c>
      <c r="F37" s="17"/>
      <c r="G37" s="17"/>
      <c r="H37" s="14"/>
      <c r="I37" s="15"/>
      <c r="J37" s="16"/>
    </row>
    <row r="38" spans="1:10" s="18" customFormat="1" ht="15">
      <c r="A38" s="10">
        <f t="shared" si="0"/>
        <v>32</v>
      </c>
      <c r="B38" s="11" t="s">
        <v>94</v>
      </c>
      <c r="C38" s="12">
        <v>409015</v>
      </c>
      <c r="D38" s="12" t="s">
        <v>2</v>
      </c>
      <c r="E38" s="13">
        <v>3</v>
      </c>
      <c r="F38" s="17"/>
      <c r="G38" s="17"/>
      <c r="H38" s="14"/>
      <c r="I38" s="15"/>
      <c r="J38" s="16"/>
    </row>
    <row r="39" spans="1:10" s="18" customFormat="1" ht="15">
      <c r="A39" s="10">
        <f t="shared" si="0"/>
        <v>33</v>
      </c>
      <c r="B39" s="11" t="s">
        <v>95</v>
      </c>
      <c r="C39" s="12">
        <v>412277</v>
      </c>
      <c r="D39" s="12" t="s">
        <v>2</v>
      </c>
      <c r="E39" s="13">
        <v>1</v>
      </c>
      <c r="F39" s="17"/>
      <c r="G39" s="17"/>
      <c r="H39" s="14"/>
      <c r="I39" s="15"/>
      <c r="J39" s="16"/>
    </row>
    <row r="40" spans="1:10" s="18" customFormat="1" ht="15">
      <c r="A40" s="10">
        <f t="shared" si="0"/>
        <v>34</v>
      </c>
      <c r="B40" s="11" t="s">
        <v>96</v>
      </c>
      <c r="C40" s="12">
        <v>412310</v>
      </c>
      <c r="D40" s="12" t="s">
        <v>2</v>
      </c>
      <c r="E40" s="13">
        <v>1</v>
      </c>
      <c r="F40" s="17"/>
      <c r="G40" s="17"/>
      <c r="H40" s="14"/>
      <c r="I40" s="15"/>
      <c r="J40" s="16"/>
    </row>
    <row r="41" spans="1:10" s="18" customFormat="1" ht="15">
      <c r="A41" s="10">
        <f t="shared" si="0"/>
        <v>35</v>
      </c>
      <c r="B41" s="11" t="s">
        <v>98</v>
      </c>
      <c r="C41" s="12" t="s">
        <v>97</v>
      </c>
      <c r="D41" s="12" t="s">
        <v>2</v>
      </c>
      <c r="E41" s="13">
        <v>10</v>
      </c>
      <c r="F41" s="17"/>
      <c r="G41" s="17"/>
      <c r="H41" s="14"/>
      <c r="I41" s="15"/>
      <c r="J41" s="16"/>
    </row>
    <row r="42" spans="1:10" s="18" customFormat="1" ht="15">
      <c r="A42" s="10">
        <f t="shared" si="0"/>
        <v>36</v>
      </c>
      <c r="B42" s="11" t="s">
        <v>100</v>
      </c>
      <c r="C42" s="12" t="s">
        <v>99</v>
      </c>
      <c r="D42" s="12" t="s">
        <v>2</v>
      </c>
      <c r="E42" s="13">
        <f>E41*24</f>
        <v>240</v>
      </c>
      <c r="F42" s="17"/>
      <c r="G42" s="17"/>
      <c r="H42" s="14"/>
      <c r="I42" s="15"/>
      <c r="J42" s="16"/>
    </row>
    <row r="43" spans="1:10" s="18" customFormat="1" ht="15">
      <c r="A43" s="10">
        <f t="shared" si="0"/>
        <v>37</v>
      </c>
      <c r="B43" s="11" t="s">
        <v>102</v>
      </c>
      <c r="C43" s="12" t="s">
        <v>101</v>
      </c>
      <c r="D43" s="12" t="s">
        <v>2</v>
      </c>
      <c r="E43" s="13">
        <f>E42*2</f>
        <v>480</v>
      </c>
      <c r="F43" s="17"/>
      <c r="G43" s="17"/>
      <c r="H43" s="14"/>
      <c r="I43" s="15"/>
      <c r="J43" s="16"/>
    </row>
    <row r="44" spans="1:10" s="18" customFormat="1" ht="15">
      <c r="A44" s="10">
        <f t="shared" si="0"/>
        <v>38</v>
      </c>
      <c r="B44" s="11" t="s">
        <v>104</v>
      </c>
      <c r="C44" s="12" t="s">
        <v>103</v>
      </c>
      <c r="D44" s="12" t="s">
        <v>2</v>
      </c>
      <c r="E44" s="13">
        <v>20</v>
      </c>
      <c r="F44" s="17"/>
      <c r="G44" s="17"/>
      <c r="H44" s="14"/>
      <c r="I44" s="15"/>
      <c r="J44" s="16"/>
    </row>
    <row r="45" spans="1:10" s="18" customFormat="1" ht="15">
      <c r="A45" s="10">
        <f t="shared" si="0"/>
        <v>39</v>
      </c>
      <c r="B45" s="11" t="s">
        <v>106</v>
      </c>
      <c r="C45" s="12" t="s">
        <v>105</v>
      </c>
      <c r="D45" s="12" t="s">
        <v>2</v>
      </c>
      <c r="E45" s="13">
        <f>E42*2</f>
        <v>480</v>
      </c>
      <c r="F45" s="17"/>
      <c r="G45" s="17"/>
      <c r="H45" s="14"/>
      <c r="I45" s="15"/>
      <c r="J45" s="16"/>
    </row>
    <row r="46" spans="1:10" s="18" customFormat="1" ht="15">
      <c r="A46" s="10">
        <f t="shared" si="0"/>
        <v>40</v>
      </c>
      <c r="B46" s="11" t="s">
        <v>108</v>
      </c>
      <c r="C46" s="12" t="s">
        <v>107</v>
      </c>
      <c r="D46" s="12" t="s">
        <v>2</v>
      </c>
      <c r="E46" s="13">
        <v>48</v>
      </c>
      <c r="F46" s="17"/>
      <c r="G46" s="17"/>
      <c r="H46" s="14"/>
      <c r="I46" s="15"/>
      <c r="J46" s="16"/>
    </row>
    <row r="47" spans="1:10" s="18" customFormat="1" ht="15">
      <c r="A47" s="10">
        <f t="shared" si="0"/>
        <v>41</v>
      </c>
      <c r="B47" s="11" t="s">
        <v>109</v>
      </c>
      <c r="C47" s="12"/>
      <c r="D47" s="12" t="s">
        <v>2</v>
      </c>
      <c r="E47" s="13">
        <f>192*2</f>
        <v>384</v>
      </c>
      <c r="F47" s="17"/>
      <c r="G47" s="17"/>
      <c r="H47" s="14"/>
      <c r="I47" s="15"/>
      <c r="J47" s="16"/>
    </row>
    <row r="48" spans="1:10" s="18" customFormat="1" ht="15">
      <c r="A48" s="10">
        <f t="shared" si="0"/>
        <v>42</v>
      </c>
      <c r="B48" s="11" t="s">
        <v>228</v>
      </c>
      <c r="C48" s="12"/>
      <c r="D48" s="12" t="s">
        <v>2</v>
      </c>
      <c r="E48" s="13">
        <v>480</v>
      </c>
      <c r="F48" s="17"/>
      <c r="G48" s="17"/>
      <c r="H48" s="14"/>
      <c r="I48" s="15"/>
      <c r="J48" s="16"/>
    </row>
    <row r="49" spans="1:10" s="18" customFormat="1" ht="15">
      <c r="A49" s="10">
        <f t="shared" si="0"/>
        <v>43</v>
      </c>
      <c r="B49" s="11" t="s">
        <v>111</v>
      </c>
      <c r="C49" s="12" t="s">
        <v>110</v>
      </c>
      <c r="D49" s="12" t="s">
        <v>2</v>
      </c>
      <c r="E49" s="13">
        <v>5</v>
      </c>
      <c r="F49" s="17"/>
      <c r="G49" s="17"/>
      <c r="H49" s="14"/>
      <c r="I49" s="15"/>
      <c r="J49" s="16"/>
    </row>
    <row r="50" spans="1:10" s="18" customFormat="1" ht="130">
      <c r="A50" s="10">
        <f t="shared" si="0"/>
        <v>44</v>
      </c>
      <c r="B50" s="11" t="s">
        <v>123</v>
      </c>
      <c r="C50" s="12" t="s">
        <v>112</v>
      </c>
      <c r="D50" s="12" t="s">
        <v>2</v>
      </c>
      <c r="E50" s="13">
        <v>12</v>
      </c>
      <c r="F50" s="17"/>
      <c r="G50" s="17"/>
      <c r="H50" s="14"/>
      <c r="I50" s="15"/>
      <c r="J50" s="16"/>
    </row>
    <row r="51" spans="1:10" s="18" customFormat="1" ht="15">
      <c r="A51" s="10">
        <f t="shared" si="0"/>
        <v>45</v>
      </c>
      <c r="B51" s="11" t="s">
        <v>124</v>
      </c>
      <c r="C51" s="12" t="s">
        <v>113</v>
      </c>
      <c r="D51" s="12" t="s">
        <v>2</v>
      </c>
      <c r="E51" s="13">
        <v>12</v>
      </c>
      <c r="F51" s="17"/>
      <c r="G51" s="17"/>
      <c r="H51" s="14"/>
      <c r="I51" s="15"/>
      <c r="J51" s="16"/>
    </row>
    <row r="52" spans="1:10" s="18" customFormat="1" ht="26">
      <c r="A52" s="10">
        <f t="shared" si="0"/>
        <v>46</v>
      </c>
      <c r="B52" s="11" t="s">
        <v>125</v>
      </c>
      <c r="C52" s="12" t="s">
        <v>114</v>
      </c>
      <c r="D52" s="12" t="s">
        <v>2</v>
      </c>
      <c r="E52" s="13">
        <v>4</v>
      </c>
      <c r="F52" s="17"/>
      <c r="G52" s="17"/>
      <c r="H52" s="14"/>
      <c r="I52" s="15"/>
      <c r="J52" s="16"/>
    </row>
    <row r="53" spans="1:10" s="18" customFormat="1" ht="15">
      <c r="A53" s="10">
        <f t="shared" si="0"/>
        <v>47</v>
      </c>
      <c r="B53" s="11" t="s">
        <v>126</v>
      </c>
      <c r="C53" s="12" t="s">
        <v>115</v>
      </c>
      <c r="D53" s="12" t="s">
        <v>2</v>
      </c>
      <c r="E53" s="13">
        <v>1</v>
      </c>
      <c r="F53" s="17"/>
      <c r="G53" s="17"/>
      <c r="H53" s="14"/>
      <c r="I53" s="15"/>
      <c r="J53" s="16"/>
    </row>
    <row r="54" spans="1:10" s="18" customFormat="1" ht="15">
      <c r="A54" s="10">
        <f t="shared" si="0"/>
        <v>48</v>
      </c>
      <c r="B54" s="11" t="s">
        <v>127</v>
      </c>
      <c r="C54" s="12" t="s">
        <v>116</v>
      </c>
      <c r="D54" s="12" t="s">
        <v>2</v>
      </c>
      <c r="E54" s="13">
        <v>4</v>
      </c>
      <c r="F54" s="17"/>
      <c r="G54" s="17"/>
      <c r="H54" s="14"/>
      <c r="I54" s="15"/>
      <c r="J54" s="16"/>
    </row>
    <row r="55" spans="1:10" s="18" customFormat="1" ht="15">
      <c r="A55" s="10">
        <f t="shared" si="0"/>
        <v>49</v>
      </c>
      <c r="B55" s="11" t="s">
        <v>117</v>
      </c>
      <c r="C55" s="12" t="s">
        <v>117</v>
      </c>
      <c r="D55" s="12" t="s">
        <v>2</v>
      </c>
      <c r="E55" s="13">
        <v>20</v>
      </c>
      <c r="F55" s="17"/>
      <c r="G55" s="17"/>
      <c r="H55" s="14"/>
      <c r="I55" s="15"/>
      <c r="J55" s="16"/>
    </row>
    <row r="56" spans="1:10" s="18" customFormat="1" ht="15">
      <c r="A56" s="10">
        <f t="shared" si="0"/>
        <v>50</v>
      </c>
      <c r="B56" s="11" t="s">
        <v>128</v>
      </c>
      <c r="C56" s="12" t="s">
        <v>118</v>
      </c>
      <c r="D56" s="12" t="s">
        <v>2</v>
      </c>
      <c r="E56" s="13">
        <v>6</v>
      </c>
      <c r="F56" s="17"/>
      <c r="G56" s="17"/>
      <c r="H56" s="14"/>
      <c r="I56" s="15"/>
      <c r="J56" s="16"/>
    </row>
    <row r="57" spans="1:10" s="18" customFormat="1" ht="15">
      <c r="A57" s="10">
        <f t="shared" si="0"/>
        <v>51</v>
      </c>
      <c r="B57" s="11" t="s">
        <v>129</v>
      </c>
      <c r="C57" s="12" t="s">
        <v>119</v>
      </c>
      <c r="D57" s="12" t="s">
        <v>2</v>
      </c>
      <c r="E57" s="13">
        <v>14</v>
      </c>
      <c r="F57" s="17"/>
      <c r="G57" s="17"/>
      <c r="H57" s="14"/>
      <c r="I57" s="15"/>
      <c r="J57" s="16"/>
    </row>
    <row r="58" spans="1:10" s="18" customFormat="1" ht="15">
      <c r="A58" s="10">
        <f t="shared" si="0"/>
        <v>52</v>
      </c>
      <c r="B58" s="11" t="s">
        <v>130</v>
      </c>
      <c r="C58" s="12"/>
      <c r="D58" s="12" t="s">
        <v>2</v>
      </c>
      <c r="E58" s="13">
        <v>1</v>
      </c>
      <c r="F58" s="17"/>
      <c r="G58" s="17"/>
      <c r="H58" s="14"/>
      <c r="I58" s="15"/>
      <c r="J58" s="16"/>
    </row>
    <row r="59" spans="1:10" s="18" customFormat="1" ht="15">
      <c r="A59" s="10">
        <f t="shared" si="0"/>
        <v>53</v>
      </c>
      <c r="B59" s="11" t="s">
        <v>131</v>
      </c>
      <c r="C59" s="12" t="s">
        <v>120</v>
      </c>
      <c r="D59" s="12" t="s">
        <v>2</v>
      </c>
      <c r="E59" s="13">
        <v>1</v>
      </c>
      <c r="F59" s="17"/>
      <c r="G59" s="17"/>
      <c r="H59" s="14"/>
      <c r="I59" s="15"/>
      <c r="J59" s="16"/>
    </row>
    <row r="60" spans="1:10" s="18" customFormat="1" ht="78">
      <c r="A60" s="10">
        <f t="shared" si="0"/>
        <v>54</v>
      </c>
      <c r="B60" s="11" t="s">
        <v>132</v>
      </c>
      <c r="C60" s="12" t="s">
        <v>121</v>
      </c>
      <c r="D60" s="12" t="s">
        <v>2</v>
      </c>
      <c r="E60" s="13">
        <v>3</v>
      </c>
      <c r="F60" s="17"/>
      <c r="G60" s="17"/>
      <c r="H60" s="14"/>
      <c r="I60" s="15"/>
      <c r="J60" s="16"/>
    </row>
    <row r="61" spans="1:10" s="18" customFormat="1" ht="15">
      <c r="A61" s="10">
        <f t="shared" si="0"/>
        <v>55</v>
      </c>
      <c r="B61" s="11" t="s">
        <v>133</v>
      </c>
      <c r="C61" s="12" t="s">
        <v>122</v>
      </c>
      <c r="D61" s="12" t="s">
        <v>2</v>
      </c>
      <c r="E61" s="13">
        <v>12</v>
      </c>
      <c r="F61" s="17"/>
      <c r="G61" s="17"/>
      <c r="H61" s="14"/>
      <c r="I61" s="15"/>
      <c r="J61" s="16"/>
    </row>
    <row r="62" spans="1:10" s="18" customFormat="1" ht="130">
      <c r="A62" s="10">
        <f t="shared" si="0"/>
        <v>56</v>
      </c>
      <c r="B62" s="11" t="s">
        <v>135</v>
      </c>
      <c r="C62" s="12" t="s">
        <v>134</v>
      </c>
      <c r="D62" s="12" t="s">
        <v>2</v>
      </c>
      <c r="E62" s="13">
        <v>5</v>
      </c>
      <c r="F62" s="17"/>
      <c r="G62" s="17"/>
      <c r="H62" s="14"/>
      <c r="I62" s="15"/>
      <c r="J62" s="16"/>
    </row>
    <row r="63" spans="1:10" s="18" customFormat="1" ht="39">
      <c r="A63" s="10">
        <f t="shared" si="0"/>
        <v>57</v>
      </c>
      <c r="B63" s="11" t="s">
        <v>140</v>
      </c>
      <c r="C63" s="12" t="s">
        <v>136</v>
      </c>
      <c r="D63" s="12" t="s">
        <v>2</v>
      </c>
      <c r="E63" s="13">
        <v>3</v>
      </c>
      <c r="F63" s="17"/>
      <c r="G63" s="17"/>
      <c r="H63" s="14"/>
      <c r="I63" s="15"/>
      <c r="J63" s="16"/>
    </row>
    <row r="64" spans="1:10" s="18" customFormat="1" ht="78">
      <c r="A64" s="10">
        <f t="shared" si="0"/>
        <v>58</v>
      </c>
      <c r="B64" s="11" t="s">
        <v>141</v>
      </c>
      <c r="C64" s="12" t="s">
        <v>121</v>
      </c>
      <c r="D64" s="12" t="s">
        <v>2</v>
      </c>
      <c r="E64" s="13">
        <v>3</v>
      </c>
      <c r="F64" s="17"/>
      <c r="G64" s="17"/>
      <c r="H64" s="14"/>
      <c r="I64" s="15"/>
      <c r="J64" s="16"/>
    </row>
    <row r="65" spans="1:10" s="18" customFormat="1" ht="15">
      <c r="A65" s="10">
        <f t="shared" si="0"/>
        <v>59</v>
      </c>
      <c r="B65" s="11" t="s">
        <v>133</v>
      </c>
      <c r="C65" s="12" t="s">
        <v>137</v>
      </c>
      <c r="D65" s="12" t="s">
        <v>2</v>
      </c>
      <c r="E65" s="13">
        <v>6</v>
      </c>
      <c r="F65" s="17"/>
      <c r="G65" s="17"/>
      <c r="H65" s="14"/>
      <c r="I65" s="15"/>
      <c r="J65" s="16"/>
    </row>
    <row r="66" spans="1:10" s="18" customFormat="1" ht="52">
      <c r="A66" s="10">
        <f t="shared" si="0"/>
        <v>60</v>
      </c>
      <c r="B66" s="11" t="s">
        <v>142</v>
      </c>
      <c r="C66" s="12" t="s">
        <v>138</v>
      </c>
      <c r="D66" s="12" t="s">
        <v>2</v>
      </c>
      <c r="E66" s="13">
        <v>6</v>
      </c>
      <c r="F66" s="17"/>
      <c r="G66" s="17"/>
      <c r="H66" s="14"/>
      <c r="I66" s="15"/>
      <c r="J66" s="16"/>
    </row>
    <row r="67" spans="1:10" s="18" customFormat="1" ht="39">
      <c r="A67" s="10">
        <f t="shared" si="0"/>
        <v>61</v>
      </c>
      <c r="B67" s="11" t="s">
        <v>143</v>
      </c>
      <c r="C67" s="12" t="s">
        <v>139</v>
      </c>
      <c r="D67" s="12" t="s">
        <v>2</v>
      </c>
      <c r="E67" s="13">
        <v>3</v>
      </c>
      <c r="F67" s="17"/>
      <c r="G67" s="17"/>
      <c r="H67" s="14"/>
      <c r="I67" s="15"/>
      <c r="J67" s="16"/>
    </row>
    <row r="68" spans="1:10" s="18" customFormat="1" ht="104">
      <c r="A68" s="10">
        <f t="shared" si="0"/>
        <v>62</v>
      </c>
      <c r="B68" s="11" t="s">
        <v>148</v>
      </c>
      <c r="C68" s="12" t="s">
        <v>144</v>
      </c>
      <c r="D68" s="12" t="s">
        <v>2</v>
      </c>
      <c r="E68" s="13">
        <v>61</v>
      </c>
      <c r="F68" s="17"/>
      <c r="G68" s="17"/>
      <c r="H68" s="14"/>
      <c r="I68" s="15"/>
      <c r="J68" s="16"/>
    </row>
    <row r="69" spans="1:10" s="18" customFormat="1" ht="39">
      <c r="A69" s="10">
        <f t="shared" si="0"/>
        <v>63</v>
      </c>
      <c r="B69" s="11" t="s">
        <v>149</v>
      </c>
      <c r="C69" s="12" t="s">
        <v>145</v>
      </c>
      <c r="D69" s="12" t="s">
        <v>2</v>
      </c>
      <c r="E69" s="13">
        <v>61</v>
      </c>
      <c r="F69" s="17"/>
      <c r="G69" s="17"/>
      <c r="H69" s="14"/>
      <c r="I69" s="15"/>
      <c r="J69" s="16"/>
    </row>
    <row r="70" spans="1:10" s="18" customFormat="1" ht="39">
      <c r="A70" s="10">
        <f t="shared" si="0"/>
        <v>64</v>
      </c>
      <c r="B70" s="11" t="s">
        <v>150</v>
      </c>
      <c r="C70" s="12" t="s">
        <v>146</v>
      </c>
      <c r="D70" s="12" t="s">
        <v>2</v>
      </c>
      <c r="E70" s="13">
        <v>61</v>
      </c>
      <c r="F70" s="17"/>
      <c r="G70" s="17"/>
      <c r="H70" s="14"/>
      <c r="I70" s="15"/>
      <c r="J70" s="16"/>
    </row>
    <row r="71" spans="1:10" s="18" customFormat="1" ht="91">
      <c r="A71" s="10">
        <f t="shared" si="0"/>
        <v>65</v>
      </c>
      <c r="B71" s="11" t="s">
        <v>151</v>
      </c>
      <c r="C71" s="12" t="s">
        <v>147</v>
      </c>
      <c r="D71" s="12" t="s">
        <v>2</v>
      </c>
      <c r="E71" s="13">
        <v>2</v>
      </c>
      <c r="F71" s="17"/>
      <c r="G71" s="17"/>
      <c r="H71" s="14"/>
      <c r="I71" s="15"/>
      <c r="J71" s="16"/>
    </row>
    <row r="72" spans="1:10" s="18" customFormat="1" ht="39">
      <c r="A72" s="10">
        <f t="shared" si="0"/>
        <v>66</v>
      </c>
      <c r="B72" s="11" t="s">
        <v>149</v>
      </c>
      <c r="C72" s="12" t="s">
        <v>145</v>
      </c>
      <c r="D72" s="12" t="s">
        <v>2</v>
      </c>
      <c r="E72" s="13">
        <v>2</v>
      </c>
      <c r="F72" s="17"/>
      <c r="G72" s="17"/>
      <c r="H72" s="14"/>
      <c r="I72" s="15"/>
      <c r="J72" s="16"/>
    </row>
    <row r="73" spans="1:10" s="18" customFormat="1" ht="39">
      <c r="A73" s="10">
        <f t="shared" si="0"/>
        <v>67</v>
      </c>
      <c r="B73" s="11" t="s">
        <v>150</v>
      </c>
      <c r="C73" s="12" t="s">
        <v>146</v>
      </c>
      <c r="D73" s="12" t="s">
        <v>2</v>
      </c>
      <c r="E73" s="13">
        <v>2</v>
      </c>
      <c r="F73" s="17"/>
      <c r="G73" s="17"/>
      <c r="H73" s="14"/>
      <c r="I73" s="15"/>
      <c r="J73" s="16"/>
    </row>
    <row r="74" spans="1:10" s="18" customFormat="1" ht="65">
      <c r="A74" s="10">
        <f t="shared" si="0"/>
        <v>68</v>
      </c>
      <c r="B74" s="11" t="s">
        <v>155</v>
      </c>
      <c r="C74" s="12" t="s">
        <v>152</v>
      </c>
      <c r="D74" s="12" t="s">
        <v>2</v>
      </c>
      <c r="E74" s="13">
        <v>7</v>
      </c>
      <c r="F74" s="17"/>
      <c r="G74" s="17"/>
      <c r="H74" s="14"/>
      <c r="I74" s="15"/>
      <c r="J74" s="16"/>
    </row>
    <row r="75" spans="1:10" s="18" customFormat="1" ht="39">
      <c r="A75" s="10">
        <f t="shared" si="0"/>
        <v>69</v>
      </c>
      <c r="B75" s="11" t="s">
        <v>156</v>
      </c>
      <c r="C75" s="12" t="s">
        <v>153</v>
      </c>
      <c r="D75" s="12" t="s">
        <v>2</v>
      </c>
      <c r="E75" s="13">
        <v>7</v>
      </c>
      <c r="F75" s="17"/>
      <c r="G75" s="17"/>
      <c r="H75" s="14"/>
      <c r="I75" s="15"/>
      <c r="J75" s="16"/>
    </row>
    <row r="76" spans="1:10" s="18" customFormat="1" ht="39">
      <c r="A76" s="10">
        <f t="shared" si="0"/>
        <v>70</v>
      </c>
      <c r="B76" s="11" t="s">
        <v>157</v>
      </c>
      <c r="C76" s="12" t="s">
        <v>154</v>
      </c>
      <c r="D76" s="12" t="s">
        <v>2</v>
      </c>
      <c r="E76" s="13">
        <v>7</v>
      </c>
      <c r="F76" s="17"/>
      <c r="G76" s="17"/>
      <c r="H76" s="14"/>
      <c r="I76" s="15"/>
      <c r="J76" s="16"/>
    </row>
    <row r="77" spans="1:10" s="18" customFormat="1" ht="39">
      <c r="A77" s="10">
        <f t="shared" si="0"/>
        <v>71</v>
      </c>
      <c r="B77" s="11" t="s">
        <v>149</v>
      </c>
      <c r="C77" s="12" t="s">
        <v>145</v>
      </c>
      <c r="D77" s="12" t="s">
        <v>2</v>
      </c>
      <c r="E77" s="13">
        <v>16</v>
      </c>
      <c r="F77" s="17"/>
      <c r="G77" s="17"/>
      <c r="H77" s="14"/>
      <c r="I77" s="15"/>
      <c r="J77" s="16"/>
    </row>
    <row r="78" spans="1:10" s="18" customFormat="1" ht="39">
      <c r="A78" s="10">
        <f t="shared" si="0"/>
        <v>72</v>
      </c>
      <c r="B78" s="11" t="s">
        <v>150</v>
      </c>
      <c r="C78" s="12" t="s">
        <v>146</v>
      </c>
      <c r="D78" s="12" t="s">
        <v>2</v>
      </c>
      <c r="E78" s="13">
        <v>16</v>
      </c>
      <c r="F78" s="17"/>
      <c r="G78" s="17"/>
      <c r="H78" s="14"/>
      <c r="I78" s="15"/>
      <c r="J78" s="16"/>
    </row>
    <row r="79" spans="1:10" s="18" customFormat="1" ht="65">
      <c r="A79" s="10">
        <f t="shared" si="0"/>
        <v>73</v>
      </c>
      <c r="B79" s="11" t="s">
        <v>159</v>
      </c>
      <c r="C79" s="12" t="s">
        <v>158</v>
      </c>
      <c r="D79" s="12" t="s">
        <v>2</v>
      </c>
      <c r="E79" s="13">
        <v>1</v>
      </c>
      <c r="F79" s="17"/>
      <c r="G79" s="17"/>
      <c r="H79" s="14"/>
      <c r="I79" s="15"/>
      <c r="J79" s="16"/>
    </row>
    <row r="80" spans="1:10" s="18" customFormat="1" ht="39">
      <c r="A80" s="10">
        <f t="shared" si="0"/>
        <v>74</v>
      </c>
      <c r="B80" s="11" t="s">
        <v>149</v>
      </c>
      <c r="C80" s="12" t="s">
        <v>145</v>
      </c>
      <c r="D80" s="12" t="s">
        <v>2</v>
      </c>
      <c r="E80" s="13">
        <v>1</v>
      </c>
      <c r="F80" s="17"/>
      <c r="G80" s="17"/>
      <c r="H80" s="14"/>
      <c r="I80" s="15"/>
      <c r="J80" s="16"/>
    </row>
    <row r="81" spans="1:10" s="18" customFormat="1" ht="39">
      <c r="A81" s="10">
        <f t="shared" si="0"/>
        <v>75</v>
      </c>
      <c r="B81" s="11" t="s">
        <v>150</v>
      </c>
      <c r="C81" s="12" t="s">
        <v>146</v>
      </c>
      <c r="D81" s="12" t="s">
        <v>2</v>
      </c>
      <c r="E81" s="13">
        <v>1</v>
      </c>
      <c r="F81" s="17"/>
      <c r="G81" s="17"/>
      <c r="H81" s="14"/>
      <c r="I81" s="15"/>
      <c r="J81" s="16"/>
    </row>
    <row r="82" spans="1:10" s="18" customFormat="1" ht="65">
      <c r="A82" s="10">
        <f t="shared" si="0"/>
        <v>76</v>
      </c>
      <c r="B82" s="11" t="s">
        <v>159</v>
      </c>
      <c r="C82" s="12" t="s">
        <v>158</v>
      </c>
      <c r="D82" s="12" t="s">
        <v>2</v>
      </c>
      <c r="E82" s="13">
        <v>2</v>
      </c>
      <c r="F82" s="17"/>
      <c r="G82" s="17"/>
      <c r="H82" s="14"/>
      <c r="I82" s="15"/>
      <c r="J82" s="16"/>
    </row>
    <row r="83" spans="1:10" s="18" customFormat="1" ht="39">
      <c r="A83" s="10">
        <f t="shared" si="0"/>
        <v>77</v>
      </c>
      <c r="B83" s="11" t="s">
        <v>149</v>
      </c>
      <c r="C83" s="12" t="s">
        <v>145</v>
      </c>
      <c r="D83" s="12" t="s">
        <v>2</v>
      </c>
      <c r="E83" s="13">
        <v>2</v>
      </c>
      <c r="F83" s="17"/>
      <c r="G83" s="17"/>
      <c r="H83" s="14"/>
      <c r="I83" s="15"/>
      <c r="J83" s="16"/>
    </row>
    <row r="84" spans="1:10" s="18" customFormat="1" ht="39">
      <c r="A84" s="10">
        <f t="shared" si="0"/>
        <v>78</v>
      </c>
      <c r="B84" s="11" t="s">
        <v>150</v>
      </c>
      <c r="C84" s="12" t="s">
        <v>146</v>
      </c>
      <c r="D84" s="12" t="s">
        <v>2</v>
      </c>
      <c r="E84" s="13">
        <v>2</v>
      </c>
      <c r="F84" s="17"/>
      <c r="G84" s="17"/>
      <c r="H84" s="14"/>
      <c r="I84" s="15"/>
      <c r="J84" s="16"/>
    </row>
    <row r="85" spans="1:10" s="18" customFormat="1" ht="91">
      <c r="A85" s="10">
        <f t="shared" si="0"/>
        <v>79</v>
      </c>
      <c r="B85" s="11" t="s">
        <v>161</v>
      </c>
      <c r="C85" s="12" t="s">
        <v>160</v>
      </c>
      <c r="D85" s="12" t="s">
        <v>2</v>
      </c>
      <c r="E85" s="13">
        <v>2</v>
      </c>
      <c r="F85" s="17"/>
      <c r="G85" s="17"/>
      <c r="H85" s="14"/>
      <c r="I85" s="15"/>
      <c r="J85" s="16"/>
    </row>
    <row r="86" spans="1:10" s="18" customFormat="1" ht="15">
      <c r="A86" s="10">
        <f t="shared" si="0"/>
        <v>80</v>
      </c>
      <c r="B86" s="11" t="s">
        <v>173</v>
      </c>
      <c r="C86" s="12" t="s">
        <v>162</v>
      </c>
      <c r="D86" s="12" t="s">
        <v>2</v>
      </c>
      <c r="E86" s="13">
        <v>5</v>
      </c>
      <c r="F86" s="17"/>
      <c r="G86" s="17"/>
      <c r="H86" s="14"/>
      <c r="I86" s="15"/>
      <c r="J86" s="16"/>
    </row>
    <row r="87" spans="1:10" s="18" customFormat="1" ht="26">
      <c r="A87" s="10">
        <f t="shared" si="0"/>
        <v>81</v>
      </c>
      <c r="B87" s="11" t="s">
        <v>174</v>
      </c>
      <c r="C87" s="12" t="s">
        <v>163</v>
      </c>
      <c r="D87" s="12" t="s">
        <v>2</v>
      </c>
      <c r="E87" s="13">
        <v>2</v>
      </c>
      <c r="F87" s="17"/>
      <c r="G87" s="17"/>
      <c r="H87" s="14"/>
      <c r="I87" s="15"/>
      <c r="J87" s="16"/>
    </row>
    <row r="88" spans="1:10" s="18" customFormat="1" ht="39">
      <c r="A88" s="10">
        <f t="shared" si="0"/>
        <v>82</v>
      </c>
      <c r="B88" s="11" t="s">
        <v>175</v>
      </c>
      <c r="C88" s="12" t="s">
        <v>164</v>
      </c>
      <c r="D88" s="12" t="s">
        <v>2</v>
      </c>
      <c r="E88" s="13">
        <v>5</v>
      </c>
      <c r="F88" s="17"/>
      <c r="G88" s="17"/>
      <c r="H88" s="14"/>
      <c r="I88" s="15"/>
      <c r="J88" s="16"/>
    </row>
    <row r="89" spans="1:10" s="18" customFormat="1" ht="78">
      <c r="A89" s="10">
        <f t="shared" si="0"/>
        <v>83</v>
      </c>
      <c r="B89" s="11" t="s">
        <v>176</v>
      </c>
      <c r="C89" s="12" t="s">
        <v>165</v>
      </c>
      <c r="D89" s="12" t="s">
        <v>2</v>
      </c>
      <c r="E89" s="13">
        <v>250</v>
      </c>
      <c r="F89" s="17"/>
      <c r="G89" s="17"/>
      <c r="H89" s="14"/>
      <c r="I89" s="15"/>
      <c r="J89" s="16"/>
    </row>
    <row r="90" spans="1:10" s="18" customFormat="1" ht="26">
      <c r="A90" s="10">
        <f t="shared" si="0"/>
        <v>84</v>
      </c>
      <c r="B90" s="11" t="s">
        <v>177</v>
      </c>
      <c r="C90" s="12" t="s">
        <v>166</v>
      </c>
      <c r="D90" s="12" t="s">
        <v>2</v>
      </c>
      <c r="E90" s="13">
        <v>1</v>
      </c>
      <c r="F90" s="17"/>
      <c r="G90" s="17"/>
      <c r="H90" s="14"/>
      <c r="I90" s="15"/>
      <c r="J90" s="16"/>
    </row>
    <row r="91" spans="1:10" s="18" customFormat="1" ht="65">
      <c r="A91" s="10">
        <f t="shared" si="0"/>
        <v>85</v>
      </c>
      <c r="B91" s="11" t="s">
        <v>178</v>
      </c>
      <c r="C91" s="12" t="s">
        <v>167</v>
      </c>
      <c r="D91" s="12" t="s">
        <v>2</v>
      </c>
      <c r="E91" s="13">
        <v>20</v>
      </c>
      <c r="F91" s="17"/>
      <c r="G91" s="17"/>
      <c r="H91" s="14"/>
      <c r="I91" s="15"/>
      <c r="J91" s="16"/>
    </row>
    <row r="92" spans="1:10" s="18" customFormat="1" ht="39">
      <c r="A92" s="10">
        <f t="shared" si="0"/>
        <v>86</v>
      </c>
      <c r="B92" s="11" t="s">
        <v>179</v>
      </c>
      <c r="C92" s="12" t="s">
        <v>168</v>
      </c>
      <c r="D92" s="12" t="s">
        <v>2</v>
      </c>
      <c r="E92" s="13">
        <v>195</v>
      </c>
      <c r="F92" s="17"/>
      <c r="G92" s="17"/>
      <c r="H92" s="14"/>
      <c r="I92" s="15"/>
      <c r="J92" s="16"/>
    </row>
    <row r="93" spans="1:10" s="18" customFormat="1" ht="39">
      <c r="A93" s="10">
        <f t="shared" si="0"/>
        <v>87</v>
      </c>
      <c r="B93" s="11" t="s">
        <v>180</v>
      </c>
      <c r="C93" s="12" t="s">
        <v>169</v>
      </c>
      <c r="D93" s="12" t="s">
        <v>2</v>
      </c>
      <c r="E93" s="13">
        <v>5</v>
      </c>
      <c r="F93" s="17"/>
      <c r="G93" s="17"/>
      <c r="H93" s="14"/>
      <c r="I93" s="15"/>
      <c r="J93" s="16"/>
    </row>
    <row r="94" spans="1:10" s="18" customFormat="1" ht="65">
      <c r="A94" s="10">
        <f t="shared" si="0"/>
        <v>88</v>
      </c>
      <c r="B94" s="11" t="s">
        <v>181</v>
      </c>
      <c r="C94" s="12" t="s">
        <v>170</v>
      </c>
      <c r="D94" s="12" t="s">
        <v>2</v>
      </c>
      <c r="E94" s="13">
        <v>4</v>
      </c>
      <c r="F94" s="17"/>
      <c r="G94" s="17"/>
      <c r="H94" s="14"/>
      <c r="I94" s="15"/>
      <c r="J94" s="16"/>
    </row>
    <row r="95" spans="1:10" s="18" customFormat="1" ht="65">
      <c r="A95" s="10">
        <f t="shared" si="0"/>
        <v>89</v>
      </c>
      <c r="B95" s="11" t="s">
        <v>182</v>
      </c>
      <c r="C95" s="12" t="s">
        <v>171</v>
      </c>
      <c r="D95" s="12" t="s">
        <v>2</v>
      </c>
      <c r="E95" s="13">
        <v>0</v>
      </c>
      <c r="F95" s="17"/>
      <c r="G95" s="17"/>
      <c r="H95" s="14"/>
      <c r="I95" s="15"/>
      <c r="J95" s="16"/>
    </row>
    <row r="96" spans="1:10" s="18" customFormat="1" ht="65">
      <c r="A96" s="10">
        <f t="shared" si="0"/>
        <v>90</v>
      </c>
      <c r="B96" s="11" t="s">
        <v>183</v>
      </c>
      <c r="C96" s="12" t="s">
        <v>172</v>
      </c>
      <c r="D96" s="12" t="s">
        <v>2</v>
      </c>
      <c r="E96" s="13">
        <v>15</v>
      </c>
      <c r="F96" s="17"/>
      <c r="G96" s="17"/>
      <c r="H96" s="14"/>
      <c r="I96" s="15"/>
      <c r="J96" s="16"/>
    </row>
    <row r="97" spans="1:10" s="18" customFormat="1" ht="15">
      <c r="A97" s="10">
        <f t="shared" si="0"/>
        <v>91</v>
      </c>
      <c r="B97" s="11" t="s">
        <v>230</v>
      </c>
      <c r="C97" s="12" t="s">
        <v>229</v>
      </c>
      <c r="D97" s="12" t="s">
        <v>231</v>
      </c>
      <c r="E97" s="13">
        <v>230</v>
      </c>
      <c r="F97" s="17"/>
      <c r="G97" s="17"/>
      <c r="H97" s="14"/>
      <c r="I97" s="15"/>
      <c r="J97" s="16"/>
    </row>
    <row r="98" spans="1:10" s="18" customFormat="1" ht="39">
      <c r="A98" s="10">
        <f t="shared" si="0"/>
        <v>92</v>
      </c>
      <c r="B98" s="11" t="s">
        <v>187</v>
      </c>
      <c r="C98" s="12" t="s">
        <v>186</v>
      </c>
      <c r="D98" s="12" t="s">
        <v>2</v>
      </c>
      <c r="E98" s="13">
        <v>1</v>
      </c>
      <c r="F98" s="17"/>
      <c r="G98" s="17"/>
      <c r="H98" s="14"/>
      <c r="I98" s="15"/>
      <c r="J98" s="16"/>
    </row>
    <row r="99" spans="1:10" s="18" customFormat="1" ht="15">
      <c r="A99" s="10">
        <f t="shared" si="0"/>
        <v>93</v>
      </c>
      <c r="B99" s="11" t="s">
        <v>189</v>
      </c>
      <c r="C99" s="12" t="s">
        <v>188</v>
      </c>
      <c r="D99" s="12" t="s">
        <v>2</v>
      </c>
      <c r="E99" s="13">
        <v>2</v>
      </c>
      <c r="F99" s="17"/>
      <c r="G99" s="17"/>
      <c r="H99" s="14"/>
      <c r="I99" s="15"/>
      <c r="J99" s="16"/>
    </row>
    <row r="100" spans="1:10" s="18" customFormat="1" ht="26">
      <c r="A100" s="10">
        <f t="shared" si="0"/>
        <v>94</v>
      </c>
      <c r="B100" s="11" t="s">
        <v>191</v>
      </c>
      <c r="C100" s="12" t="s">
        <v>190</v>
      </c>
      <c r="D100" s="12" t="s">
        <v>2</v>
      </c>
      <c r="E100" s="13">
        <v>1</v>
      </c>
      <c r="F100" s="17"/>
      <c r="G100" s="17"/>
      <c r="H100" s="14"/>
      <c r="I100" s="15"/>
      <c r="J100" s="16"/>
    </row>
    <row r="101" spans="1:10" s="18" customFormat="1" ht="26">
      <c r="A101" s="10">
        <f t="shared" si="0"/>
        <v>95</v>
      </c>
      <c r="B101" s="11" t="s">
        <v>193</v>
      </c>
      <c r="C101" s="12" t="s">
        <v>192</v>
      </c>
      <c r="D101" s="12" t="s">
        <v>2</v>
      </c>
      <c r="E101" s="13">
        <v>1</v>
      </c>
      <c r="F101" s="17"/>
      <c r="G101" s="17"/>
      <c r="H101" s="14"/>
      <c r="I101" s="15"/>
      <c r="J101" s="16"/>
    </row>
    <row r="102" spans="1:10" s="18" customFormat="1" ht="15">
      <c r="A102" s="10">
        <f t="shared" si="0"/>
        <v>96</v>
      </c>
      <c r="B102" s="11" t="s">
        <v>195</v>
      </c>
      <c r="C102" s="12" t="s">
        <v>194</v>
      </c>
      <c r="D102" s="12" t="s">
        <v>2</v>
      </c>
      <c r="E102" s="13">
        <v>2</v>
      </c>
      <c r="F102" s="17"/>
      <c r="G102" s="17"/>
      <c r="H102" s="14"/>
      <c r="I102" s="15"/>
      <c r="J102" s="16"/>
    </row>
    <row r="103" spans="1:10" s="18" customFormat="1" ht="52">
      <c r="A103" s="10">
        <f t="shared" si="0"/>
        <v>97</v>
      </c>
      <c r="B103" s="11" t="s">
        <v>197</v>
      </c>
      <c r="C103" s="12" t="s">
        <v>196</v>
      </c>
      <c r="D103" s="12" t="s">
        <v>2</v>
      </c>
      <c r="E103" s="13">
        <v>6</v>
      </c>
      <c r="F103" s="17"/>
      <c r="G103" s="17"/>
      <c r="H103" s="14"/>
      <c r="I103" s="15"/>
      <c r="J103" s="16"/>
    </row>
    <row r="104" spans="1:10" s="18" customFormat="1" ht="15">
      <c r="A104" s="10">
        <f t="shared" si="0"/>
        <v>98</v>
      </c>
      <c r="B104" s="11" t="s">
        <v>199</v>
      </c>
      <c r="C104" s="12" t="s">
        <v>198</v>
      </c>
      <c r="D104" s="12" t="s">
        <v>2</v>
      </c>
      <c r="E104" s="13">
        <v>3</v>
      </c>
      <c r="F104" s="17"/>
      <c r="G104" s="17"/>
      <c r="H104" s="14"/>
      <c r="I104" s="15"/>
      <c r="J104" s="16"/>
    </row>
    <row r="105" spans="1:10" s="18" customFormat="1" ht="26">
      <c r="A105" s="10">
        <f t="shared" si="0"/>
        <v>99</v>
      </c>
      <c r="B105" s="11" t="s">
        <v>201</v>
      </c>
      <c r="C105" s="12" t="s">
        <v>200</v>
      </c>
      <c r="D105" s="12" t="s">
        <v>2</v>
      </c>
      <c r="E105" s="13">
        <v>6</v>
      </c>
      <c r="F105" s="17"/>
      <c r="G105" s="17"/>
      <c r="H105" s="14"/>
      <c r="I105" s="15"/>
      <c r="J105" s="16"/>
    </row>
    <row r="106" spans="1:10" s="18" customFormat="1" ht="39">
      <c r="A106" s="10">
        <f t="shared" si="0"/>
        <v>100</v>
      </c>
      <c r="B106" s="11" t="s">
        <v>203</v>
      </c>
      <c r="C106" s="12" t="s">
        <v>202</v>
      </c>
      <c r="D106" s="12" t="s">
        <v>2</v>
      </c>
      <c r="E106" s="13">
        <v>6</v>
      </c>
      <c r="F106" s="17"/>
      <c r="G106" s="17"/>
      <c r="H106" s="14"/>
      <c r="I106" s="15"/>
      <c r="J106" s="16"/>
    </row>
    <row r="107" spans="1:10" s="18" customFormat="1" ht="39">
      <c r="A107" s="10">
        <f t="shared" si="0"/>
        <v>101</v>
      </c>
      <c r="B107" s="11" t="s">
        <v>205</v>
      </c>
      <c r="C107" s="12" t="s">
        <v>204</v>
      </c>
      <c r="D107" s="12" t="s">
        <v>2</v>
      </c>
      <c r="E107" s="13">
        <v>3</v>
      </c>
      <c r="F107" s="17"/>
      <c r="G107" s="17"/>
      <c r="H107" s="14"/>
      <c r="I107" s="15"/>
      <c r="J107" s="16"/>
    </row>
    <row r="108" spans="1:10" s="18" customFormat="1" ht="39">
      <c r="A108" s="10">
        <f t="shared" si="0"/>
        <v>102</v>
      </c>
      <c r="B108" s="11" t="s">
        <v>207</v>
      </c>
      <c r="C108" s="12" t="s">
        <v>206</v>
      </c>
      <c r="D108" s="12" t="s">
        <v>2</v>
      </c>
      <c r="E108" s="13">
        <v>1</v>
      </c>
      <c r="F108" s="17"/>
      <c r="G108" s="17"/>
      <c r="H108" s="14"/>
      <c r="I108" s="15"/>
      <c r="J108" s="16"/>
    </row>
    <row r="109" spans="1:10" s="18" customFormat="1" ht="39">
      <c r="A109" s="10">
        <f t="shared" si="0"/>
        <v>103</v>
      </c>
      <c r="B109" s="11" t="s">
        <v>209</v>
      </c>
      <c r="C109" s="12" t="s">
        <v>208</v>
      </c>
      <c r="D109" s="12" t="s">
        <v>2</v>
      </c>
      <c r="E109" s="13">
        <v>6</v>
      </c>
      <c r="F109" s="17"/>
      <c r="G109" s="17"/>
      <c r="H109" s="14"/>
      <c r="I109" s="15"/>
      <c r="J109" s="16"/>
    </row>
    <row r="110" spans="1:10" s="18" customFormat="1" ht="26">
      <c r="A110" s="10">
        <f t="shared" si="0"/>
        <v>104</v>
      </c>
      <c r="B110" s="11" t="s">
        <v>211</v>
      </c>
      <c r="C110" s="12" t="s">
        <v>210</v>
      </c>
      <c r="D110" s="12" t="s">
        <v>2</v>
      </c>
      <c r="E110" s="13">
        <v>1</v>
      </c>
      <c r="F110" s="17"/>
      <c r="G110" s="17"/>
      <c r="H110" s="14"/>
      <c r="I110" s="15"/>
      <c r="J110" s="16"/>
    </row>
    <row r="111" spans="1:10" s="18" customFormat="1" ht="52">
      <c r="A111" s="10">
        <f t="shared" si="0"/>
        <v>105</v>
      </c>
      <c r="B111" s="11" t="s">
        <v>213</v>
      </c>
      <c r="C111" s="12" t="s">
        <v>212</v>
      </c>
      <c r="D111" s="12" t="s">
        <v>2</v>
      </c>
      <c r="E111" s="13">
        <v>1</v>
      </c>
      <c r="F111" s="17"/>
      <c r="G111" s="17"/>
      <c r="H111" s="14"/>
      <c r="I111" s="15"/>
      <c r="J111" s="16"/>
    </row>
    <row r="112" spans="1:10" s="18" customFormat="1" ht="15">
      <c r="A112" s="10">
        <f t="shared" si="0"/>
        <v>106</v>
      </c>
      <c r="B112" s="11" t="s">
        <v>215</v>
      </c>
      <c r="C112" s="12" t="s">
        <v>214</v>
      </c>
      <c r="D112" s="12" t="s">
        <v>2</v>
      </c>
      <c r="E112" s="13">
        <v>1</v>
      </c>
      <c r="F112" s="17"/>
      <c r="G112" s="17"/>
      <c r="H112" s="14"/>
      <c r="I112" s="15"/>
      <c r="J112" s="16"/>
    </row>
    <row r="113" spans="1:10" s="18" customFormat="1" ht="91">
      <c r="A113" s="10">
        <f t="shared" si="0"/>
        <v>107</v>
      </c>
      <c r="B113" s="11" t="s">
        <v>217</v>
      </c>
      <c r="C113" s="12" t="s">
        <v>216</v>
      </c>
      <c r="D113" s="12" t="s">
        <v>2</v>
      </c>
      <c r="E113" s="13">
        <v>5</v>
      </c>
      <c r="F113" s="17"/>
      <c r="G113" s="17"/>
      <c r="H113" s="14"/>
      <c r="I113" s="15"/>
      <c r="J113" s="16"/>
    </row>
    <row r="114" spans="1:10" s="18" customFormat="1" ht="15">
      <c r="A114" s="10">
        <f t="shared" si="0"/>
        <v>108</v>
      </c>
      <c r="B114" s="11" t="s">
        <v>219</v>
      </c>
      <c r="C114" s="12" t="s">
        <v>218</v>
      </c>
      <c r="D114" s="12" t="s">
        <v>2</v>
      </c>
      <c r="E114" s="13">
        <v>1</v>
      </c>
      <c r="F114" s="17"/>
      <c r="G114" s="17"/>
      <c r="H114" s="14"/>
      <c r="I114" s="15"/>
      <c r="J114" s="16"/>
    </row>
    <row r="115" spans="1:10" s="18" customFormat="1" ht="26">
      <c r="A115" s="10">
        <f t="shared" si="0"/>
        <v>109</v>
      </c>
      <c r="B115" s="11" t="s">
        <v>221</v>
      </c>
      <c r="C115" s="12" t="s">
        <v>220</v>
      </c>
      <c r="D115" s="12" t="s">
        <v>2</v>
      </c>
      <c r="E115" s="13">
        <v>1</v>
      </c>
      <c r="F115" s="17"/>
      <c r="G115" s="17"/>
      <c r="H115" s="14"/>
      <c r="I115" s="15"/>
      <c r="J115" s="16"/>
    </row>
    <row r="116" spans="1:10" s="18" customFormat="1" ht="26">
      <c r="A116" s="10">
        <f t="shared" si="0"/>
        <v>110</v>
      </c>
      <c r="B116" s="11" t="s">
        <v>185</v>
      </c>
      <c r="C116" s="12" t="s">
        <v>184</v>
      </c>
      <c r="D116" s="12" t="s">
        <v>2</v>
      </c>
      <c r="E116" s="13">
        <v>2</v>
      </c>
      <c r="F116" s="17"/>
      <c r="G116" s="17"/>
      <c r="H116" s="14"/>
      <c r="I116" s="15"/>
      <c r="J116" s="16"/>
    </row>
    <row r="117" spans="1:10" s="18" customFormat="1" ht="15">
      <c r="A117" s="10">
        <f t="shared" si="0"/>
        <v>111</v>
      </c>
      <c r="B117" s="11" t="s">
        <v>41</v>
      </c>
      <c r="C117" s="12">
        <v>76573</v>
      </c>
      <c r="D117" s="12" t="s">
        <v>2</v>
      </c>
      <c r="E117" s="13">
        <v>42</v>
      </c>
      <c r="F117" s="17"/>
      <c r="G117" s="17"/>
      <c r="H117" s="14"/>
      <c r="I117" s="15"/>
      <c r="J117" s="16"/>
    </row>
    <row r="118" spans="1:10" s="18" customFormat="1" ht="15">
      <c r="A118" s="10">
        <f t="shared" si="0"/>
        <v>112</v>
      </c>
      <c r="B118" s="11" t="s">
        <v>42</v>
      </c>
      <c r="C118" s="12">
        <v>80251</v>
      </c>
      <c r="D118" s="12" t="s">
        <v>2</v>
      </c>
      <c r="E118" s="13">
        <v>21</v>
      </c>
      <c r="F118" s="17"/>
      <c r="G118" s="17"/>
      <c r="H118" s="14"/>
      <c r="I118" s="15"/>
      <c r="J118" s="16"/>
    </row>
    <row r="119" spans="1:10" s="18" customFormat="1" ht="15">
      <c r="A119" s="10">
        <f t="shared" si="0"/>
        <v>113</v>
      </c>
      <c r="B119" s="11" t="s">
        <v>43</v>
      </c>
      <c r="C119" s="12">
        <v>78802</v>
      </c>
      <c r="D119" s="12" t="s">
        <v>2</v>
      </c>
      <c r="E119" s="13">
        <v>21</v>
      </c>
      <c r="F119" s="17"/>
      <c r="G119" s="17"/>
      <c r="H119" s="14"/>
      <c r="I119" s="15"/>
      <c r="J119" s="16"/>
    </row>
    <row r="120" spans="1:10" s="18" customFormat="1" ht="15">
      <c r="A120" s="10">
        <f t="shared" si="0"/>
        <v>114</v>
      </c>
      <c r="B120" s="11" t="s">
        <v>46</v>
      </c>
      <c r="C120" s="12">
        <v>80151</v>
      </c>
      <c r="D120" s="12" t="s">
        <v>2</v>
      </c>
      <c r="E120" s="13">
        <v>18</v>
      </c>
      <c r="F120" s="17"/>
      <c r="G120" s="17"/>
      <c r="H120" s="14"/>
      <c r="I120" s="15"/>
      <c r="J120" s="16"/>
    </row>
    <row r="121" spans="1:10" s="18" customFormat="1" ht="169">
      <c r="A121" s="10">
        <f t="shared" si="0"/>
        <v>115</v>
      </c>
      <c r="B121" s="11" t="s">
        <v>227</v>
      </c>
      <c r="C121" s="12" t="s">
        <v>222</v>
      </c>
      <c r="D121" s="12" t="s">
        <v>2</v>
      </c>
      <c r="E121" s="13">
        <v>5</v>
      </c>
      <c r="F121" s="17"/>
      <c r="G121" s="17"/>
      <c r="H121" s="14"/>
      <c r="I121" s="15"/>
      <c r="J121" s="16"/>
    </row>
    <row r="122" spans="1:10" s="18" customFormat="1" ht="117">
      <c r="A122" s="10">
        <f t="shared" si="0"/>
        <v>116</v>
      </c>
      <c r="B122" s="11" t="s">
        <v>224</v>
      </c>
      <c r="C122" s="12" t="s">
        <v>223</v>
      </c>
      <c r="D122" s="12" t="s">
        <v>2</v>
      </c>
      <c r="E122" s="13">
        <v>7</v>
      </c>
      <c r="F122" s="17"/>
      <c r="G122" s="17"/>
      <c r="H122" s="14"/>
      <c r="I122" s="15"/>
      <c r="J122" s="16"/>
    </row>
    <row r="123" spans="1:10" s="18" customFormat="1" ht="15">
      <c r="A123" s="10">
        <f t="shared" si="0"/>
        <v>117</v>
      </c>
      <c r="B123" s="11" t="s">
        <v>44</v>
      </c>
      <c r="C123" s="12">
        <v>32882</v>
      </c>
      <c r="D123" s="12" t="s">
        <v>17</v>
      </c>
      <c r="E123" s="13">
        <f>(E122+E121+E117+E114+E113+E110+E109+E105+E104+E103+E99)*35</f>
        <v>2940</v>
      </c>
      <c r="F123" s="17"/>
      <c r="G123" s="17"/>
      <c r="H123" s="14"/>
      <c r="I123" s="15"/>
      <c r="J123" s="16"/>
    </row>
    <row r="124" spans="1:10" s="18" customFormat="1" ht="15">
      <c r="A124" s="10">
        <f t="shared" si="0"/>
        <v>118</v>
      </c>
      <c r="B124" s="11" t="s">
        <v>37</v>
      </c>
      <c r="C124" s="12" t="s">
        <v>38</v>
      </c>
      <c r="D124" s="12" t="s">
        <v>17</v>
      </c>
      <c r="E124" s="13">
        <f>(E113)*35</f>
        <v>175</v>
      </c>
      <c r="F124" s="17"/>
      <c r="G124" s="17"/>
      <c r="H124" s="14"/>
      <c r="I124" s="15"/>
      <c r="J124" s="16"/>
    </row>
    <row r="125" spans="1:10" s="18" customFormat="1" ht="15">
      <c r="A125" s="10">
        <f t="shared" si="0"/>
        <v>119</v>
      </c>
      <c r="B125" s="11" t="s">
        <v>39</v>
      </c>
      <c r="C125" s="12" t="s">
        <v>40</v>
      </c>
      <c r="D125" s="12" t="s">
        <v>17</v>
      </c>
      <c r="E125" s="17">
        <v>30</v>
      </c>
      <c r="F125" s="17"/>
      <c r="G125" s="17"/>
      <c r="H125" s="14"/>
      <c r="I125" s="15"/>
      <c r="J125" s="16"/>
    </row>
    <row r="126" spans="1:10" s="18" customFormat="1" ht="15">
      <c r="A126" s="10">
        <f t="shared" si="0"/>
        <v>120</v>
      </c>
      <c r="B126" s="34" t="s">
        <v>33</v>
      </c>
      <c r="C126" s="35" t="s">
        <v>34</v>
      </c>
      <c r="D126" s="35" t="s">
        <v>2</v>
      </c>
      <c r="E126" s="44">
        <v>980</v>
      </c>
      <c r="F126" s="36"/>
      <c r="G126" s="36"/>
      <c r="H126" s="14"/>
      <c r="I126" s="15"/>
      <c r="J126" s="16"/>
    </row>
    <row r="127" spans="1:10" s="18" customFormat="1" ht="15">
      <c r="A127" s="10">
        <f t="shared" si="0"/>
        <v>121</v>
      </c>
      <c r="B127" s="34" t="s">
        <v>35</v>
      </c>
      <c r="C127" s="37" t="s">
        <v>36</v>
      </c>
      <c r="D127" s="35" t="s">
        <v>2</v>
      </c>
      <c r="E127" s="44">
        <f>E126</f>
        <v>980</v>
      </c>
      <c r="F127" s="36"/>
      <c r="G127" s="36"/>
      <c r="H127" s="14"/>
      <c r="I127" s="15"/>
      <c r="J127" s="16"/>
    </row>
    <row r="128" spans="1:10" s="18" customFormat="1" ht="15">
      <c r="A128" s="10">
        <f t="shared" si="0"/>
        <v>122</v>
      </c>
      <c r="B128" s="38" t="s">
        <v>18</v>
      </c>
      <c r="C128" s="39" t="s">
        <v>19</v>
      </c>
      <c r="D128" s="39" t="s">
        <v>16</v>
      </c>
      <c r="E128" s="45">
        <v>1</v>
      </c>
      <c r="F128" s="40"/>
      <c r="G128" s="40"/>
      <c r="H128" s="14"/>
      <c r="I128" s="15"/>
      <c r="J128" s="16"/>
    </row>
    <row r="129" spans="1:10" s="18" customFormat="1" ht="15">
      <c r="A129" s="10">
        <f t="shared" si="0"/>
        <v>123</v>
      </c>
      <c r="B129" s="38" t="s">
        <v>20</v>
      </c>
      <c r="C129" s="39" t="s">
        <v>21</v>
      </c>
      <c r="D129" s="39" t="s">
        <v>16</v>
      </c>
      <c r="E129" s="45">
        <v>1</v>
      </c>
      <c r="F129" s="40"/>
      <c r="G129" s="40"/>
      <c r="H129" s="14"/>
      <c r="I129" s="15"/>
      <c r="J129" s="16"/>
    </row>
    <row r="130" spans="1:10" s="18" customFormat="1" ht="15">
      <c r="A130" s="10">
        <f t="shared" si="0"/>
        <v>124</v>
      </c>
      <c r="B130" s="38" t="s">
        <v>22</v>
      </c>
      <c r="C130" s="39"/>
      <c r="D130" s="39" t="s">
        <v>23</v>
      </c>
      <c r="E130" s="45">
        <v>1</v>
      </c>
      <c r="F130" s="40"/>
      <c r="G130" s="40"/>
      <c r="H130" s="14"/>
      <c r="I130" s="15"/>
      <c r="J130" s="16"/>
    </row>
    <row r="131" spans="1:10" s="18" customFormat="1" ht="15">
      <c r="A131" s="10">
        <f t="shared" si="0"/>
        <v>125</v>
      </c>
      <c r="B131" s="38" t="s">
        <v>24</v>
      </c>
      <c r="C131" s="39"/>
      <c r="D131" s="39" t="s">
        <v>16</v>
      </c>
      <c r="E131" s="45">
        <v>2</v>
      </c>
      <c r="F131" s="40"/>
      <c r="G131" s="40"/>
      <c r="H131" s="14"/>
      <c r="I131" s="15"/>
      <c r="J131" s="16"/>
    </row>
    <row r="132" spans="1:10" s="18" customFormat="1" ht="15">
      <c r="A132" s="10">
        <f t="shared" si="0"/>
        <v>126</v>
      </c>
      <c r="B132" s="38" t="s">
        <v>25</v>
      </c>
      <c r="C132" s="39"/>
      <c r="D132" s="39" t="s">
        <v>26</v>
      </c>
      <c r="E132" s="45">
        <v>1</v>
      </c>
      <c r="F132" s="40"/>
      <c r="G132" s="40"/>
      <c r="H132" s="14"/>
      <c r="I132" s="15"/>
      <c r="J132" s="16"/>
    </row>
    <row r="133" spans="1:10" s="18" customFormat="1" ht="15">
      <c r="A133" s="10">
        <f t="shared" si="0"/>
        <v>127</v>
      </c>
      <c r="B133" s="41" t="s">
        <v>28</v>
      </c>
      <c r="C133" s="42"/>
      <c r="D133" s="42" t="s">
        <v>26</v>
      </c>
      <c r="E133" s="43">
        <v>1</v>
      </c>
      <c r="F133" s="40"/>
      <c r="G133" s="40"/>
      <c r="H133" s="14"/>
      <c r="I133" s="15"/>
      <c r="J133" s="16"/>
    </row>
    <row r="134" spans="1:10" s="18" customFormat="1" ht="15">
      <c r="A134" s="10">
        <f t="shared" si="0"/>
        <v>128</v>
      </c>
      <c r="B134" s="41" t="s">
        <v>29</v>
      </c>
      <c r="C134" s="42"/>
      <c r="D134" s="42" t="s">
        <v>26</v>
      </c>
      <c r="E134" s="43">
        <v>1</v>
      </c>
      <c r="F134" s="40"/>
      <c r="G134" s="40"/>
      <c r="H134" s="14"/>
      <c r="I134" s="15"/>
      <c r="J134" s="16"/>
    </row>
    <row r="135" spans="1:10" s="18" customFormat="1" ht="15">
      <c r="A135" s="10">
        <f t="shared" si="0"/>
        <v>129</v>
      </c>
      <c r="B135" s="41" t="s">
        <v>30</v>
      </c>
      <c r="C135" s="42"/>
      <c r="D135" s="42" t="s">
        <v>26</v>
      </c>
      <c r="E135" s="43">
        <v>1</v>
      </c>
      <c r="F135" s="40"/>
      <c r="G135" s="40"/>
      <c r="H135" s="14"/>
      <c r="I135" s="15"/>
      <c r="J135" s="16"/>
    </row>
    <row r="136" spans="1:10" s="18" customFormat="1" ht="15">
      <c r="A136" s="10">
        <f t="shared" si="0"/>
        <v>130</v>
      </c>
      <c r="B136" s="41" t="s">
        <v>31</v>
      </c>
      <c r="C136" s="42"/>
      <c r="D136" s="42" t="s">
        <v>26</v>
      </c>
      <c r="E136" s="43">
        <v>1</v>
      </c>
      <c r="F136" s="40"/>
      <c r="G136" s="40"/>
      <c r="H136" s="14"/>
      <c r="I136" s="15"/>
      <c r="J136" s="16"/>
    </row>
    <row r="137" spans="1:10" s="18" customFormat="1" ht="15">
      <c r="A137" s="10"/>
      <c r="B137" s="19"/>
      <c r="C137" s="20"/>
      <c r="D137" s="20"/>
      <c r="E137" s="20"/>
      <c r="F137" s="21"/>
      <c r="G137" s="21"/>
      <c r="H137" s="22"/>
      <c r="I137" s="22"/>
      <c r="J137" s="16"/>
    </row>
    <row r="138" spans="1:10" ht="20" thickBot="1">
      <c r="A138" s="26"/>
      <c r="B138" s="27" t="s">
        <v>32</v>
      </c>
      <c r="C138" s="28"/>
      <c r="D138" s="29"/>
      <c r="E138" s="29"/>
      <c r="F138" s="30"/>
      <c r="G138" s="30"/>
      <c r="H138" s="31"/>
      <c r="I138" s="32"/>
      <c r="J138" s="33"/>
    </row>
    <row r="139" spans="1:10" ht="14" thickBot="1"/>
    <row r="140" spans="1:10" ht="31" customHeight="1" thickBot="1">
      <c r="A140" s="46" t="s">
        <v>45</v>
      </c>
      <c r="B140" s="47"/>
      <c r="C140" s="47"/>
      <c r="D140" s="47"/>
      <c r="E140" s="47"/>
      <c r="F140" s="47"/>
      <c r="G140" s="47"/>
      <c r="H140" s="47"/>
      <c r="I140" s="47"/>
      <c r="J140" s="48"/>
    </row>
  </sheetData>
  <sheetProtection selectLockedCells="1" selectUnlockedCells="1"/>
  <autoFilter ref="A6:J138" xr:uid="{00000000-0009-0000-0000-000000000000}"/>
  <mergeCells count="8">
    <mergeCell ref="A140:J140"/>
    <mergeCell ref="A1:J1"/>
    <mergeCell ref="B2:E2"/>
    <mergeCell ref="G2:J2"/>
    <mergeCell ref="B3:E3"/>
    <mergeCell ref="G3:J3"/>
    <mergeCell ref="B4:E4"/>
    <mergeCell ref="G4:J4"/>
  </mergeCells>
  <pageMargins left="0.70833333333333337" right="0.70833333333333337" top="0.74791666666666667" bottom="0.74791666666666667" header="0.51180555555555551" footer="0.51180555555555551"/>
  <pageSetup paperSize="9" scale="48" firstPageNumber="0" fitToHeight="4"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J53"/>
  <sheetViews>
    <sheetView tabSelected="1" zoomScale="125" zoomScaleNormal="130" workbookViewId="0">
      <selection activeCell="A2" sqref="A2"/>
    </sheetView>
  </sheetViews>
  <sheetFormatPr baseColWidth="10" defaultColWidth="11.5" defaultRowHeight="13"/>
  <cols>
    <col min="1" max="1" width="12.6640625" customWidth="1"/>
    <col min="2" max="2" width="68.83203125" customWidth="1"/>
    <col min="3" max="3" width="17" customWidth="1"/>
    <col min="4" max="4" width="10.6640625" customWidth="1"/>
    <col min="5" max="5" width="9" customWidth="1"/>
    <col min="6" max="10" width="12.83203125" style="1" customWidth="1"/>
    <col min="11" max="231" width="8.83203125" customWidth="1"/>
  </cols>
  <sheetData>
    <row r="1" spans="1:10" ht="26">
      <c r="A1" s="49" t="s">
        <v>282</v>
      </c>
      <c r="B1" s="49"/>
      <c r="C1" s="49"/>
      <c r="D1" s="49"/>
      <c r="E1" s="49"/>
      <c r="F1" s="49"/>
      <c r="G1" s="49"/>
      <c r="H1" s="49"/>
      <c r="I1" s="49"/>
      <c r="J1" s="49"/>
    </row>
    <row r="2" spans="1:10" ht="26" customHeight="1">
      <c r="A2" s="2" t="s">
        <v>0</v>
      </c>
      <c r="B2" s="50" t="s">
        <v>48</v>
      </c>
      <c r="C2" s="51"/>
      <c r="D2" s="51"/>
      <c r="E2" s="51"/>
      <c r="F2" s="23" t="s">
        <v>1</v>
      </c>
      <c r="G2" s="52"/>
      <c r="H2" s="52"/>
      <c r="I2" s="52"/>
      <c r="J2" s="52"/>
    </row>
    <row r="3" spans="1:10" ht="26" customHeight="1">
      <c r="A3" s="2" t="s">
        <v>3</v>
      </c>
      <c r="B3" s="53" t="s">
        <v>226</v>
      </c>
      <c r="C3" s="54"/>
      <c r="D3" s="54"/>
      <c r="E3" s="54"/>
      <c r="F3" s="24" t="s">
        <v>4</v>
      </c>
      <c r="G3" s="55">
        <v>44830</v>
      </c>
      <c r="H3" s="55"/>
      <c r="I3" s="55"/>
      <c r="J3" s="55"/>
    </row>
    <row r="4" spans="1:10" ht="28.5" customHeight="1" thickBot="1">
      <c r="A4" s="3" t="s">
        <v>5</v>
      </c>
      <c r="B4" s="56" t="s">
        <v>47</v>
      </c>
      <c r="C4" s="57"/>
      <c r="D4" s="57"/>
      <c r="E4" s="57"/>
      <c r="F4" s="25" t="s">
        <v>279</v>
      </c>
      <c r="G4" s="58" t="s">
        <v>280</v>
      </c>
      <c r="H4" s="58"/>
      <c r="I4" s="58"/>
      <c r="J4" s="58"/>
    </row>
    <row r="5" spans="1:10" ht="3.75" customHeight="1" thickBot="1"/>
    <row r="6" spans="1:10" ht="63.75" customHeight="1">
      <c r="A6" s="4" t="s">
        <v>6</v>
      </c>
      <c r="B6" s="5" t="s">
        <v>7</v>
      </c>
      <c r="C6" s="5" t="s">
        <v>8</v>
      </c>
      <c r="D6" s="6" t="s">
        <v>9</v>
      </c>
      <c r="E6" s="6" t="s">
        <v>10</v>
      </c>
      <c r="F6" s="7" t="s">
        <v>11</v>
      </c>
      <c r="G6" s="7" t="s">
        <v>12</v>
      </c>
      <c r="H6" s="7" t="s">
        <v>13</v>
      </c>
      <c r="I6" s="8" t="s">
        <v>14</v>
      </c>
      <c r="J6" s="9" t="s">
        <v>15</v>
      </c>
    </row>
    <row r="7" spans="1:10" s="18" customFormat="1" ht="169">
      <c r="A7" s="10">
        <v>1</v>
      </c>
      <c r="B7" s="11" t="s">
        <v>227</v>
      </c>
      <c r="C7" s="12" t="s">
        <v>222</v>
      </c>
      <c r="D7" s="12" t="s">
        <v>2</v>
      </c>
      <c r="E7" s="13">
        <v>157</v>
      </c>
      <c r="F7" s="17"/>
      <c r="G7" s="17"/>
      <c r="H7" s="14"/>
      <c r="I7" s="15"/>
      <c r="J7" s="16"/>
    </row>
    <row r="8" spans="1:10" s="18" customFormat="1" ht="78">
      <c r="A8" s="10">
        <f>A7+1</f>
        <v>2</v>
      </c>
      <c r="B8" s="11" t="s">
        <v>277</v>
      </c>
      <c r="C8" s="12" t="s">
        <v>276</v>
      </c>
      <c r="D8" s="12" t="s">
        <v>2</v>
      </c>
      <c r="E8" s="13">
        <v>2</v>
      </c>
      <c r="F8" s="17"/>
      <c r="G8" s="17"/>
      <c r="H8" s="14"/>
      <c r="I8" s="15"/>
      <c r="J8" s="16"/>
    </row>
    <row r="9" spans="1:10" s="18" customFormat="1" ht="15">
      <c r="A9" s="10">
        <f t="shared" ref="A9:A10" si="0">A8+1</f>
        <v>3</v>
      </c>
      <c r="B9" s="11" t="s">
        <v>278</v>
      </c>
      <c r="C9" s="12"/>
      <c r="D9" s="12" t="s">
        <v>2</v>
      </c>
      <c r="E9" s="13">
        <f>E7+E8</f>
        <v>159</v>
      </c>
      <c r="F9" s="17"/>
      <c r="G9" s="17"/>
      <c r="H9" s="14"/>
      <c r="I9" s="15"/>
      <c r="J9" s="16"/>
    </row>
    <row r="10" spans="1:10" s="18" customFormat="1" ht="15">
      <c r="A10" s="10">
        <f t="shared" si="0"/>
        <v>4</v>
      </c>
      <c r="B10" s="11" t="s">
        <v>232</v>
      </c>
      <c r="C10" s="12"/>
      <c r="D10" s="12" t="s">
        <v>2</v>
      </c>
      <c r="E10" s="13">
        <f>E7</f>
        <v>157</v>
      </c>
      <c r="F10" s="17"/>
      <c r="G10" s="17"/>
      <c r="H10" s="14"/>
      <c r="I10" s="15"/>
      <c r="J10" s="16"/>
    </row>
    <row r="11" spans="1:10" s="18" customFormat="1" ht="39">
      <c r="A11" s="10">
        <f t="shared" ref="A11:A49" si="1">A10+1</f>
        <v>5</v>
      </c>
      <c r="B11" s="11" t="s">
        <v>248</v>
      </c>
      <c r="C11" s="12" t="s">
        <v>233</v>
      </c>
      <c r="D11" s="12" t="s">
        <v>2</v>
      </c>
      <c r="E11" s="13">
        <f>E32</f>
        <v>57</v>
      </c>
      <c r="F11" s="17"/>
      <c r="G11" s="17"/>
      <c r="H11" s="14"/>
      <c r="I11" s="15"/>
      <c r="J11" s="16"/>
    </row>
    <row r="12" spans="1:10" s="18" customFormat="1" ht="15">
      <c r="A12" s="10">
        <f t="shared" si="1"/>
        <v>6</v>
      </c>
      <c r="B12" s="11" t="s">
        <v>249</v>
      </c>
      <c r="C12" s="12" t="s">
        <v>234</v>
      </c>
      <c r="D12" s="12" t="s">
        <v>2</v>
      </c>
      <c r="E12" s="13">
        <f>E32</f>
        <v>57</v>
      </c>
      <c r="F12" s="17"/>
      <c r="G12" s="17"/>
      <c r="H12" s="14"/>
      <c r="I12" s="15"/>
      <c r="J12" s="16"/>
    </row>
    <row r="13" spans="1:10" s="18" customFormat="1" ht="39">
      <c r="A13" s="10">
        <f t="shared" si="1"/>
        <v>7</v>
      </c>
      <c r="B13" s="11" t="s">
        <v>250</v>
      </c>
      <c r="C13" s="12" t="s">
        <v>235</v>
      </c>
      <c r="D13" s="12" t="s">
        <v>2</v>
      </c>
      <c r="E13" s="13">
        <f>E32</f>
        <v>57</v>
      </c>
      <c r="F13" s="17"/>
      <c r="G13" s="17"/>
      <c r="H13" s="14"/>
      <c r="I13" s="15"/>
      <c r="J13" s="16"/>
    </row>
    <row r="14" spans="1:10" s="18" customFormat="1" ht="39">
      <c r="A14" s="10">
        <f t="shared" si="1"/>
        <v>8</v>
      </c>
      <c r="B14" s="11" t="s">
        <v>251</v>
      </c>
      <c r="C14" s="12" t="s">
        <v>236</v>
      </c>
      <c r="D14" s="12" t="s">
        <v>2</v>
      </c>
      <c r="E14" s="13">
        <v>14</v>
      </c>
      <c r="F14" s="17"/>
      <c r="G14" s="17"/>
      <c r="H14" s="14"/>
      <c r="I14" s="15"/>
      <c r="J14" s="16"/>
    </row>
    <row r="15" spans="1:10" s="18" customFormat="1" ht="26">
      <c r="A15" s="10">
        <f t="shared" si="1"/>
        <v>9</v>
      </c>
      <c r="B15" s="11" t="s">
        <v>252</v>
      </c>
      <c r="C15" s="12" t="s">
        <v>237</v>
      </c>
      <c r="D15" s="12" t="s">
        <v>2</v>
      </c>
      <c r="E15" s="13">
        <v>43</v>
      </c>
      <c r="F15" s="17"/>
      <c r="G15" s="17"/>
      <c r="H15" s="14"/>
      <c r="I15" s="15"/>
      <c r="J15" s="16"/>
    </row>
    <row r="16" spans="1:10" s="18" customFormat="1" ht="15">
      <c r="A16" s="10">
        <f t="shared" si="1"/>
        <v>10</v>
      </c>
      <c r="B16" s="11" t="s">
        <v>253</v>
      </c>
      <c r="C16" s="12" t="s">
        <v>238</v>
      </c>
      <c r="D16" s="12" t="s">
        <v>2</v>
      </c>
      <c r="E16" s="13">
        <f>E32</f>
        <v>57</v>
      </c>
      <c r="F16" s="17"/>
      <c r="G16" s="17"/>
      <c r="H16" s="14"/>
      <c r="I16" s="15"/>
      <c r="J16" s="16"/>
    </row>
    <row r="17" spans="1:10" s="18" customFormat="1" ht="26">
      <c r="A17" s="10">
        <f t="shared" si="1"/>
        <v>11</v>
      </c>
      <c r="B17" s="11" t="s">
        <v>254</v>
      </c>
      <c r="C17" s="12" t="s">
        <v>239</v>
      </c>
      <c r="D17" s="12" t="s">
        <v>2</v>
      </c>
      <c r="E17" s="13">
        <f>E32</f>
        <v>57</v>
      </c>
      <c r="F17" s="17"/>
      <c r="G17" s="17"/>
      <c r="H17" s="14"/>
      <c r="I17" s="15"/>
      <c r="J17" s="16"/>
    </row>
    <row r="18" spans="1:10" s="18" customFormat="1" ht="26">
      <c r="A18" s="10">
        <f t="shared" si="1"/>
        <v>12</v>
      </c>
      <c r="B18" s="11" t="s">
        <v>255</v>
      </c>
      <c r="C18" s="12" t="s">
        <v>240</v>
      </c>
      <c r="D18" s="12" t="s">
        <v>2</v>
      </c>
      <c r="E18" s="13">
        <f>E32</f>
        <v>57</v>
      </c>
      <c r="F18" s="17"/>
      <c r="G18" s="17"/>
      <c r="H18" s="14"/>
      <c r="I18" s="15"/>
      <c r="J18" s="16"/>
    </row>
    <row r="19" spans="1:10" s="18" customFormat="1" ht="26">
      <c r="A19" s="10">
        <f t="shared" si="1"/>
        <v>13</v>
      </c>
      <c r="B19" s="11" t="s">
        <v>256</v>
      </c>
      <c r="C19" s="12" t="s">
        <v>241</v>
      </c>
      <c r="D19" s="12" t="s">
        <v>2</v>
      </c>
      <c r="E19" s="13">
        <f>E32</f>
        <v>57</v>
      </c>
      <c r="F19" s="17"/>
      <c r="G19" s="17"/>
      <c r="H19" s="14"/>
      <c r="I19" s="15"/>
      <c r="J19" s="16"/>
    </row>
    <row r="20" spans="1:10" s="18" customFormat="1" ht="26">
      <c r="A20" s="10">
        <f t="shared" si="1"/>
        <v>14</v>
      </c>
      <c r="B20" s="11" t="s">
        <v>257</v>
      </c>
      <c r="C20" s="12" t="s">
        <v>218</v>
      </c>
      <c r="D20" s="12" t="s">
        <v>2</v>
      </c>
      <c r="E20" s="13">
        <f>E32</f>
        <v>57</v>
      </c>
      <c r="F20" s="17"/>
      <c r="G20" s="17"/>
      <c r="H20" s="14"/>
      <c r="I20" s="15"/>
      <c r="J20" s="16"/>
    </row>
    <row r="21" spans="1:10" s="18" customFormat="1" ht="26">
      <c r="A21" s="10">
        <f t="shared" si="1"/>
        <v>15</v>
      </c>
      <c r="B21" s="11" t="s">
        <v>258</v>
      </c>
      <c r="C21" s="12" t="s">
        <v>242</v>
      </c>
      <c r="D21" s="12" t="s">
        <v>2</v>
      </c>
      <c r="E21" s="13">
        <f>E32</f>
        <v>57</v>
      </c>
      <c r="F21" s="17"/>
      <c r="G21" s="17"/>
      <c r="H21" s="14"/>
      <c r="I21" s="15"/>
      <c r="J21" s="16"/>
    </row>
    <row r="22" spans="1:10" s="18" customFormat="1" ht="15">
      <c r="A22" s="10">
        <f t="shared" si="1"/>
        <v>16</v>
      </c>
      <c r="B22" s="11" t="s">
        <v>259</v>
      </c>
      <c r="C22" s="12" t="s">
        <v>243</v>
      </c>
      <c r="D22" s="12" t="s">
        <v>2</v>
      </c>
      <c r="E22" s="13">
        <f>E32</f>
        <v>57</v>
      </c>
      <c r="F22" s="17"/>
      <c r="G22" s="17"/>
      <c r="H22" s="14"/>
      <c r="I22" s="15"/>
      <c r="J22" s="16"/>
    </row>
    <row r="23" spans="1:10" s="18" customFormat="1" ht="39">
      <c r="A23" s="10">
        <f t="shared" si="1"/>
        <v>17</v>
      </c>
      <c r="B23" s="11" t="s">
        <v>260</v>
      </c>
      <c r="C23" s="12" t="s">
        <v>244</v>
      </c>
      <c r="D23" s="12" t="s">
        <v>2</v>
      </c>
      <c r="E23" s="13">
        <v>1</v>
      </c>
      <c r="F23" s="17"/>
      <c r="G23" s="17"/>
      <c r="H23" s="14"/>
      <c r="I23" s="15"/>
      <c r="J23" s="16"/>
    </row>
    <row r="24" spans="1:10" s="18" customFormat="1" ht="26">
      <c r="A24" s="10">
        <f t="shared" si="1"/>
        <v>18</v>
      </c>
      <c r="B24" s="11" t="s">
        <v>261</v>
      </c>
      <c r="C24" s="12" t="s">
        <v>245</v>
      </c>
      <c r="D24" s="12" t="s">
        <v>2</v>
      </c>
      <c r="E24" s="13">
        <v>1</v>
      </c>
      <c r="F24" s="17"/>
      <c r="G24" s="17"/>
      <c r="H24" s="14"/>
      <c r="I24" s="15"/>
      <c r="J24" s="16"/>
    </row>
    <row r="25" spans="1:10" s="18" customFormat="1" ht="26">
      <c r="A25" s="10">
        <f t="shared" si="1"/>
        <v>19</v>
      </c>
      <c r="B25" s="11" t="s">
        <v>262</v>
      </c>
      <c r="C25" s="12" t="s">
        <v>246</v>
      </c>
      <c r="D25" s="12" t="s">
        <v>2</v>
      </c>
      <c r="E25" s="13">
        <v>1</v>
      </c>
      <c r="F25" s="17"/>
      <c r="G25" s="17"/>
      <c r="H25" s="14"/>
      <c r="I25" s="15"/>
      <c r="J25" s="16"/>
    </row>
    <row r="26" spans="1:10" s="18" customFormat="1" ht="15">
      <c r="A26" s="10">
        <f t="shared" si="1"/>
        <v>20</v>
      </c>
      <c r="B26" s="11" t="s">
        <v>263</v>
      </c>
      <c r="C26" s="12" t="s">
        <v>247</v>
      </c>
      <c r="D26" s="12" t="s">
        <v>2</v>
      </c>
      <c r="E26" s="13">
        <v>1</v>
      </c>
      <c r="F26" s="17"/>
      <c r="G26" s="17"/>
      <c r="H26" s="14"/>
      <c r="I26" s="15"/>
      <c r="J26" s="16"/>
    </row>
    <row r="27" spans="1:10" s="18" customFormat="1" ht="15">
      <c r="A27" s="10">
        <f t="shared" si="1"/>
        <v>21</v>
      </c>
      <c r="B27" s="11" t="s">
        <v>104</v>
      </c>
      <c r="C27" s="12" t="s">
        <v>103</v>
      </c>
      <c r="D27" s="12" t="s">
        <v>2</v>
      </c>
      <c r="E27" s="13">
        <v>77</v>
      </c>
      <c r="F27" s="17"/>
      <c r="G27" s="17"/>
      <c r="H27" s="14"/>
      <c r="I27" s="15"/>
      <c r="J27" s="16"/>
    </row>
    <row r="28" spans="1:10" s="18" customFormat="1" ht="15">
      <c r="A28" s="10">
        <f t="shared" si="1"/>
        <v>22</v>
      </c>
      <c r="B28" s="11" t="s">
        <v>106</v>
      </c>
      <c r="C28" s="12" t="s">
        <v>105</v>
      </c>
      <c r="D28" s="12" t="s">
        <v>2</v>
      </c>
      <c r="E28" s="13">
        <f>E27*12</f>
        <v>924</v>
      </c>
      <c r="F28" s="17"/>
      <c r="G28" s="17"/>
      <c r="H28" s="14"/>
      <c r="I28" s="15"/>
      <c r="J28" s="16"/>
    </row>
    <row r="29" spans="1:10" s="18" customFormat="1" ht="15">
      <c r="A29" s="10">
        <f t="shared" si="1"/>
        <v>23</v>
      </c>
      <c r="B29" s="11" t="s">
        <v>109</v>
      </c>
      <c r="C29" s="12"/>
      <c r="D29" s="12" t="s">
        <v>2</v>
      </c>
      <c r="E29" s="13">
        <f>E28</f>
        <v>924</v>
      </c>
      <c r="F29" s="17"/>
      <c r="G29" s="17"/>
      <c r="H29" s="14"/>
      <c r="I29" s="15"/>
      <c r="J29" s="16"/>
    </row>
    <row r="30" spans="1:10" s="18" customFormat="1" ht="15">
      <c r="A30" s="10">
        <f t="shared" si="1"/>
        <v>24</v>
      </c>
      <c r="B30" s="11" t="s">
        <v>228</v>
      </c>
      <c r="C30" s="12"/>
      <c r="D30" s="12" t="s">
        <v>2</v>
      </c>
      <c r="E30" s="13">
        <f>E28</f>
        <v>924</v>
      </c>
      <c r="F30" s="17"/>
      <c r="G30" s="17"/>
      <c r="H30" s="14"/>
      <c r="I30" s="15"/>
      <c r="J30" s="16"/>
    </row>
    <row r="31" spans="1:10" s="18" customFormat="1" ht="15">
      <c r="A31" s="10">
        <f t="shared" si="1"/>
        <v>25</v>
      </c>
      <c r="B31" s="11" t="s">
        <v>102</v>
      </c>
      <c r="C31" s="12" t="s">
        <v>101</v>
      </c>
      <c r="D31" s="12" t="s">
        <v>2</v>
      </c>
      <c r="E31" s="13">
        <f>61*4</f>
        <v>244</v>
      </c>
      <c r="F31" s="17"/>
      <c r="G31" s="17"/>
      <c r="H31" s="14"/>
      <c r="I31" s="15"/>
      <c r="J31" s="16"/>
    </row>
    <row r="32" spans="1:10" s="18" customFormat="1" ht="78">
      <c r="A32" s="10">
        <f t="shared" si="1"/>
        <v>26</v>
      </c>
      <c r="B32" s="11" t="s">
        <v>264</v>
      </c>
      <c r="C32" s="12" t="s">
        <v>275</v>
      </c>
      <c r="D32" s="12" t="s">
        <v>2</v>
      </c>
      <c r="E32" s="13">
        <v>57</v>
      </c>
      <c r="F32" s="17"/>
      <c r="G32" s="17"/>
      <c r="H32" s="14"/>
      <c r="I32" s="15"/>
      <c r="J32" s="16"/>
    </row>
    <row r="33" spans="1:10" s="18" customFormat="1" ht="15">
      <c r="A33" s="10">
        <f t="shared" si="1"/>
        <v>27</v>
      </c>
      <c r="B33" s="11" t="s">
        <v>274</v>
      </c>
      <c r="C33" s="12"/>
      <c r="D33" s="12" t="s">
        <v>2</v>
      </c>
      <c r="E33" s="13">
        <f>E32</f>
        <v>57</v>
      </c>
      <c r="F33" s="17"/>
      <c r="G33" s="17"/>
      <c r="H33" s="14"/>
      <c r="I33" s="15"/>
      <c r="J33" s="16"/>
    </row>
    <row r="34" spans="1:10" s="18" customFormat="1" ht="39">
      <c r="A34" s="10">
        <f t="shared" si="1"/>
        <v>28</v>
      </c>
      <c r="B34" s="11" t="s">
        <v>265</v>
      </c>
      <c r="C34" s="12"/>
      <c r="D34" s="12" t="s">
        <v>17</v>
      </c>
      <c r="E34" s="13">
        <v>7032</v>
      </c>
      <c r="F34" s="17"/>
      <c r="G34" s="17"/>
      <c r="H34" s="14"/>
      <c r="I34" s="15"/>
      <c r="J34" s="16"/>
    </row>
    <row r="35" spans="1:10" s="18" customFormat="1" ht="52">
      <c r="A35" s="10">
        <f t="shared" si="1"/>
        <v>29</v>
      </c>
      <c r="B35" s="11" t="s">
        <v>266</v>
      </c>
      <c r="C35" s="12"/>
      <c r="D35" s="12" t="s">
        <v>17</v>
      </c>
      <c r="E35" s="13">
        <v>9343</v>
      </c>
      <c r="F35" s="17"/>
      <c r="G35" s="17"/>
      <c r="H35" s="14"/>
      <c r="I35" s="15"/>
      <c r="J35" s="16"/>
    </row>
    <row r="36" spans="1:10" s="18" customFormat="1" ht="15">
      <c r="A36" s="10">
        <f t="shared" si="1"/>
        <v>30</v>
      </c>
      <c r="B36" s="11" t="s">
        <v>267</v>
      </c>
      <c r="C36" s="12"/>
      <c r="D36" s="12" t="s">
        <v>17</v>
      </c>
      <c r="E36" s="13">
        <v>6358</v>
      </c>
      <c r="F36" s="17"/>
      <c r="G36" s="17"/>
      <c r="H36" s="14"/>
      <c r="I36" s="15"/>
      <c r="J36" s="16"/>
    </row>
    <row r="37" spans="1:10" s="18" customFormat="1" ht="39">
      <c r="A37" s="10">
        <f t="shared" si="1"/>
        <v>31</v>
      </c>
      <c r="B37" s="11" t="s">
        <v>268</v>
      </c>
      <c r="C37" s="12"/>
      <c r="D37" s="12" t="s">
        <v>17</v>
      </c>
      <c r="E37" s="13">
        <v>8380</v>
      </c>
      <c r="F37" s="17"/>
      <c r="G37" s="17"/>
      <c r="H37" s="14"/>
      <c r="I37" s="15"/>
      <c r="J37" s="16"/>
    </row>
    <row r="38" spans="1:10" s="18" customFormat="1" ht="15">
      <c r="A38" s="10">
        <f t="shared" si="1"/>
        <v>32</v>
      </c>
      <c r="B38" s="11" t="s">
        <v>281</v>
      </c>
      <c r="C38" s="12"/>
      <c r="D38" s="12" t="s">
        <v>2</v>
      </c>
      <c r="E38" s="13">
        <v>8</v>
      </c>
      <c r="F38" s="17"/>
      <c r="G38" s="17"/>
      <c r="H38" s="14"/>
      <c r="I38" s="15"/>
      <c r="J38" s="16"/>
    </row>
    <row r="39" spans="1:10" s="18" customFormat="1" ht="15">
      <c r="A39" s="10">
        <f t="shared" si="1"/>
        <v>33</v>
      </c>
      <c r="B39" s="11" t="s">
        <v>37</v>
      </c>
      <c r="C39" s="12" t="s">
        <v>38</v>
      </c>
      <c r="D39" s="12" t="s">
        <v>17</v>
      </c>
      <c r="E39" s="13">
        <f>E32*40</f>
        <v>2280</v>
      </c>
      <c r="F39" s="17"/>
      <c r="G39" s="17"/>
      <c r="H39" s="14"/>
      <c r="I39" s="15"/>
      <c r="J39" s="16"/>
    </row>
    <row r="40" spans="1:10" s="18" customFormat="1" ht="15">
      <c r="A40" s="10">
        <f t="shared" si="1"/>
        <v>34</v>
      </c>
      <c r="B40" s="11" t="s">
        <v>44</v>
      </c>
      <c r="C40" s="12">
        <v>32882</v>
      </c>
      <c r="D40" s="12" t="s">
        <v>17</v>
      </c>
      <c r="E40" s="13">
        <v>2895</v>
      </c>
      <c r="F40" s="17"/>
      <c r="G40" s="17"/>
      <c r="H40" s="14"/>
      <c r="I40" s="15"/>
      <c r="J40" s="16"/>
    </row>
    <row r="41" spans="1:10" s="18" customFormat="1" ht="15">
      <c r="A41" s="10">
        <f t="shared" si="1"/>
        <v>35</v>
      </c>
      <c r="B41" s="11" t="s">
        <v>269</v>
      </c>
      <c r="C41" s="12"/>
      <c r="D41" s="12" t="s">
        <v>17</v>
      </c>
      <c r="E41" s="13">
        <f>E37+E34+E36</f>
        <v>21770</v>
      </c>
      <c r="F41" s="17"/>
      <c r="G41" s="17"/>
      <c r="H41" s="14"/>
      <c r="I41" s="15"/>
      <c r="J41" s="16"/>
    </row>
    <row r="42" spans="1:10" s="18" customFormat="1" ht="15">
      <c r="A42" s="10">
        <f t="shared" si="1"/>
        <v>36</v>
      </c>
      <c r="B42" s="11" t="s">
        <v>270</v>
      </c>
      <c r="C42" s="12"/>
      <c r="D42" s="12" t="s">
        <v>2</v>
      </c>
      <c r="E42" s="13">
        <f>E32</f>
        <v>57</v>
      </c>
      <c r="F42" s="17"/>
      <c r="G42" s="17"/>
      <c r="H42" s="14"/>
      <c r="I42" s="15"/>
      <c r="J42" s="16"/>
    </row>
    <row r="43" spans="1:10" s="18" customFormat="1" ht="15">
      <c r="A43" s="10">
        <f t="shared" si="1"/>
        <v>37</v>
      </c>
      <c r="B43" s="11" t="s">
        <v>272</v>
      </c>
      <c r="C43" s="12" t="s">
        <v>271</v>
      </c>
      <c r="D43" s="12" t="s">
        <v>2</v>
      </c>
      <c r="E43" s="13">
        <f>E7*2</f>
        <v>314</v>
      </c>
      <c r="F43" s="17"/>
      <c r="G43" s="17"/>
      <c r="H43" s="14"/>
      <c r="I43" s="15"/>
      <c r="J43" s="16"/>
    </row>
    <row r="44" spans="1:10" s="18" customFormat="1" ht="15">
      <c r="A44" s="10">
        <f t="shared" si="1"/>
        <v>38</v>
      </c>
      <c r="B44" s="11" t="s">
        <v>273</v>
      </c>
      <c r="C44" s="12"/>
      <c r="D44" s="12" t="s">
        <v>2</v>
      </c>
      <c r="E44" s="13">
        <f>E32</f>
        <v>57</v>
      </c>
      <c r="F44" s="17"/>
      <c r="G44" s="17"/>
      <c r="H44" s="14"/>
      <c r="I44" s="15"/>
      <c r="J44" s="16"/>
    </row>
    <row r="45" spans="1:10" s="18" customFormat="1" ht="15">
      <c r="A45" s="10">
        <f t="shared" si="1"/>
        <v>39</v>
      </c>
      <c r="B45" s="41" t="s">
        <v>27</v>
      </c>
      <c r="C45" s="42"/>
      <c r="D45" s="42" t="s">
        <v>26</v>
      </c>
      <c r="E45" s="43">
        <v>1</v>
      </c>
      <c r="F45" s="40"/>
      <c r="G45" s="40"/>
      <c r="H45" s="14"/>
      <c r="I45" s="15"/>
      <c r="J45" s="16"/>
    </row>
    <row r="46" spans="1:10" s="18" customFormat="1" ht="15">
      <c r="A46" s="10">
        <f t="shared" si="1"/>
        <v>40</v>
      </c>
      <c r="B46" s="41" t="s">
        <v>28</v>
      </c>
      <c r="C46" s="42"/>
      <c r="D46" s="42" t="s">
        <v>26</v>
      </c>
      <c r="E46" s="43">
        <v>1</v>
      </c>
      <c r="F46" s="40"/>
      <c r="G46" s="40"/>
      <c r="H46" s="14"/>
      <c r="I46" s="15"/>
      <c r="J46" s="16"/>
    </row>
    <row r="47" spans="1:10" s="18" customFormat="1" ht="15">
      <c r="A47" s="10">
        <f t="shared" si="1"/>
        <v>41</v>
      </c>
      <c r="B47" s="41" t="s">
        <v>29</v>
      </c>
      <c r="C47" s="42"/>
      <c r="D47" s="42" t="s">
        <v>26</v>
      </c>
      <c r="E47" s="43">
        <v>1</v>
      </c>
      <c r="F47" s="40"/>
      <c r="G47" s="40"/>
      <c r="H47" s="14"/>
      <c r="I47" s="15"/>
      <c r="J47" s="16"/>
    </row>
    <row r="48" spans="1:10" s="18" customFormat="1" ht="15">
      <c r="A48" s="10">
        <f t="shared" si="1"/>
        <v>42</v>
      </c>
      <c r="B48" s="41" t="s">
        <v>30</v>
      </c>
      <c r="C48" s="42"/>
      <c r="D48" s="42" t="s">
        <v>26</v>
      </c>
      <c r="E48" s="43">
        <v>1</v>
      </c>
      <c r="F48" s="40"/>
      <c r="G48" s="40"/>
      <c r="H48" s="14"/>
      <c r="I48" s="15"/>
      <c r="J48" s="16"/>
    </row>
    <row r="49" spans="1:10" s="18" customFormat="1" ht="15">
      <c r="A49" s="10">
        <f t="shared" si="1"/>
        <v>43</v>
      </c>
      <c r="B49" s="41" t="s">
        <v>31</v>
      </c>
      <c r="C49" s="42"/>
      <c r="D49" s="42" t="s">
        <v>26</v>
      </c>
      <c r="E49" s="43">
        <f>E32</f>
        <v>57</v>
      </c>
      <c r="F49" s="40"/>
      <c r="G49" s="40"/>
      <c r="H49" s="14"/>
      <c r="I49" s="15"/>
      <c r="J49" s="16"/>
    </row>
    <row r="50" spans="1:10" s="18" customFormat="1" ht="15">
      <c r="A50" s="10"/>
      <c r="B50" s="19"/>
      <c r="C50" s="20"/>
      <c r="D50" s="20"/>
      <c r="E50" s="20"/>
      <c r="F50" s="21"/>
      <c r="G50" s="21"/>
      <c r="H50" s="22"/>
      <c r="I50" s="22"/>
      <c r="J50" s="16"/>
    </row>
    <row r="51" spans="1:10" ht="20" thickBot="1">
      <c r="A51" s="26"/>
      <c r="B51" s="27" t="s">
        <v>32</v>
      </c>
      <c r="C51" s="28"/>
      <c r="D51" s="29"/>
      <c r="E51" s="29"/>
      <c r="F51" s="30"/>
      <c r="G51" s="30"/>
      <c r="H51" s="31"/>
      <c r="I51" s="32"/>
      <c r="J51" s="33"/>
    </row>
    <row r="52" spans="1:10" ht="14" thickBot="1"/>
    <row r="53" spans="1:10" ht="31" customHeight="1" thickBot="1">
      <c r="A53" s="46" t="s">
        <v>45</v>
      </c>
      <c r="B53" s="47"/>
      <c r="C53" s="47"/>
      <c r="D53" s="47"/>
      <c r="E53" s="47"/>
      <c r="F53" s="47"/>
      <c r="G53" s="47"/>
      <c r="H53" s="47"/>
      <c r="I53" s="47"/>
      <c r="J53" s="48"/>
    </row>
  </sheetData>
  <sheetProtection selectLockedCells="1" selectUnlockedCells="1"/>
  <autoFilter ref="A6:J51" xr:uid="{00000000-0009-0000-0000-000001000000}"/>
  <mergeCells count="8">
    <mergeCell ref="A53:J53"/>
    <mergeCell ref="A1:J1"/>
    <mergeCell ref="B2:E2"/>
    <mergeCell ref="G2:J2"/>
    <mergeCell ref="B3:E3"/>
    <mergeCell ref="G3:J3"/>
    <mergeCell ref="B4:E4"/>
    <mergeCell ref="G4:J4"/>
  </mergeCells>
  <pageMargins left="0.70833333333333337" right="0.70833333333333337" top="0.74791666666666667" bottom="0.74791666666666667" header="0.51180555555555551" footer="0.51180555555555551"/>
  <pageSetup paperSize="9" scale="45" firstPageNumber="0" fitToHeight="4"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CCTV_R1</vt:lpstr>
      <vt:lpstr>CCTV_R2</vt:lpstr>
      <vt:lpstr>CCTV_R1!Excel_BuiltIn__FilterDatabase_1_1</vt:lpstr>
      <vt:lpstr>CCTV_R2!Excel_BuiltIn__FilterDatabase_1_1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Blasko, Robert</dc:creator>
  <cp:lastModifiedBy>Použív. MS Office</cp:lastModifiedBy>
  <cp:lastPrinted>2018-05-25T12:28:36Z</cp:lastPrinted>
  <dcterms:created xsi:type="dcterms:W3CDTF">2014-09-17T10:49:01Z</dcterms:created>
  <dcterms:modified xsi:type="dcterms:W3CDTF">2022-11-07T08:12:10Z</dcterms:modified>
</cp:coreProperties>
</file>