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A Návrhy zmlúv\Prílohy č.3 k Návrhom zmlúv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32" i="1" s="1"/>
  <c r="N21" i="1"/>
  <c r="N22" i="1"/>
  <c r="N23" i="1"/>
  <c r="N24" i="1"/>
  <c r="N25" i="1"/>
  <c r="N26" i="1"/>
  <c r="N27" i="1"/>
  <c r="N28" i="1"/>
  <c r="N29" i="1"/>
  <c r="N30" i="1"/>
  <c r="N31" i="1"/>
  <c r="N13" i="1"/>
  <c r="N33" i="1" l="1"/>
  <c r="N34" i="1" s="1"/>
  <c r="F16" i="1"/>
  <c r="L16" i="1" s="1"/>
  <c r="F17" i="1"/>
  <c r="L17" i="1" s="1"/>
  <c r="F14" i="1"/>
  <c r="L14" i="1" s="1"/>
  <c r="F15" i="1"/>
  <c r="L15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28" i="1"/>
  <c r="L28" i="1" s="1"/>
  <c r="F29" i="1"/>
  <c r="L29" i="1" s="1"/>
  <c r="F30" i="1"/>
  <c r="L30" i="1" s="1"/>
  <c r="F31" i="1"/>
  <c r="L31" i="1" s="1"/>
  <c r="F13" i="1"/>
  <c r="L13" i="1" s="1"/>
  <c r="B3" i="2" s="1"/>
  <c r="E32" i="1"/>
  <c r="D32" i="1"/>
  <c r="C3" i="2" l="1"/>
  <c r="D3" i="2"/>
  <c r="B2" i="2"/>
  <c r="B4" i="2" s="1"/>
  <c r="C2" i="2"/>
  <c r="D2" i="2"/>
  <c r="L32" i="1"/>
  <c r="F32" i="1"/>
  <c r="D4" i="2" l="1"/>
  <c r="C4" i="2"/>
</calcChain>
</file>

<file path=xl/sharedStrings.xml><?xml version="1.0" encoding="utf-8"?>
<sst xmlns="http://schemas.openxmlformats.org/spreadsheetml/2006/main" count="142" uniqueCount="81">
  <si>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</si>
  <si>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</si>
  <si>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</si>
  <si>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</si>
  <si>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</si>
  <si>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</si>
  <si>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</si>
  <si>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</si>
  <si>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</si>
  <si>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</si>
  <si>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</si>
  <si>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</si>
  <si>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</si>
  <si>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</si>
  <si>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</si>
  <si>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</si>
  <si>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</si>
  <si>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</si>
  <si>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</si>
  <si>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</si>
  <si>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</si>
  <si>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</si>
  <si>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</si>
  <si>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</si>
  <si>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</si>
  <si>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</si>
  <si>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</si>
  <si>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</si>
  <si>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</si>
  <si>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</si>
  <si>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</si>
  <si>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</si>
  <si>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</si>
  <si>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</si>
  <si>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</si>
  <si>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</si>
  <si>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425A01</t>
  </si>
  <si>
    <t>OU</t>
  </si>
  <si>
    <t>599B01</t>
  </si>
  <si>
    <t>PU+50</t>
  </si>
  <si>
    <t>509A00</t>
  </si>
  <si>
    <t>611A00</t>
  </si>
  <si>
    <t>PU-50</t>
  </si>
  <si>
    <t>711A00</t>
  </si>
  <si>
    <t>580A00</t>
  </si>
  <si>
    <t>906-00</t>
  </si>
  <si>
    <t>558-20</t>
  </si>
  <si>
    <t>743B00</t>
  </si>
  <si>
    <t>520-20</t>
  </si>
  <si>
    <t>521B00</t>
  </si>
  <si>
    <t>525-20</t>
  </si>
  <si>
    <t>524A00</t>
  </si>
  <si>
    <t>522-20</t>
  </si>
  <si>
    <t>734C00</t>
  </si>
  <si>
    <t>558-30</t>
  </si>
  <si>
    <t>727B00</t>
  </si>
  <si>
    <t>PP</t>
  </si>
  <si>
    <t>RN</t>
  </si>
  <si>
    <t>PN</t>
  </si>
  <si>
    <t>č.1</t>
  </si>
  <si>
    <t>č.2</t>
  </si>
  <si>
    <t>100/600</t>
  </si>
  <si>
    <t>50/600</t>
  </si>
  <si>
    <t>50/300</t>
  </si>
  <si>
    <t>100/800</t>
  </si>
  <si>
    <t>100/400</t>
  </si>
  <si>
    <t>50/150</t>
  </si>
  <si>
    <t>50/500</t>
  </si>
  <si>
    <t>suma m3</t>
  </si>
  <si>
    <t>suma cena</t>
  </si>
  <si>
    <t>priemerna cena</t>
  </si>
  <si>
    <t>31.12.2023</t>
  </si>
  <si>
    <t>Príloha č.3 k Návrhu zmluvy na časť č.1 (Tŕnie)</t>
  </si>
  <si>
    <t>Budča - časť č.1 (Tŕnie)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</si>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</sst>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0" fontId="0" fillId="0" borderId="23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2" fontId="9" fillId="0" borderId="9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right" vertical="center"/>
    </xf>
    <xf numFmtId="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topLeftCell="A11" zoomScale="120" zoomScaleNormal="120" zoomScalePageLayoutView="40" workbookViewId="0">
      <selection activeCell="N13" sqref="N13:O34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5" customWidth="1"/>
    <col min="12" max="14" width="11.7109375" customWidth="1"/>
    <col min="15" max="15" width="13.85546875" customWidth="1"/>
  </cols>
  <sheetData>
    <row r="1" spans="1:15" s="15" customFormat="1" x14ac:dyDescent="0.25">
      <c r="E1" s="39" t="s">
        <v>72</v>
      </c>
      <c r="F1" s="39"/>
      <c r="G1" s="39"/>
      <c r="H1" s="39"/>
      <c r="I1" s="39"/>
      <c r="J1" s="39"/>
      <c r="K1" s="39"/>
    </row>
    <row r="2" spans="1:15" ht="18" x14ac:dyDescent="0.25">
      <c r="C2" s="43" t="s">
        <v>80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5" ht="15.75" customHeight="1" x14ac:dyDescent="0.25">
      <c r="A4" s="44" t="s">
        <v>30</v>
      </c>
      <c r="B4" s="44"/>
      <c r="C4" s="45" t="s">
        <v>35</v>
      </c>
      <c r="D4" s="45"/>
      <c r="E4" s="45"/>
      <c r="F4" s="45"/>
      <c r="G4" s="45"/>
      <c r="H4" s="16"/>
      <c r="I4" s="37" t="s">
        <v>32</v>
      </c>
      <c r="J4" s="47" t="s">
        <v>73</v>
      </c>
      <c r="K4" s="47"/>
      <c r="L4" s="47"/>
    </row>
    <row r="7" spans="1:15" x14ac:dyDescent="0.25">
      <c r="A7" s="14" t="s">
        <v>31</v>
      </c>
      <c r="B7" s="46" t="s">
        <v>34</v>
      </c>
      <c r="C7" s="46"/>
      <c r="D7" s="46"/>
      <c r="E7" s="46"/>
      <c r="H7" s="48"/>
      <c r="I7" s="48"/>
      <c r="J7" s="48"/>
      <c r="K7" s="48"/>
      <c r="L7" s="48"/>
    </row>
    <row r="8" spans="1:15" s="15" customFormat="1" x14ac:dyDescent="0.25">
      <c r="A8" s="20"/>
      <c r="B8" s="21"/>
      <c r="C8" s="17"/>
      <c r="D8" s="17"/>
      <c r="E8" s="17"/>
      <c r="H8" s="34"/>
    </row>
    <row r="9" spans="1:15" ht="42.75" customHeight="1" thickBot="1" x14ac:dyDescent="0.3">
      <c r="A9" s="22"/>
      <c r="B9" s="23"/>
      <c r="C9" s="2"/>
      <c r="D9" s="2"/>
      <c r="E9" s="2"/>
      <c r="F9" s="4"/>
      <c r="G9" s="2"/>
      <c r="H9" s="35"/>
      <c r="I9" s="2"/>
      <c r="J9" s="2"/>
      <c r="L9" s="2"/>
      <c r="M9" s="2"/>
      <c r="N9" s="2"/>
      <c r="O9" s="2"/>
    </row>
    <row r="10" spans="1:15" ht="106.5" customHeight="1" thickBot="1" x14ac:dyDescent="0.3">
      <c r="A10" s="79" t="s">
        <v>0</v>
      </c>
      <c r="B10" s="84" t="s">
        <v>1</v>
      </c>
      <c r="C10" s="40" t="s">
        <v>2</v>
      </c>
      <c r="D10" s="49" t="s">
        <v>3</v>
      </c>
      <c r="E10" s="50"/>
      <c r="F10" s="51"/>
      <c r="G10" s="52" t="s">
        <v>4</v>
      </c>
      <c r="H10" s="55" t="s">
        <v>5</v>
      </c>
      <c r="I10" s="58" t="s">
        <v>6</v>
      </c>
      <c r="J10" s="55" t="s">
        <v>7</v>
      </c>
      <c r="K10" s="18" t="s">
        <v>33</v>
      </c>
      <c r="L10" s="55" t="s">
        <v>8</v>
      </c>
      <c r="M10" s="65" t="s">
        <v>9</v>
      </c>
      <c r="N10" s="74" t="s">
        <v>10</v>
      </c>
      <c r="O10" s="61" t="s">
        <v>11</v>
      </c>
    </row>
    <row r="11" spans="1:15" x14ac:dyDescent="0.25">
      <c r="A11" s="80"/>
      <c r="B11" s="85"/>
      <c r="C11" s="41"/>
      <c r="D11" s="82" t="s">
        <v>12</v>
      </c>
      <c r="E11" s="56" t="s">
        <v>13</v>
      </c>
      <c r="F11" s="55" t="s">
        <v>14</v>
      </c>
      <c r="G11" s="53"/>
      <c r="H11" s="56"/>
      <c r="I11" s="59"/>
      <c r="J11" s="77"/>
      <c r="K11" s="34"/>
      <c r="L11" s="56"/>
      <c r="M11" s="66"/>
      <c r="N11" s="75"/>
      <c r="O11" s="62"/>
    </row>
    <row r="12" spans="1:15" ht="14.25" customHeight="1" thickBot="1" x14ac:dyDescent="0.3">
      <c r="A12" s="81"/>
      <c r="B12" s="86"/>
      <c r="C12" s="42"/>
      <c r="D12" s="83"/>
      <c r="E12" s="57"/>
      <c r="F12" s="57"/>
      <c r="G12" s="54"/>
      <c r="H12" s="57"/>
      <c r="I12" s="60"/>
      <c r="J12" s="78"/>
      <c r="K12" s="19"/>
      <c r="L12" s="57"/>
      <c r="M12" s="67"/>
      <c r="N12" s="76"/>
      <c r="O12" s="63"/>
    </row>
    <row r="13" spans="1:15" ht="15.75" thickBot="1" x14ac:dyDescent="0.3">
      <c r="A13" s="97">
        <v>2</v>
      </c>
      <c r="B13" s="98" t="s">
        <v>36</v>
      </c>
      <c r="C13" s="99" t="s">
        <v>59</v>
      </c>
      <c r="D13" s="100">
        <v>43</v>
      </c>
      <c r="E13" s="100">
        <v>102</v>
      </c>
      <c r="F13" s="24">
        <f>E13+D13</f>
        <v>145</v>
      </c>
      <c r="G13" s="101" t="s">
        <v>37</v>
      </c>
      <c r="H13" s="102">
        <v>0.1</v>
      </c>
      <c r="I13" s="103">
        <v>1.55</v>
      </c>
      <c r="J13" s="104">
        <v>300</v>
      </c>
      <c r="K13" s="105">
        <v>16.5</v>
      </c>
      <c r="L13" s="106">
        <f>K13*F13</f>
        <v>2392.5</v>
      </c>
      <c r="M13" s="5"/>
      <c r="N13" s="27">
        <f>F13*M13</f>
        <v>0</v>
      </c>
      <c r="O13" s="122" t="s">
        <v>71</v>
      </c>
    </row>
    <row r="14" spans="1:15" s="15" customFormat="1" ht="15.75" thickBot="1" x14ac:dyDescent="0.3">
      <c r="A14" s="97">
        <v>1</v>
      </c>
      <c r="B14" s="98" t="s">
        <v>38</v>
      </c>
      <c r="C14" s="99" t="s">
        <v>60</v>
      </c>
      <c r="D14" s="100">
        <v>25</v>
      </c>
      <c r="E14" s="100">
        <v>331</v>
      </c>
      <c r="F14" s="24">
        <f t="shared" ref="F14:F31" si="0">E14+D14</f>
        <v>356</v>
      </c>
      <c r="G14" s="101" t="s">
        <v>39</v>
      </c>
      <c r="H14" s="102">
        <v>0.4</v>
      </c>
      <c r="I14" s="103">
        <v>0.74</v>
      </c>
      <c r="J14" s="104" t="s">
        <v>61</v>
      </c>
      <c r="K14" s="105">
        <v>21.61</v>
      </c>
      <c r="L14" s="106">
        <f t="shared" ref="L14:L31" si="1">K14*F14</f>
        <v>7693.16</v>
      </c>
      <c r="M14" s="5"/>
      <c r="N14" s="27">
        <f t="shared" ref="N14:N31" si="2">F14*M14</f>
        <v>0</v>
      </c>
      <c r="O14" s="122" t="s">
        <v>71</v>
      </c>
    </row>
    <row r="15" spans="1:15" s="15" customFormat="1" ht="15.75" thickBot="1" x14ac:dyDescent="0.3">
      <c r="A15" s="97">
        <v>2</v>
      </c>
      <c r="B15" s="98" t="s">
        <v>40</v>
      </c>
      <c r="C15" s="99" t="s">
        <v>60</v>
      </c>
      <c r="D15" s="100"/>
      <c r="E15" s="100">
        <v>320</v>
      </c>
      <c r="F15" s="24">
        <f t="shared" si="0"/>
        <v>320</v>
      </c>
      <c r="G15" s="101" t="s">
        <v>39</v>
      </c>
      <c r="H15" s="102">
        <v>0.4</v>
      </c>
      <c r="I15" s="103">
        <v>0.47</v>
      </c>
      <c r="J15" s="104" t="s">
        <v>62</v>
      </c>
      <c r="K15" s="107">
        <v>23.52</v>
      </c>
      <c r="L15" s="106">
        <f t="shared" si="1"/>
        <v>7526.4</v>
      </c>
      <c r="M15" s="5"/>
      <c r="N15" s="27">
        <f t="shared" si="2"/>
        <v>0</v>
      </c>
      <c r="O15" s="122" t="s">
        <v>71</v>
      </c>
    </row>
    <row r="16" spans="1:15" s="15" customFormat="1" ht="15.75" thickBot="1" x14ac:dyDescent="0.3">
      <c r="A16" s="97">
        <v>4</v>
      </c>
      <c r="B16" s="98" t="s">
        <v>46</v>
      </c>
      <c r="C16" s="99" t="s">
        <v>59</v>
      </c>
      <c r="D16" s="100">
        <v>60</v>
      </c>
      <c r="E16" s="100">
        <v>141</v>
      </c>
      <c r="F16" s="24">
        <f t="shared" si="0"/>
        <v>201</v>
      </c>
      <c r="G16" s="101" t="s">
        <v>39</v>
      </c>
      <c r="H16" s="102">
        <v>0.3</v>
      </c>
      <c r="I16" s="103">
        <v>0.27</v>
      </c>
      <c r="J16" s="104">
        <v>500</v>
      </c>
      <c r="K16" s="107">
        <v>23.89</v>
      </c>
      <c r="L16" s="106">
        <f t="shared" si="1"/>
        <v>4801.8900000000003</v>
      </c>
      <c r="M16" s="5"/>
      <c r="N16" s="27">
        <f t="shared" si="2"/>
        <v>0</v>
      </c>
      <c r="O16" s="122" t="s">
        <v>71</v>
      </c>
    </row>
    <row r="17" spans="1:15" s="15" customFormat="1" ht="15.75" thickBot="1" x14ac:dyDescent="0.3">
      <c r="A17" s="97">
        <v>4</v>
      </c>
      <c r="B17" s="98" t="s">
        <v>47</v>
      </c>
      <c r="C17" s="99" t="s">
        <v>60</v>
      </c>
      <c r="D17" s="100">
        <v>50</v>
      </c>
      <c r="E17" s="100">
        <v>205</v>
      </c>
      <c r="F17" s="24">
        <f t="shared" si="0"/>
        <v>255</v>
      </c>
      <c r="G17" s="101" t="s">
        <v>39</v>
      </c>
      <c r="H17" s="102">
        <v>0.3</v>
      </c>
      <c r="I17" s="103">
        <v>0.37</v>
      </c>
      <c r="J17" s="104" t="s">
        <v>63</v>
      </c>
      <c r="K17" s="107">
        <v>22.95</v>
      </c>
      <c r="L17" s="106">
        <f t="shared" si="1"/>
        <v>5852.25</v>
      </c>
      <c r="M17" s="5"/>
      <c r="N17" s="27">
        <f t="shared" si="2"/>
        <v>0</v>
      </c>
      <c r="O17" s="122" t="s">
        <v>71</v>
      </c>
    </row>
    <row r="18" spans="1:15" ht="15.75" thickBot="1" x14ac:dyDescent="0.3">
      <c r="A18" s="97">
        <v>1</v>
      </c>
      <c r="B18" s="98" t="s">
        <v>41</v>
      </c>
      <c r="C18" s="99" t="s">
        <v>60</v>
      </c>
      <c r="D18" s="100">
        <v>50</v>
      </c>
      <c r="E18" s="100">
        <v>60</v>
      </c>
      <c r="F18" s="24">
        <f t="shared" si="0"/>
        <v>110</v>
      </c>
      <c r="G18" s="101" t="s">
        <v>42</v>
      </c>
      <c r="H18" s="102">
        <v>0.25</v>
      </c>
      <c r="I18" s="103">
        <v>0.15</v>
      </c>
      <c r="J18" s="104" t="s">
        <v>61</v>
      </c>
      <c r="K18" s="107">
        <v>28.09</v>
      </c>
      <c r="L18" s="106">
        <f t="shared" si="1"/>
        <v>3089.9</v>
      </c>
      <c r="M18" s="5"/>
      <c r="N18" s="27">
        <f t="shared" si="2"/>
        <v>0</v>
      </c>
      <c r="O18" s="122" t="s">
        <v>71</v>
      </c>
    </row>
    <row r="19" spans="1:15" s="15" customFormat="1" ht="15.75" thickBot="1" x14ac:dyDescent="0.3">
      <c r="A19" s="97">
        <v>1</v>
      </c>
      <c r="B19" s="98" t="s">
        <v>43</v>
      </c>
      <c r="C19" s="99" t="s">
        <v>60</v>
      </c>
      <c r="D19" s="100">
        <v>19</v>
      </c>
      <c r="E19" s="100">
        <v>81</v>
      </c>
      <c r="F19" s="24">
        <f t="shared" si="0"/>
        <v>100</v>
      </c>
      <c r="G19" s="101" t="s">
        <v>42</v>
      </c>
      <c r="H19" s="102">
        <v>0.5</v>
      </c>
      <c r="I19" s="103">
        <v>0.15</v>
      </c>
      <c r="J19" s="104" t="s">
        <v>64</v>
      </c>
      <c r="K19" s="107">
        <v>30.27</v>
      </c>
      <c r="L19" s="106">
        <f t="shared" si="1"/>
        <v>3027</v>
      </c>
      <c r="M19" s="5"/>
      <c r="N19" s="27">
        <f t="shared" si="2"/>
        <v>0</v>
      </c>
      <c r="O19" s="122" t="s">
        <v>71</v>
      </c>
    </row>
    <row r="20" spans="1:15" ht="15.75" thickBot="1" x14ac:dyDescent="0.3">
      <c r="A20" s="97">
        <v>1</v>
      </c>
      <c r="B20" s="98" t="s">
        <v>44</v>
      </c>
      <c r="C20" s="99" t="s">
        <v>60</v>
      </c>
      <c r="D20" s="100">
        <v>15</v>
      </c>
      <c r="E20" s="100">
        <v>45</v>
      </c>
      <c r="F20" s="24">
        <f t="shared" si="0"/>
        <v>60</v>
      </c>
      <c r="G20" s="101" t="s">
        <v>42</v>
      </c>
      <c r="H20" s="102">
        <v>0.3</v>
      </c>
      <c r="I20" s="103">
        <v>0.12</v>
      </c>
      <c r="J20" s="104" t="s">
        <v>62</v>
      </c>
      <c r="K20" s="107">
        <v>30.14</v>
      </c>
      <c r="L20" s="106">
        <f t="shared" si="1"/>
        <v>1808.4</v>
      </c>
      <c r="M20" s="5"/>
      <c r="N20" s="27">
        <f t="shared" si="2"/>
        <v>0</v>
      </c>
      <c r="O20" s="122" t="s">
        <v>71</v>
      </c>
    </row>
    <row r="21" spans="1:15" s="15" customFormat="1" ht="15.75" thickBot="1" x14ac:dyDescent="0.3">
      <c r="A21" s="97">
        <v>1</v>
      </c>
      <c r="B21" s="98" t="s">
        <v>45</v>
      </c>
      <c r="C21" s="99" t="s">
        <v>60</v>
      </c>
      <c r="D21" s="100">
        <v>30</v>
      </c>
      <c r="E21" s="100">
        <v>20</v>
      </c>
      <c r="F21" s="24">
        <f t="shared" si="0"/>
        <v>50</v>
      </c>
      <c r="G21" s="101" t="s">
        <v>42</v>
      </c>
      <c r="H21" s="102">
        <v>0.05</v>
      </c>
      <c r="I21" s="103">
        <v>0.1</v>
      </c>
      <c r="J21" s="104" t="s">
        <v>61</v>
      </c>
      <c r="K21" s="107">
        <v>30.26</v>
      </c>
      <c r="L21" s="106">
        <f t="shared" si="1"/>
        <v>1513</v>
      </c>
      <c r="M21" s="5"/>
      <c r="N21" s="27">
        <f t="shared" si="2"/>
        <v>0</v>
      </c>
      <c r="O21" s="122" t="s">
        <v>71</v>
      </c>
    </row>
    <row r="22" spans="1:15" ht="15.75" thickBot="1" x14ac:dyDescent="0.3">
      <c r="A22" s="97">
        <v>2</v>
      </c>
      <c r="B22" s="98" t="s">
        <v>48</v>
      </c>
      <c r="C22" s="99" t="s">
        <v>60</v>
      </c>
      <c r="D22" s="100">
        <v>68</v>
      </c>
      <c r="E22" s="100">
        <v>58</v>
      </c>
      <c r="F22" s="24">
        <f t="shared" si="0"/>
        <v>126</v>
      </c>
      <c r="G22" s="101" t="s">
        <v>42</v>
      </c>
      <c r="H22" s="102">
        <v>0.1</v>
      </c>
      <c r="I22" s="103">
        <v>0.15</v>
      </c>
      <c r="J22" s="104" t="s">
        <v>65</v>
      </c>
      <c r="K22" s="107">
        <v>27.62</v>
      </c>
      <c r="L22" s="106">
        <f t="shared" si="1"/>
        <v>3480.1200000000003</v>
      </c>
      <c r="M22" s="5"/>
      <c r="N22" s="27">
        <f t="shared" si="2"/>
        <v>0</v>
      </c>
      <c r="O22" s="122" t="s">
        <v>71</v>
      </c>
    </row>
    <row r="23" spans="1:15" s="15" customFormat="1" ht="15.75" thickBot="1" x14ac:dyDescent="0.3">
      <c r="A23" s="97">
        <v>2</v>
      </c>
      <c r="B23" s="98" t="s">
        <v>49</v>
      </c>
      <c r="C23" s="99" t="s">
        <v>60</v>
      </c>
      <c r="D23" s="100"/>
      <c r="E23" s="100">
        <v>50</v>
      </c>
      <c r="F23" s="24">
        <f t="shared" si="0"/>
        <v>50</v>
      </c>
      <c r="G23" s="108" t="s">
        <v>42</v>
      </c>
      <c r="H23" s="102">
        <v>0.25</v>
      </c>
      <c r="I23" s="103">
        <v>0.12</v>
      </c>
      <c r="J23" s="104" t="s">
        <v>62</v>
      </c>
      <c r="K23" s="109">
        <v>27.72</v>
      </c>
      <c r="L23" s="106">
        <f t="shared" si="1"/>
        <v>1386</v>
      </c>
      <c r="M23" s="9"/>
      <c r="N23" s="27">
        <f t="shared" si="2"/>
        <v>0</v>
      </c>
      <c r="O23" s="122" t="s">
        <v>71</v>
      </c>
    </row>
    <row r="24" spans="1:15" s="15" customFormat="1" ht="15.75" thickBot="1" x14ac:dyDescent="0.3">
      <c r="A24" s="97">
        <v>2</v>
      </c>
      <c r="B24" s="98" t="s">
        <v>50</v>
      </c>
      <c r="C24" s="99" t="s">
        <v>60</v>
      </c>
      <c r="D24" s="100">
        <v>15</v>
      </c>
      <c r="E24" s="100">
        <v>120</v>
      </c>
      <c r="F24" s="24">
        <f t="shared" si="0"/>
        <v>135</v>
      </c>
      <c r="G24" s="108" t="s">
        <v>42</v>
      </c>
      <c r="H24" s="102">
        <v>0.4</v>
      </c>
      <c r="I24" s="103">
        <v>0.15</v>
      </c>
      <c r="J24" s="104" t="s">
        <v>62</v>
      </c>
      <c r="K24" s="110">
        <v>27.74</v>
      </c>
      <c r="L24" s="106">
        <f t="shared" si="1"/>
        <v>3744.8999999999996</v>
      </c>
      <c r="M24" s="9"/>
      <c r="N24" s="27">
        <f t="shared" si="2"/>
        <v>0</v>
      </c>
      <c r="O24" s="122" t="s">
        <v>71</v>
      </c>
    </row>
    <row r="25" spans="1:15" s="15" customFormat="1" ht="15.75" thickBot="1" x14ac:dyDescent="0.3">
      <c r="A25" s="97">
        <v>2</v>
      </c>
      <c r="B25" s="98" t="s">
        <v>51</v>
      </c>
      <c r="C25" s="99" t="s">
        <v>60</v>
      </c>
      <c r="D25" s="100">
        <v>65</v>
      </c>
      <c r="E25" s="100">
        <v>130</v>
      </c>
      <c r="F25" s="24">
        <f t="shared" si="0"/>
        <v>195</v>
      </c>
      <c r="G25" s="108" t="s">
        <v>42</v>
      </c>
      <c r="H25" s="102">
        <v>0.3</v>
      </c>
      <c r="I25" s="103">
        <v>0.17</v>
      </c>
      <c r="J25" s="104" t="s">
        <v>62</v>
      </c>
      <c r="K25" s="111">
        <v>27.76</v>
      </c>
      <c r="L25" s="106">
        <f t="shared" si="1"/>
        <v>5413.2000000000007</v>
      </c>
      <c r="M25" s="9"/>
      <c r="N25" s="27">
        <f t="shared" si="2"/>
        <v>0</v>
      </c>
      <c r="O25" s="122" t="s">
        <v>71</v>
      </c>
    </row>
    <row r="26" spans="1:15" ht="15.75" thickBot="1" x14ac:dyDescent="0.3">
      <c r="A26" s="112">
        <v>2</v>
      </c>
      <c r="B26" s="113" t="s">
        <v>52</v>
      </c>
      <c r="C26" s="114" t="s">
        <v>60</v>
      </c>
      <c r="D26" s="115">
        <v>34</v>
      </c>
      <c r="E26" s="115">
        <v>166</v>
      </c>
      <c r="F26" s="24">
        <f t="shared" si="0"/>
        <v>200</v>
      </c>
      <c r="G26" s="108" t="s">
        <v>42</v>
      </c>
      <c r="H26" s="116">
        <v>0.2</v>
      </c>
      <c r="I26" s="117">
        <v>0.19</v>
      </c>
      <c r="J26" s="118" t="s">
        <v>62</v>
      </c>
      <c r="K26" s="119">
        <v>27.61</v>
      </c>
      <c r="L26" s="106">
        <f t="shared" si="1"/>
        <v>5522</v>
      </c>
      <c r="M26" s="9"/>
      <c r="N26" s="27">
        <f t="shared" si="2"/>
        <v>0</v>
      </c>
      <c r="O26" s="122" t="s">
        <v>71</v>
      </c>
    </row>
    <row r="27" spans="1:15" s="15" customFormat="1" ht="15.75" thickBot="1" x14ac:dyDescent="0.3">
      <c r="A27" s="112">
        <v>4</v>
      </c>
      <c r="B27" s="113" t="s">
        <v>53</v>
      </c>
      <c r="C27" s="114" t="s">
        <v>60</v>
      </c>
      <c r="D27" s="115">
        <v>52</v>
      </c>
      <c r="E27" s="115">
        <v>3</v>
      </c>
      <c r="F27" s="24">
        <f t="shared" si="0"/>
        <v>55</v>
      </c>
      <c r="G27" s="108" t="s">
        <v>42</v>
      </c>
      <c r="H27" s="116">
        <v>0.1</v>
      </c>
      <c r="I27" s="117">
        <v>0.25</v>
      </c>
      <c r="J27" s="118" t="s">
        <v>66</v>
      </c>
      <c r="K27" s="119">
        <v>25.25</v>
      </c>
      <c r="L27" s="106">
        <f t="shared" si="1"/>
        <v>1388.75</v>
      </c>
      <c r="M27" s="9"/>
      <c r="N27" s="27">
        <f t="shared" si="2"/>
        <v>0</v>
      </c>
      <c r="O27" s="122" t="s">
        <v>71</v>
      </c>
    </row>
    <row r="28" spans="1:15" ht="15.75" thickBot="1" x14ac:dyDescent="0.3">
      <c r="A28" s="112">
        <v>4</v>
      </c>
      <c r="B28" s="98" t="s">
        <v>54</v>
      </c>
      <c r="C28" s="114" t="s">
        <v>60</v>
      </c>
      <c r="D28" s="115">
        <v>60</v>
      </c>
      <c r="E28" s="115">
        <v>141</v>
      </c>
      <c r="F28" s="24">
        <f t="shared" si="0"/>
        <v>201</v>
      </c>
      <c r="G28" s="108" t="s">
        <v>42</v>
      </c>
      <c r="H28" s="102">
        <v>0.3</v>
      </c>
      <c r="I28" s="117">
        <v>0.27</v>
      </c>
      <c r="J28" s="118" t="s">
        <v>67</v>
      </c>
      <c r="K28" s="120">
        <v>23.89</v>
      </c>
      <c r="L28" s="106">
        <f t="shared" si="1"/>
        <v>4801.8900000000003</v>
      </c>
      <c r="M28" s="9"/>
      <c r="N28" s="27">
        <f t="shared" si="2"/>
        <v>0</v>
      </c>
      <c r="O28" s="122" t="s">
        <v>71</v>
      </c>
    </row>
    <row r="29" spans="1:15" s="15" customFormat="1" ht="15.75" thickBot="1" x14ac:dyDescent="0.3">
      <c r="A29" s="112">
        <v>4</v>
      </c>
      <c r="B29" s="98" t="s">
        <v>55</v>
      </c>
      <c r="C29" s="114" t="s">
        <v>60</v>
      </c>
      <c r="D29" s="115">
        <v>41</v>
      </c>
      <c r="E29" s="115">
        <v>10</v>
      </c>
      <c r="F29" s="24">
        <f t="shared" si="0"/>
        <v>51</v>
      </c>
      <c r="G29" s="108" t="s">
        <v>42</v>
      </c>
      <c r="H29" s="102">
        <v>0.5</v>
      </c>
      <c r="I29" s="117">
        <v>0.51</v>
      </c>
      <c r="J29" s="118" t="s">
        <v>63</v>
      </c>
      <c r="K29" s="120">
        <v>25.18</v>
      </c>
      <c r="L29" s="106">
        <f t="shared" si="1"/>
        <v>1284.18</v>
      </c>
      <c r="M29" s="9"/>
      <c r="N29" s="27">
        <f t="shared" si="2"/>
        <v>0</v>
      </c>
      <c r="O29" s="122" t="s">
        <v>71</v>
      </c>
    </row>
    <row r="30" spans="1:15" s="15" customFormat="1" ht="15.75" thickBot="1" x14ac:dyDescent="0.3">
      <c r="A30" s="112">
        <v>2</v>
      </c>
      <c r="B30" s="113" t="s">
        <v>56</v>
      </c>
      <c r="C30" s="114" t="s">
        <v>59</v>
      </c>
      <c r="D30" s="115">
        <v>150</v>
      </c>
      <c r="E30" s="115">
        <v>150</v>
      </c>
      <c r="F30" s="24">
        <f t="shared" si="0"/>
        <v>300</v>
      </c>
      <c r="G30" s="108" t="s">
        <v>57</v>
      </c>
      <c r="H30" s="116">
        <v>0.3</v>
      </c>
      <c r="I30" s="117">
        <v>1</v>
      </c>
      <c r="J30" s="118">
        <v>600</v>
      </c>
      <c r="K30" s="120">
        <v>19.5</v>
      </c>
      <c r="L30" s="106">
        <f t="shared" si="1"/>
        <v>5850</v>
      </c>
      <c r="M30" s="9"/>
      <c r="N30" s="27">
        <f t="shared" si="2"/>
        <v>0</v>
      </c>
      <c r="O30" s="122" t="s">
        <v>71</v>
      </c>
    </row>
    <row r="31" spans="1:15" s="15" customFormat="1" x14ac:dyDescent="0.25">
      <c r="A31" s="112">
        <v>2</v>
      </c>
      <c r="B31" s="113" t="s">
        <v>56</v>
      </c>
      <c r="C31" s="114" t="s">
        <v>59</v>
      </c>
      <c r="D31" s="115">
        <v>150</v>
      </c>
      <c r="E31" s="115">
        <v>150</v>
      </c>
      <c r="F31" s="24">
        <f t="shared" si="0"/>
        <v>300</v>
      </c>
      <c r="G31" s="101" t="s">
        <v>58</v>
      </c>
      <c r="H31" s="116">
        <v>0.3</v>
      </c>
      <c r="I31" s="117">
        <v>0.5</v>
      </c>
      <c r="J31" s="118">
        <v>600</v>
      </c>
      <c r="K31" s="121">
        <v>24.5</v>
      </c>
      <c r="L31" s="106">
        <f t="shared" si="1"/>
        <v>7350</v>
      </c>
      <c r="M31" s="38"/>
      <c r="N31" s="27">
        <f t="shared" si="2"/>
        <v>0</v>
      </c>
      <c r="O31" s="122" t="s">
        <v>71</v>
      </c>
    </row>
    <row r="32" spans="1:15" ht="15.75" thickBot="1" x14ac:dyDescent="0.3">
      <c r="A32" s="29"/>
      <c r="B32" s="13"/>
      <c r="C32" s="11"/>
      <c r="D32" s="25">
        <f>SUM(D13:D31)</f>
        <v>927</v>
      </c>
      <c r="E32" s="25">
        <f>SUM(E13:E31)</f>
        <v>2283</v>
      </c>
      <c r="F32" s="25">
        <f>SUM(F13:F31)</f>
        <v>3210</v>
      </c>
      <c r="G32" s="32"/>
      <c r="H32" s="33"/>
      <c r="I32" s="70" t="s">
        <v>15</v>
      </c>
      <c r="J32" s="70"/>
      <c r="K32" s="31"/>
      <c r="L32" s="30">
        <f>SUM(L13:L31)</f>
        <v>77925.540000000008</v>
      </c>
      <c r="M32" s="12" t="s">
        <v>16</v>
      </c>
      <c r="N32" s="26">
        <f>SUM(N13:N31)</f>
        <v>0</v>
      </c>
      <c r="O32" s="68"/>
    </row>
    <row r="33" spans="1:15" ht="15.75" thickBot="1" x14ac:dyDescent="0.3">
      <c r="A33" s="71" t="s">
        <v>17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3"/>
      <c r="N33" s="28">
        <f>N32*0.2</f>
        <v>0</v>
      </c>
      <c r="O33" s="68"/>
    </row>
    <row r="34" spans="1:15" ht="15.75" thickBot="1" x14ac:dyDescent="0.3">
      <c r="A34" s="71" t="s">
        <v>18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3"/>
      <c r="N34" s="28">
        <f>N32+N33</f>
        <v>0</v>
      </c>
      <c r="O34" s="69"/>
    </row>
    <row r="35" spans="1:15" x14ac:dyDescent="0.25">
      <c r="A35" s="87" t="s">
        <v>19</v>
      </c>
      <c r="B35" s="87"/>
      <c r="C35" s="8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"/>
    </row>
    <row r="36" spans="1:15" x14ac:dyDescent="0.25">
      <c r="A36" s="64" t="s">
        <v>20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2"/>
    </row>
    <row r="37" spans="1:15" x14ac:dyDescent="0.25">
      <c r="A37" s="64" t="s">
        <v>21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2"/>
    </row>
    <row r="38" spans="1:15" x14ac:dyDescent="0.25">
      <c r="A38" s="2"/>
      <c r="B38" s="2"/>
      <c r="C38" s="2"/>
      <c r="D38" s="10"/>
      <c r="E38" s="90" t="s">
        <v>22</v>
      </c>
      <c r="F38" s="7" t="s">
        <v>23</v>
      </c>
      <c r="G38" s="91"/>
      <c r="H38" s="92"/>
      <c r="I38" s="92"/>
      <c r="J38" s="92"/>
      <c r="K38" s="92"/>
      <c r="L38" s="92"/>
      <c r="M38" s="92"/>
      <c r="N38" s="93"/>
      <c r="O38" s="2"/>
    </row>
    <row r="39" spans="1:15" x14ac:dyDescent="0.25">
      <c r="A39" s="2"/>
      <c r="B39" s="2"/>
      <c r="C39" s="2"/>
      <c r="D39" s="10"/>
      <c r="E39" s="90"/>
      <c r="F39" s="7" t="s">
        <v>24</v>
      </c>
      <c r="G39" s="91"/>
      <c r="H39" s="92"/>
      <c r="I39" s="92"/>
      <c r="J39" s="92"/>
      <c r="K39" s="92"/>
      <c r="L39" s="92"/>
      <c r="M39" s="92"/>
      <c r="N39" s="93"/>
      <c r="O39" s="2"/>
    </row>
    <row r="40" spans="1:15" x14ac:dyDescent="0.25">
      <c r="A40" s="2"/>
      <c r="B40" s="2"/>
      <c r="C40" s="2"/>
      <c r="D40" s="10"/>
      <c r="E40" s="90"/>
      <c r="F40" s="7" t="s">
        <v>25</v>
      </c>
      <c r="G40" s="91"/>
      <c r="H40" s="92"/>
      <c r="I40" s="92"/>
      <c r="J40" s="92"/>
      <c r="K40" s="92"/>
      <c r="L40" s="92"/>
      <c r="M40" s="92"/>
      <c r="N40" s="93"/>
      <c r="O40" s="2"/>
    </row>
    <row r="41" spans="1:15" x14ac:dyDescent="0.25">
      <c r="A41" s="10"/>
      <c r="B41" s="10"/>
      <c r="C41" s="10"/>
      <c r="D41" s="2"/>
      <c r="E41" s="90"/>
      <c r="F41" s="7" t="s">
        <v>26</v>
      </c>
      <c r="G41" s="91"/>
      <c r="H41" s="92"/>
      <c r="I41" s="92"/>
      <c r="J41" s="92"/>
      <c r="K41" s="92"/>
      <c r="L41" s="92"/>
      <c r="M41" s="92"/>
      <c r="N41" s="93"/>
      <c r="O41" s="2"/>
    </row>
    <row r="42" spans="1:15" x14ac:dyDescent="0.25">
      <c r="A42" s="2"/>
      <c r="B42" s="2"/>
      <c r="C42" s="2"/>
      <c r="D42" s="2"/>
      <c r="E42" s="90"/>
      <c r="F42" s="7" t="s">
        <v>27</v>
      </c>
      <c r="G42" s="8"/>
      <c r="H42" s="94" t="s">
        <v>28</v>
      </c>
      <c r="I42" s="95"/>
      <c r="J42" s="95"/>
      <c r="K42" s="95"/>
      <c r="L42" s="95"/>
      <c r="M42" s="95"/>
      <c r="N42" s="96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</row>
    <row r="45" spans="1:15" x14ac:dyDescent="0.25">
      <c r="A45" s="10"/>
      <c r="B45" s="10"/>
      <c r="C45" s="10"/>
      <c r="D45" s="10"/>
      <c r="E45" s="10"/>
      <c r="F45" s="2"/>
      <c r="G45" s="2"/>
      <c r="H45" s="2"/>
      <c r="I45" s="3" t="s">
        <v>29</v>
      </c>
      <c r="J45" s="2"/>
      <c r="L45" s="88"/>
      <c r="M45" s="89"/>
      <c r="N45" s="2"/>
      <c r="O45" s="1"/>
    </row>
    <row r="47" spans="1:15" x14ac:dyDescent="0.25">
      <c r="A47" s="15" t="s">
        <v>74</v>
      </c>
      <c r="B47" s="15"/>
      <c r="C47" s="15"/>
      <c r="D47" s="15"/>
    </row>
    <row r="48" spans="1:15" x14ac:dyDescent="0.25">
      <c r="A48" s="15" t="s">
        <v>75</v>
      </c>
      <c r="B48" s="15"/>
      <c r="C48" s="15"/>
      <c r="D48" s="15"/>
    </row>
    <row r="49" spans="1:4" x14ac:dyDescent="0.25">
      <c r="A49" s="15" t="s">
        <v>76</v>
      </c>
      <c r="B49" s="15"/>
      <c r="C49" s="15"/>
      <c r="D49" s="15"/>
    </row>
    <row r="50" spans="1:4" x14ac:dyDescent="0.25">
      <c r="A50" s="15" t="s">
        <v>77</v>
      </c>
      <c r="B50" s="15"/>
      <c r="C50" s="15"/>
      <c r="D50" s="15"/>
    </row>
    <row r="51" spans="1:4" x14ac:dyDescent="0.25">
      <c r="A51" s="15" t="s">
        <v>78</v>
      </c>
      <c r="B51" s="15"/>
      <c r="C51" s="15"/>
      <c r="D51" s="15"/>
    </row>
    <row r="52" spans="1:4" x14ac:dyDescent="0.25">
      <c r="A52" s="15" t="s">
        <v>79</v>
      </c>
      <c r="B52" s="15"/>
      <c r="C52" s="15"/>
      <c r="D52" s="15"/>
    </row>
  </sheetData>
  <sheetProtection algorithmName="SHA-512" hashValue="B0N2kBOUqSVWZ6bDc18P7zZ/BdCJVFuiOnnZPj7+kpqpF4da8CYwaLc5jDoYdGAO/SehPzJLuCRj5zoSzKk2yA==" saltValue="sjRpczDKoVnpXwkhK8R4mw==" spinCount="100000" sheet="1" objects="1" scenarios="1"/>
  <mergeCells count="36">
    <mergeCell ref="A35:C35"/>
    <mergeCell ref="L45:M45"/>
    <mergeCell ref="E38:E42"/>
    <mergeCell ref="G38:N38"/>
    <mergeCell ref="G39:N39"/>
    <mergeCell ref="G40:N40"/>
    <mergeCell ref="G41:N41"/>
    <mergeCell ref="H42:N42"/>
    <mergeCell ref="O10:O12"/>
    <mergeCell ref="A37:N37"/>
    <mergeCell ref="L10:L12"/>
    <mergeCell ref="M10:M12"/>
    <mergeCell ref="O32:O34"/>
    <mergeCell ref="I32:J32"/>
    <mergeCell ref="A33:M33"/>
    <mergeCell ref="A34:M34"/>
    <mergeCell ref="N10:N12"/>
    <mergeCell ref="E11:E12"/>
    <mergeCell ref="J10:J12"/>
    <mergeCell ref="A10:A12"/>
    <mergeCell ref="D11:D12"/>
    <mergeCell ref="F11:F12"/>
    <mergeCell ref="B10:B12"/>
    <mergeCell ref="A36:N36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5" sqref="E5"/>
    </sheetView>
  </sheetViews>
  <sheetFormatPr defaultRowHeight="15" x14ac:dyDescent="0.25"/>
  <cols>
    <col min="1" max="1" width="15.28515625" customWidth="1"/>
  </cols>
  <sheetData>
    <row r="1" spans="1:4" x14ac:dyDescent="0.25">
      <c r="B1" s="15" t="s">
        <v>37</v>
      </c>
      <c r="C1" s="15" t="s">
        <v>39</v>
      </c>
      <c r="D1" s="15" t="s">
        <v>42</v>
      </c>
    </row>
    <row r="2" spans="1:4" x14ac:dyDescent="0.25">
      <c r="A2" s="15" t="s">
        <v>68</v>
      </c>
      <c r="B2" s="36">
        <f>SUM(Hárok1!F13)</f>
        <v>145</v>
      </c>
      <c r="C2" s="36">
        <f>SUM(Hárok1!F14:F17)</f>
        <v>1132</v>
      </c>
      <c r="D2" s="36">
        <f>SUM(Hárok1!F18:F29)</f>
        <v>1333</v>
      </c>
    </row>
    <row r="3" spans="1:4" x14ac:dyDescent="0.25">
      <c r="A3" s="15" t="s">
        <v>69</v>
      </c>
      <c r="B3" s="36">
        <f>SUM(Hárok1!L13)</f>
        <v>2392.5</v>
      </c>
      <c r="C3" s="36">
        <f>SUM(Hárok1!L14:L17)</f>
        <v>25873.7</v>
      </c>
      <c r="D3" s="36">
        <f>SUM(Hárok1!L18:L29)</f>
        <v>36459.340000000004</v>
      </c>
    </row>
    <row r="4" spans="1:4" x14ac:dyDescent="0.25">
      <c r="A4" s="15" t="s">
        <v>70</v>
      </c>
      <c r="B4">
        <f>B3/B2</f>
        <v>16.5</v>
      </c>
      <c r="C4">
        <f>C3/C2</f>
        <v>22.856625441696114</v>
      </c>
      <c r="D4">
        <f>D3/D2</f>
        <v>27.35134283570893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2022-11-07T10:12:04Z</dcterms:modified>
</cp:coreProperties>
</file>