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3\Prílohy A Návrhy zmlúv\Prílohy č.3 k Návrhom zmlúv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26" i="1" s="1"/>
  <c r="N16" i="1"/>
  <c r="N17" i="1"/>
  <c r="N18" i="1"/>
  <c r="N19" i="1"/>
  <c r="N20" i="1"/>
  <c r="N21" i="1"/>
  <c r="N22" i="1"/>
  <c r="N23" i="1"/>
  <c r="N24" i="1"/>
  <c r="N25" i="1"/>
  <c r="N13" i="1"/>
  <c r="N27" i="1" l="1"/>
  <c r="N28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13" i="1"/>
  <c r="L13" i="1" s="1"/>
  <c r="B3" i="2" s="1"/>
  <c r="E26" i="1"/>
  <c r="D26" i="1"/>
  <c r="D2" i="2" l="1"/>
  <c r="C2" i="2"/>
  <c r="B2" i="2"/>
  <c r="B4" i="2" s="1"/>
  <c r="D3" i="2"/>
  <c r="D4" i="2" s="1"/>
  <c r="C3" i="2"/>
  <c r="L26" i="1"/>
  <c r="F26" i="1"/>
  <c r="C4" i="2" l="1"/>
</calcChain>
</file>

<file path=xl/sharedStrings.xml><?xml version="1.0" encoding="utf-8"?>
<sst xmlns="http://schemas.openxmlformats.org/spreadsheetml/2006/main" count="107" uniqueCount="72">
  <si>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</si>
  <si>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</si>
  <si>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</si>
  <si>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</si>
  <si>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</si>
  <si>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</si>
  <si>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</si>
  <si>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</si>
  <si>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</si>
  <si>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</si>
  <si>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</si>
  <si>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</si>
  <si>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</si>
  <si>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</si>
  <si>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</si>
  <si>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</si>
  <si>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</si>
  <si>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</si>
  <si>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</si>
  <si>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</si>
  <si>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</si>
  <si>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</si>
  <si>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</si>
  <si>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</si>
  <si>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</si>
  <si>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</si>
  <si>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</si>
  <si>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</si>
  <si>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</si>
  <si>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</si>
  <si>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</si>
  <si>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</si>
  <si>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</si>
  <si>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</si>
  <si>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</si>
  <si>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</si>
  <si>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823B01</t>
  </si>
  <si>
    <t>č.1</t>
  </si>
  <si>
    <t>OU</t>
  </si>
  <si>
    <t>723-01</t>
  </si>
  <si>
    <t>747B00</t>
  </si>
  <si>
    <t>PU+50</t>
  </si>
  <si>
    <t>834-00</t>
  </si>
  <si>
    <t>753C00</t>
  </si>
  <si>
    <t>779B00</t>
  </si>
  <si>
    <t>792B00</t>
  </si>
  <si>
    <t>PU-50</t>
  </si>
  <si>
    <t>798A20</t>
  </si>
  <si>
    <t>799B00</t>
  </si>
  <si>
    <t>779C00</t>
  </si>
  <si>
    <t>786A00</t>
  </si>
  <si>
    <t>PP</t>
  </si>
  <si>
    <t>RN</t>
  </si>
  <si>
    <t>PN</t>
  </si>
  <si>
    <t>suma m3</t>
  </si>
  <si>
    <t>suma cena</t>
  </si>
  <si>
    <t>priemer cena</t>
  </si>
  <si>
    <t>50/600</t>
  </si>
  <si>
    <t>č.2</t>
  </si>
  <si>
    <t>50/400</t>
  </si>
  <si>
    <t>100/300</t>
  </si>
  <si>
    <t>50/250</t>
  </si>
  <si>
    <t>31.12.2023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</si>
  <si>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</si>
  <si>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</si>
  <si>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</si>
  <si>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</si>
  <si>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</si>
  <si>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</si>
  <si>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Budča - časť č.2 (Mláčik)</t>
  </si>
  <si>
    <t>Opis a rozsah zákazky a cenová ponuka uchádzača</t>
  </si>
  <si>
    <t>Príloha č.3 k Návrhu zmluvy na časť č.2 (Mláčik)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</si>
</sst>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0" fontId="5" fillId="0" borderId="23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0" fillId="0" borderId="32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9" xfId="0" applyNumberFormat="1" applyFont="1" applyFill="1" applyBorder="1" applyAlignment="1" applyProtection="1">
      <alignment vertical="center"/>
    </xf>
    <xf numFmtId="4" fontId="5" fillId="5" borderId="19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1" xfId="0" applyFill="1" applyBorder="1" applyAlignment="1" applyProtection="1"/>
    <xf numFmtId="4" fontId="5" fillId="5" borderId="39" xfId="0" applyNumberFormat="1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right"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vertical="center"/>
    </xf>
    <xf numFmtId="0" fontId="0" fillId="0" borderId="0" xfId="0" applyBorder="1"/>
    <xf numFmtId="0" fontId="0" fillId="0" borderId="23" xfId="0" applyBorder="1"/>
    <xf numFmtId="4" fontId="0" fillId="0" borderId="0" xfId="0" applyNumberFormat="1"/>
    <xf numFmtId="4" fontId="5" fillId="2" borderId="30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0" fillId="0" borderId="0" xfId="0" applyAlignment="1">
      <alignment horizontal="center"/>
    </xf>
    <xf numFmtId="0" fontId="5" fillId="0" borderId="17" xfId="0" applyFont="1" applyBorder="1" applyAlignment="1" applyProtection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/>
    </xf>
    <xf numFmtId="0" fontId="6" fillId="6" borderId="19" xfId="0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0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5" fillId="6" borderId="22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3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9" fillId="4" borderId="8" xfId="0" applyFont="1" applyFill="1" applyBorder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2" fontId="9" fillId="0" borderId="9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Border="1" applyAlignment="1" applyProtection="1">
      <alignment horizontal="center" vertical="center"/>
    </xf>
    <xf numFmtId="9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4" borderId="33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Border="1" applyAlignment="1" applyProtection="1">
      <alignment horizontal="center" vertical="center"/>
    </xf>
    <xf numFmtId="0" fontId="0" fillId="4" borderId="38" xfId="0" applyFill="1" applyBorder="1" applyAlignment="1" applyProtection="1">
      <alignment horizont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 applyProtection="1">
      <alignment horizontal="center" vertical="center"/>
    </xf>
    <xf numFmtId="0" fontId="9" fillId="4" borderId="38" xfId="0" applyFont="1" applyFill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right" vertical="center"/>
    </xf>
    <xf numFmtId="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4" fontId="5" fillId="0" borderId="14" xfId="0" applyNumberFormat="1" applyFont="1" applyFill="1" applyBorder="1" applyAlignment="1" applyProtection="1">
      <alignment horizontal="center" vertical="center"/>
    </xf>
    <xf numFmtId="49" fontId="0" fillId="0" borderId="15" xfId="0" applyNumberFormat="1" applyBorder="1" applyAlignment="1" applyProtection="1">
      <alignment horizontal="center"/>
    </xf>
    <xf numFmtId="49" fontId="0" fillId="0" borderId="42" xfId="0" applyNumberFormat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10" zoomScale="120" zoomScaleNormal="120" zoomScalePageLayoutView="40" workbookViewId="0">
      <selection activeCell="M15" sqref="M15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15" customWidth="1"/>
    <col min="12" max="14" width="11.7109375" customWidth="1"/>
    <col min="15" max="15" width="13.85546875" customWidth="1"/>
  </cols>
  <sheetData>
    <row r="1" spans="1:15" s="15" customFormat="1" x14ac:dyDescent="0.25">
      <c r="E1" s="39" t="s">
        <v>71</v>
      </c>
      <c r="F1" s="39"/>
      <c r="G1" s="39"/>
      <c r="H1" s="39"/>
      <c r="I1" s="39"/>
      <c r="J1" s="39"/>
      <c r="K1" s="39"/>
    </row>
    <row r="2" spans="1:15" ht="18" x14ac:dyDescent="0.25">
      <c r="C2" s="43" t="s">
        <v>70</v>
      </c>
      <c r="D2" s="43"/>
      <c r="E2" s="43"/>
      <c r="F2" s="43"/>
      <c r="G2" s="43"/>
      <c r="H2" s="43"/>
      <c r="I2" s="43"/>
      <c r="J2" s="43"/>
      <c r="K2" s="43"/>
      <c r="L2" s="43"/>
      <c r="M2" s="43"/>
    </row>
    <row r="4" spans="1:15" ht="15.75" customHeight="1" x14ac:dyDescent="0.25">
      <c r="A4" s="44" t="s">
        <v>30</v>
      </c>
      <c r="B4" s="44"/>
      <c r="C4" s="45" t="s">
        <v>35</v>
      </c>
      <c r="D4" s="45"/>
      <c r="E4" s="45"/>
      <c r="F4" s="45"/>
      <c r="G4" s="45"/>
      <c r="H4" s="16"/>
      <c r="I4" s="38" t="s">
        <v>32</v>
      </c>
      <c r="J4" s="47" t="s">
        <v>69</v>
      </c>
      <c r="K4" s="47"/>
      <c r="L4" s="47"/>
    </row>
    <row r="7" spans="1:15" x14ac:dyDescent="0.25">
      <c r="A7" s="14" t="s">
        <v>31</v>
      </c>
      <c r="B7" s="46" t="s">
        <v>34</v>
      </c>
      <c r="C7" s="46"/>
      <c r="D7" s="46"/>
      <c r="E7" s="46"/>
      <c r="H7" s="48"/>
      <c r="I7" s="48"/>
      <c r="J7" s="48"/>
      <c r="K7" s="48"/>
      <c r="L7" s="48"/>
    </row>
    <row r="8" spans="1:15" s="15" customFormat="1" x14ac:dyDescent="0.25">
      <c r="A8" s="20"/>
      <c r="B8" s="21"/>
      <c r="C8" s="17"/>
      <c r="D8" s="17"/>
      <c r="E8" s="17"/>
      <c r="H8" s="34"/>
    </row>
    <row r="9" spans="1:15" ht="42.75" customHeight="1" thickBot="1" x14ac:dyDescent="0.3">
      <c r="A9" s="22"/>
      <c r="B9" s="23"/>
      <c r="C9" s="2"/>
      <c r="D9" s="2"/>
      <c r="E9" s="2"/>
      <c r="F9" s="4"/>
      <c r="G9" s="2"/>
      <c r="H9" s="35"/>
      <c r="I9" s="2"/>
      <c r="J9" s="2"/>
      <c r="L9" s="2"/>
      <c r="M9" s="2"/>
      <c r="N9" s="2"/>
      <c r="O9" s="2"/>
    </row>
    <row r="10" spans="1:15" ht="106.5" customHeight="1" thickBot="1" x14ac:dyDescent="0.3">
      <c r="A10" s="79" t="s">
        <v>0</v>
      </c>
      <c r="B10" s="84" t="s">
        <v>1</v>
      </c>
      <c r="C10" s="40" t="s">
        <v>2</v>
      </c>
      <c r="D10" s="49" t="s">
        <v>3</v>
      </c>
      <c r="E10" s="50"/>
      <c r="F10" s="51"/>
      <c r="G10" s="52" t="s">
        <v>4</v>
      </c>
      <c r="H10" s="55" t="s">
        <v>5</v>
      </c>
      <c r="I10" s="58" t="s">
        <v>6</v>
      </c>
      <c r="J10" s="55" t="s">
        <v>7</v>
      </c>
      <c r="K10" s="18" t="s">
        <v>33</v>
      </c>
      <c r="L10" s="55" t="s">
        <v>8</v>
      </c>
      <c r="M10" s="65" t="s">
        <v>9</v>
      </c>
      <c r="N10" s="74" t="s">
        <v>10</v>
      </c>
      <c r="O10" s="61" t="s">
        <v>11</v>
      </c>
    </row>
    <row r="11" spans="1:15" x14ac:dyDescent="0.25">
      <c r="A11" s="80"/>
      <c r="B11" s="85"/>
      <c r="C11" s="41"/>
      <c r="D11" s="82" t="s">
        <v>12</v>
      </c>
      <c r="E11" s="56" t="s">
        <v>13</v>
      </c>
      <c r="F11" s="55" t="s">
        <v>14</v>
      </c>
      <c r="G11" s="53"/>
      <c r="H11" s="56"/>
      <c r="I11" s="59"/>
      <c r="J11" s="77"/>
      <c r="K11" s="34"/>
      <c r="L11" s="56"/>
      <c r="M11" s="66"/>
      <c r="N11" s="75"/>
      <c r="O11" s="62"/>
    </row>
    <row r="12" spans="1:15" ht="14.25" customHeight="1" thickBot="1" x14ac:dyDescent="0.3">
      <c r="A12" s="81"/>
      <c r="B12" s="86"/>
      <c r="C12" s="42"/>
      <c r="D12" s="83"/>
      <c r="E12" s="57"/>
      <c r="F12" s="57"/>
      <c r="G12" s="54"/>
      <c r="H12" s="57"/>
      <c r="I12" s="60"/>
      <c r="J12" s="78"/>
      <c r="K12" s="19"/>
      <c r="L12" s="57"/>
      <c r="M12" s="67"/>
      <c r="N12" s="76"/>
      <c r="O12" s="63"/>
    </row>
    <row r="13" spans="1:15" ht="15.75" thickBot="1" x14ac:dyDescent="0.3">
      <c r="A13" s="97">
        <v>4</v>
      </c>
      <c r="B13" s="98" t="s">
        <v>36</v>
      </c>
      <c r="C13" s="99" t="s">
        <v>37</v>
      </c>
      <c r="D13" s="100"/>
      <c r="E13" s="100">
        <v>172</v>
      </c>
      <c r="F13" s="24">
        <f>E13+D13</f>
        <v>172</v>
      </c>
      <c r="G13" s="101" t="s">
        <v>38</v>
      </c>
      <c r="H13" s="102">
        <v>0.2</v>
      </c>
      <c r="I13" s="103">
        <v>0.99</v>
      </c>
      <c r="J13" s="104">
        <v>500</v>
      </c>
      <c r="K13" s="105">
        <v>18.850000000000001</v>
      </c>
      <c r="L13" s="106">
        <f>K13*F13</f>
        <v>3242.2000000000003</v>
      </c>
      <c r="M13" s="5"/>
      <c r="N13" s="27">
        <f>F13*M13</f>
        <v>0</v>
      </c>
      <c r="O13" s="120" t="s">
        <v>62</v>
      </c>
    </row>
    <row r="14" spans="1:15" s="15" customFormat="1" ht="15.75" thickBot="1" x14ac:dyDescent="0.3">
      <c r="A14" s="97">
        <v>4</v>
      </c>
      <c r="B14" s="98" t="s">
        <v>39</v>
      </c>
      <c r="C14" s="99" t="s">
        <v>37</v>
      </c>
      <c r="D14" s="100">
        <v>244</v>
      </c>
      <c r="E14" s="100">
        <v>184</v>
      </c>
      <c r="F14" s="24">
        <f t="shared" ref="F14:F25" si="0">E14+D14</f>
        <v>428</v>
      </c>
      <c r="G14" s="101" t="s">
        <v>38</v>
      </c>
      <c r="H14" s="102">
        <v>0.45</v>
      </c>
      <c r="I14" s="103">
        <v>1.8</v>
      </c>
      <c r="J14" s="104">
        <v>500</v>
      </c>
      <c r="K14" s="105">
        <v>17.23</v>
      </c>
      <c r="L14" s="106">
        <f t="shared" ref="L14:L25" si="1">K14*F14</f>
        <v>7374.4400000000005</v>
      </c>
      <c r="M14" s="5"/>
      <c r="N14" s="27">
        <f t="shared" ref="N14:N25" si="2">F14*M14</f>
        <v>0</v>
      </c>
      <c r="O14" s="120" t="s">
        <v>62</v>
      </c>
    </row>
    <row r="15" spans="1:15" s="15" customFormat="1" ht="15.75" thickBot="1" x14ac:dyDescent="0.3">
      <c r="A15" s="97">
        <v>4</v>
      </c>
      <c r="B15" s="98" t="s">
        <v>40</v>
      </c>
      <c r="C15" s="99" t="s">
        <v>37</v>
      </c>
      <c r="D15" s="100">
        <v>75</v>
      </c>
      <c r="E15" s="100">
        <v>296</v>
      </c>
      <c r="F15" s="24">
        <f t="shared" si="0"/>
        <v>371</v>
      </c>
      <c r="G15" s="101" t="s">
        <v>41</v>
      </c>
      <c r="H15" s="102">
        <v>0.5</v>
      </c>
      <c r="I15" s="103">
        <v>0.96</v>
      </c>
      <c r="J15" s="104">
        <v>600</v>
      </c>
      <c r="K15" s="105">
        <v>22</v>
      </c>
      <c r="L15" s="106">
        <f t="shared" si="1"/>
        <v>8162</v>
      </c>
      <c r="M15" s="5"/>
      <c r="N15" s="27">
        <f t="shared" si="2"/>
        <v>0</v>
      </c>
      <c r="O15" s="120" t="s">
        <v>62</v>
      </c>
    </row>
    <row r="16" spans="1:15" s="15" customFormat="1" ht="15.75" thickBot="1" x14ac:dyDescent="0.3">
      <c r="A16" s="97">
        <v>4</v>
      </c>
      <c r="B16" s="98" t="s">
        <v>42</v>
      </c>
      <c r="C16" s="99" t="s">
        <v>37</v>
      </c>
      <c r="D16" s="100"/>
      <c r="E16" s="100">
        <v>287</v>
      </c>
      <c r="F16" s="24">
        <f t="shared" si="0"/>
        <v>287</v>
      </c>
      <c r="G16" s="101" t="s">
        <v>41</v>
      </c>
      <c r="H16" s="102">
        <v>0.4</v>
      </c>
      <c r="I16" s="103">
        <v>0.5</v>
      </c>
      <c r="J16" s="104">
        <v>500</v>
      </c>
      <c r="K16" s="105">
        <v>22.85</v>
      </c>
      <c r="L16" s="106">
        <f t="shared" si="1"/>
        <v>6557.9500000000007</v>
      </c>
      <c r="M16" s="5"/>
      <c r="N16" s="27">
        <f t="shared" si="2"/>
        <v>0</v>
      </c>
      <c r="O16" s="120" t="s">
        <v>62</v>
      </c>
    </row>
    <row r="17" spans="1:15" ht="15.75" thickBot="1" x14ac:dyDescent="0.3">
      <c r="A17" s="97">
        <v>4</v>
      </c>
      <c r="B17" s="98" t="s">
        <v>43</v>
      </c>
      <c r="C17" s="99" t="s">
        <v>37</v>
      </c>
      <c r="D17" s="100">
        <v>10</v>
      </c>
      <c r="E17" s="100">
        <v>308</v>
      </c>
      <c r="F17" s="24">
        <f t="shared" si="0"/>
        <v>318</v>
      </c>
      <c r="G17" s="101" t="s">
        <v>41</v>
      </c>
      <c r="H17" s="102">
        <v>0.4</v>
      </c>
      <c r="I17" s="103">
        <v>0.97</v>
      </c>
      <c r="J17" s="104">
        <v>350</v>
      </c>
      <c r="K17" s="105">
        <v>21.13</v>
      </c>
      <c r="L17" s="106">
        <f t="shared" si="1"/>
        <v>6719.3399999999992</v>
      </c>
      <c r="M17" s="5"/>
      <c r="N17" s="27">
        <f t="shared" si="2"/>
        <v>0</v>
      </c>
      <c r="O17" s="120" t="s">
        <v>62</v>
      </c>
    </row>
    <row r="18" spans="1:15" s="15" customFormat="1" ht="15.75" thickBot="1" x14ac:dyDescent="0.3">
      <c r="A18" s="97">
        <v>4</v>
      </c>
      <c r="B18" s="98" t="s">
        <v>44</v>
      </c>
      <c r="C18" s="99" t="s">
        <v>37</v>
      </c>
      <c r="D18" s="100">
        <v>55</v>
      </c>
      <c r="E18" s="100">
        <v>211</v>
      </c>
      <c r="F18" s="24">
        <f t="shared" si="0"/>
        <v>266</v>
      </c>
      <c r="G18" s="101" t="s">
        <v>41</v>
      </c>
      <c r="H18" s="102">
        <v>0.4</v>
      </c>
      <c r="I18" s="103">
        <v>0.51</v>
      </c>
      <c r="J18" s="104">
        <v>500</v>
      </c>
      <c r="K18" s="105">
        <v>22.82</v>
      </c>
      <c r="L18" s="106">
        <f t="shared" si="1"/>
        <v>6070.12</v>
      </c>
      <c r="M18" s="5"/>
      <c r="N18" s="27">
        <f t="shared" si="2"/>
        <v>0</v>
      </c>
      <c r="O18" s="120" t="s">
        <v>62</v>
      </c>
    </row>
    <row r="19" spans="1:15" ht="15.75" thickBot="1" x14ac:dyDescent="0.3">
      <c r="A19" s="97">
        <v>4</v>
      </c>
      <c r="B19" s="98" t="s">
        <v>45</v>
      </c>
      <c r="C19" s="99" t="s">
        <v>58</v>
      </c>
      <c r="D19" s="100">
        <v>90</v>
      </c>
      <c r="E19" s="100">
        <v>10</v>
      </c>
      <c r="F19" s="24">
        <f t="shared" si="0"/>
        <v>100</v>
      </c>
      <c r="G19" s="101" t="s">
        <v>46</v>
      </c>
      <c r="H19" s="102">
        <v>0.15</v>
      </c>
      <c r="I19" s="103">
        <v>0.26</v>
      </c>
      <c r="J19" s="104" t="s">
        <v>59</v>
      </c>
      <c r="K19" s="105">
        <v>24.49</v>
      </c>
      <c r="L19" s="106">
        <f t="shared" si="1"/>
        <v>2449</v>
      </c>
      <c r="M19" s="5"/>
      <c r="N19" s="27">
        <f t="shared" si="2"/>
        <v>0</v>
      </c>
      <c r="O19" s="120" t="s">
        <v>62</v>
      </c>
    </row>
    <row r="20" spans="1:15" s="15" customFormat="1" ht="15.75" thickBot="1" x14ac:dyDescent="0.3">
      <c r="A20" s="97">
        <v>4</v>
      </c>
      <c r="B20" s="98" t="s">
        <v>47</v>
      </c>
      <c r="C20" s="99" t="s">
        <v>58</v>
      </c>
      <c r="D20" s="100">
        <v>60</v>
      </c>
      <c r="E20" s="100">
        <v>190</v>
      </c>
      <c r="F20" s="24">
        <f t="shared" si="0"/>
        <v>250</v>
      </c>
      <c r="G20" s="107" t="s">
        <v>46</v>
      </c>
      <c r="H20" s="102">
        <v>0.5</v>
      </c>
      <c r="I20" s="103">
        <v>0.21</v>
      </c>
      <c r="J20" s="104" t="s">
        <v>57</v>
      </c>
      <c r="K20" s="108">
        <v>28.1</v>
      </c>
      <c r="L20" s="106">
        <f t="shared" si="1"/>
        <v>7025</v>
      </c>
      <c r="M20" s="9"/>
      <c r="N20" s="27">
        <f t="shared" si="2"/>
        <v>0</v>
      </c>
      <c r="O20" s="120" t="s">
        <v>62</v>
      </c>
    </row>
    <row r="21" spans="1:15" s="15" customFormat="1" ht="15.75" thickBot="1" x14ac:dyDescent="0.3">
      <c r="A21" s="97">
        <v>4</v>
      </c>
      <c r="B21" s="98" t="s">
        <v>48</v>
      </c>
      <c r="C21" s="99" t="s">
        <v>58</v>
      </c>
      <c r="D21" s="100"/>
      <c r="E21" s="100">
        <v>50</v>
      </c>
      <c r="F21" s="24">
        <f t="shared" si="0"/>
        <v>50</v>
      </c>
      <c r="G21" s="107" t="s">
        <v>46</v>
      </c>
      <c r="H21" s="102">
        <v>0.35</v>
      </c>
      <c r="I21" s="103">
        <v>0.12</v>
      </c>
      <c r="J21" s="104" t="s">
        <v>60</v>
      </c>
      <c r="K21" s="109">
        <v>27.93</v>
      </c>
      <c r="L21" s="106">
        <f t="shared" si="1"/>
        <v>1396.5</v>
      </c>
      <c r="M21" s="9"/>
      <c r="N21" s="27">
        <f t="shared" si="2"/>
        <v>0</v>
      </c>
      <c r="O21" s="120" t="s">
        <v>62</v>
      </c>
    </row>
    <row r="22" spans="1:15" s="15" customFormat="1" ht="15.75" thickBot="1" x14ac:dyDescent="0.3">
      <c r="A22" s="97">
        <v>4</v>
      </c>
      <c r="B22" s="98" t="s">
        <v>49</v>
      </c>
      <c r="C22" s="99" t="s">
        <v>58</v>
      </c>
      <c r="D22" s="100">
        <v>40</v>
      </c>
      <c r="E22" s="100">
        <v>81</v>
      </c>
      <c r="F22" s="24">
        <f t="shared" si="0"/>
        <v>121</v>
      </c>
      <c r="G22" s="107" t="s">
        <v>46</v>
      </c>
      <c r="H22" s="102">
        <v>0.5</v>
      </c>
      <c r="I22" s="103">
        <v>0.13</v>
      </c>
      <c r="J22" s="104" t="s">
        <v>59</v>
      </c>
      <c r="K22" s="110">
        <v>25.3</v>
      </c>
      <c r="L22" s="106">
        <f t="shared" si="1"/>
        <v>3061.3</v>
      </c>
      <c r="M22" s="9"/>
      <c r="N22" s="27">
        <f t="shared" si="2"/>
        <v>0</v>
      </c>
      <c r="O22" s="120" t="s">
        <v>62</v>
      </c>
    </row>
    <row r="23" spans="1:15" ht="15.75" thickBot="1" x14ac:dyDescent="0.3">
      <c r="A23" s="111">
        <v>4</v>
      </c>
      <c r="B23" s="112" t="s">
        <v>50</v>
      </c>
      <c r="C23" s="113" t="s">
        <v>58</v>
      </c>
      <c r="D23" s="114">
        <v>10</v>
      </c>
      <c r="E23" s="114">
        <v>60</v>
      </c>
      <c r="F23" s="24">
        <f t="shared" si="0"/>
        <v>70</v>
      </c>
      <c r="G23" s="107" t="s">
        <v>46</v>
      </c>
      <c r="H23" s="115">
        <v>0.4</v>
      </c>
      <c r="I23" s="116">
        <v>0.12</v>
      </c>
      <c r="J23" s="117" t="s">
        <v>61</v>
      </c>
      <c r="K23" s="118">
        <v>27.84</v>
      </c>
      <c r="L23" s="106">
        <f t="shared" si="1"/>
        <v>1948.8</v>
      </c>
      <c r="M23" s="9"/>
      <c r="N23" s="27">
        <f t="shared" si="2"/>
        <v>0</v>
      </c>
      <c r="O23" s="120" t="s">
        <v>62</v>
      </c>
    </row>
    <row r="24" spans="1:15" s="15" customFormat="1" ht="15.75" thickBot="1" x14ac:dyDescent="0.3">
      <c r="A24" s="111">
        <v>4</v>
      </c>
      <c r="B24" s="112" t="s">
        <v>51</v>
      </c>
      <c r="C24" s="113" t="s">
        <v>37</v>
      </c>
      <c r="D24" s="114">
        <v>150</v>
      </c>
      <c r="E24" s="114">
        <v>150</v>
      </c>
      <c r="F24" s="24">
        <f t="shared" si="0"/>
        <v>300</v>
      </c>
      <c r="G24" s="107" t="s">
        <v>52</v>
      </c>
      <c r="H24" s="115">
        <v>0.3</v>
      </c>
      <c r="I24" s="116">
        <v>1</v>
      </c>
      <c r="J24" s="117">
        <v>600</v>
      </c>
      <c r="K24" s="118">
        <v>19.5</v>
      </c>
      <c r="L24" s="106">
        <f t="shared" si="1"/>
        <v>5850</v>
      </c>
      <c r="M24" s="9"/>
      <c r="N24" s="27">
        <f t="shared" si="2"/>
        <v>0</v>
      </c>
      <c r="O24" s="120" t="s">
        <v>62</v>
      </c>
    </row>
    <row r="25" spans="1:15" x14ac:dyDescent="0.25">
      <c r="A25" s="111">
        <v>4</v>
      </c>
      <c r="B25" s="98" t="s">
        <v>51</v>
      </c>
      <c r="C25" s="113"/>
      <c r="D25" s="114">
        <v>150</v>
      </c>
      <c r="E25" s="114">
        <v>150</v>
      </c>
      <c r="F25" s="24">
        <f t="shared" si="0"/>
        <v>300</v>
      </c>
      <c r="G25" s="101" t="s">
        <v>53</v>
      </c>
      <c r="H25" s="102">
        <v>0.3</v>
      </c>
      <c r="I25" s="116">
        <v>0.5</v>
      </c>
      <c r="J25" s="117">
        <v>600</v>
      </c>
      <c r="K25" s="109">
        <v>24.5</v>
      </c>
      <c r="L25" s="119">
        <f t="shared" si="1"/>
        <v>7350</v>
      </c>
      <c r="M25" s="37"/>
      <c r="N25" s="27">
        <f t="shared" si="2"/>
        <v>0</v>
      </c>
      <c r="O25" s="121" t="s">
        <v>62</v>
      </c>
    </row>
    <row r="26" spans="1:15" ht="15.75" thickBot="1" x14ac:dyDescent="0.3">
      <c r="A26" s="29"/>
      <c r="B26" s="13"/>
      <c r="C26" s="11"/>
      <c r="D26" s="25">
        <f>SUM(D13:D25)</f>
        <v>884</v>
      </c>
      <c r="E26" s="25">
        <f>SUM(E13:E25)</f>
        <v>2149</v>
      </c>
      <c r="F26" s="25">
        <f>SUM(F13:F25)</f>
        <v>3033</v>
      </c>
      <c r="G26" s="32"/>
      <c r="H26" s="33"/>
      <c r="I26" s="70" t="s">
        <v>15</v>
      </c>
      <c r="J26" s="70"/>
      <c r="K26" s="31"/>
      <c r="L26" s="30">
        <f>SUM(L13:L25)</f>
        <v>67206.650000000009</v>
      </c>
      <c r="M26" s="12" t="s">
        <v>16</v>
      </c>
      <c r="N26" s="26">
        <f>SUM(N13:N25)</f>
        <v>0</v>
      </c>
      <c r="O26" s="68"/>
    </row>
    <row r="27" spans="1:15" ht="15.75" thickBot="1" x14ac:dyDescent="0.3">
      <c r="A27" s="71" t="s">
        <v>17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28">
        <f>N26*0.2</f>
        <v>0</v>
      </c>
      <c r="O27" s="68"/>
    </row>
    <row r="28" spans="1:15" ht="15.75" thickBot="1" x14ac:dyDescent="0.3">
      <c r="A28" s="71" t="s">
        <v>18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  <c r="N28" s="28">
        <f>N26+N27</f>
        <v>0</v>
      </c>
      <c r="O28" s="69"/>
    </row>
    <row r="29" spans="1:15" x14ac:dyDescent="0.25">
      <c r="A29" s="87" t="s">
        <v>19</v>
      </c>
      <c r="B29" s="87"/>
      <c r="C29" s="8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"/>
    </row>
    <row r="30" spans="1:15" x14ac:dyDescent="0.25">
      <c r="A30" s="64" t="s">
        <v>20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2"/>
    </row>
    <row r="31" spans="1:15" x14ac:dyDescent="0.25">
      <c r="A31" s="64" t="s">
        <v>21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2"/>
    </row>
    <row r="32" spans="1:15" x14ac:dyDescent="0.25">
      <c r="A32" s="2"/>
      <c r="B32" s="2"/>
      <c r="C32" s="2"/>
      <c r="D32" s="10"/>
      <c r="E32" s="90" t="s">
        <v>22</v>
      </c>
      <c r="F32" s="7" t="s">
        <v>23</v>
      </c>
      <c r="G32" s="91"/>
      <c r="H32" s="92"/>
      <c r="I32" s="92"/>
      <c r="J32" s="92"/>
      <c r="K32" s="92"/>
      <c r="L32" s="92"/>
      <c r="M32" s="92"/>
      <c r="N32" s="93"/>
      <c r="O32" s="2"/>
    </row>
    <row r="33" spans="1:15" x14ac:dyDescent="0.25">
      <c r="A33" s="2"/>
      <c r="B33" s="2"/>
      <c r="C33" s="2"/>
      <c r="D33" s="10"/>
      <c r="E33" s="90"/>
      <c r="F33" s="7" t="s">
        <v>24</v>
      </c>
      <c r="G33" s="91"/>
      <c r="H33" s="92"/>
      <c r="I33" s="92"/>
      <c r="J33" s="92"/>
      <c r="K33" s="92"/>
      <c r="L33" s="92"/>
      <c r="M33" s="92"/>
      <c r="N33" s="93"/>
      <c r="O33" s="2"/>
    </row>
    <row r="34" spans="1:15" x14ac:dyDescent="0.25">
      <c r="A34" s="2"/>
      <c r="B34" s="2"/>
      <c r="C34" s="2"/>
      <c r="D34" s="10"/>
      <c r="E34" s="90"/>
      <c r="F34" s="7" t="s">
        <v>25</v>
      </c>
      <c r="G34" s="91"/>
      <c r="H34" s="92"/>
      <c r="I34" s="92"/>
      <c r="J34" s="92"/>
      <c r="K34" s="92"/>
      <c r="L34" s="92"/>
      <c r="M34" s="92"/>
      <c r="N34" s="93"/>
      <c r="O34" s="2"/>
    </row>
    <row r="35" spans="1:15" x14ac:dyDescent="0.25">
      <c r="A35" s="10"/>
      <c r="B35" s="10"/>
      <c r="C35" s="10"/>
      <c r="D35" s="2"/>
      <c r="E35" s="90"/>
      <c r="F35" s="7" t="s">
        <v>26</v>
      </c>
      <c r="G35" s="91"/>
      <c r="H35" s="92"/>
      <c r="I35" s="92"/>
      <c r="J35" s="92"/>
      <c r="K35" s="92"/>
      <c r="L35" s="92"/>
      <c r="M35" s="92"/>
      <c r="N35" s="93"/>
      <c r="O35" s="2"/>
    </row>
    <row r="36" spans="1:15" x14ac:dyDescent="0.25">
      <c r="A36" s="2"/>
      <c r="B36" s="2"/>
      <c r="C36" s="2"/>
      <c r="D36" s="2"/>
      <c r="E36" s="90"/>
      <c r="F36" s="7" t="s">
        <v>27</v>
      </c>
      <c r="G36" s="8"/>
      <c r="H36" s="94" t="s">
        <v>28</v>
      </c>
      <c r="I36" s="95"/>
      <c r="J36" s="95"/>
      <c r="K36" s="95"/>
      <c r="L36" s="95"/>
      <c r="M36" s="95"/>
      <c r="N36" s="96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</row>
    <row r="39" spans="1:15" x14ac:dyDescent="0.25">
      <c r="A39" s="10"/>
      <c r="B39" s="10"/>
      <c r="C39" s="10"/>
      <c r="D39" s="10"/>
      <c r="E39" s="10"/>
      <c r="F39" s="2"/>
      <c r="G39" s="2"/>
      <c r="H39" s="2"/>
      <c r="I39" s="3" t="s">
        <v>29</v>
      </c>
      <c r="J39" s="2"/>
      <c r="L39" s="88"/>
      <c r="M39" s="89"/>
      <c r="N39" s="2"/>
      <c r="O39" s="1"/>
    </row>
    <row r="41" spans="1:15" x14ac:dyDescent="0.25">
      <c r="A41" s="15" t="s">
        <v>63</v>
      </c>
      <c r="B41" s="15"/>
      <c r="C41" s="15"/>
      <c r="D41" s="15"/>
    </row>
    <row r="42" spans="1:15" x14ac:dyDescent="0.25">
      <c r="A42" s="15" t="s">
        <v>64</v>
      </c>
      <c r="B42" s="15"/>
      <c r="C42" s="15"/>
      <c r="D42" s="15"/>
    </row>
    <row r="43" spans="1:15" x14ac:dyDescent="0.25">
      <c r="A43" s="15" t="s">
        <v>65</v>
      </c>
      <c r="B43" s="15"/>
      <c r="C43" s="15"/>
      <c r="D43" s="15"/>
    </row>
    <row r="44" spans="1:15" x14ac:dyDescent="0.25">
      <c r="A44" s="15" t="s">
        <v>66</v>
      </c>
      <c r="B44" s="15"/>
      <c r="C44" s="15"/>
      <c r="D44" s="15"/>
    </row>
    <row r="45" spans="1:15" x14ac:dyDescent="0.25">
      <c r="A45" s="15" t="s">
        <v>67</v>
      </c>
      <c r="B45" s="15"/>
      <c r="C45" s="15"/>
      <c r="D45" s="15"/>
    </row>
    <row r="46" spans="1:15" x14ac:dyDescent="0.25">
      <c r="A46" s="15" t="s">
        <v>68</v>
      </c>
      <c r="B46" s="15"/>
      <c r="C46" s="15"/>
      <c r="D46" s="15"/>
    </row>
  </sheetData>
  <sheetProtection algorithmName="SHA-512" hashValue="yGXPU9c0UDf0yRG6cYZSPo6O83PB8ljGDTyJLRq6FN11Pb0k+L5XZV/CYNX7HV4KBVbcYdM6zGww1gadn1CFiQ==" saltValue="PZA1c9/kZzuW8ySyRIHQjA==" spinCount="100000" sheet="1" objects="1" scenarios="1"/>
  <mergeCells count="36">
    <mergeCell ref="A29:C29"/>
    <mergeCell ref="L39:M39"/>
    <mergeCell ref="E32:E36"/>
    <mergeCell ref="G32:N32"/>
    <mergeCell ref="G33:N33"/>
    <mergeCell ref="G34:N34"/>
    <mergeCell ref="G35:N35"/>
    <mergeCell ref="H36:N36"/>
    <mergeCell ref="O10:O12"/>
    <mergeCell ref="A31:N31"/>
    <mergeCell ref="L10:L12"/>
    <mergeCell ref="M10:M12"/>
    <mergeCell ref="O26:O28"/>
    <mergeCell ref="I26:J26"/>
    <mergeCell ref="A27:M27"/>
    <mergeCell ref="A28:M28"/>
    <mergeCell ref="N10:N12"/>
    <mergeCell ref="E11:E12"/>
    <mergeCell ref="J10:J12"/>
    <mergeCell ref="A10:A12"/>
    <mergeCell ref="D11:D12"/>
    <mergeCell ref="F11:F12"/>
    <mergeCell ref="B10:B12"/>
    <mergeCell ref="A30:N30"/>
    <mergeCell ref="E1:K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F7" sqref="F7:F8"/>
    </sheetView>
  </sheetViews>
  <sheetFormatPr defaultRowHeight="15" x14ac:dyDescent="0.25"/>
  <cols>
    <col min="1" max="1" width="12.7109375" customWidth="1"/>
  </cols>
  <sheetData>
    <row r="1" spans="1:4" x14ac:dyDescent="0.25">
      <c r="B1" s="15" t="s">
        <v>38</v>
      </c>
      <c r="C1" s="15" t="s">
        <v>41</v>
      </c>
      <c r="D1" s="15" t="s">
        <v>46</v>
      </c>
    </row>
    <row r="2" spans="1:4" x14ac:dyDescent="0.25">
      <c r="A2" s="15" t="s">
        <v>54</v>
      </c>
      <c r="B2" s="36">
        <f>SUM(Hárok1!F13:F14)</f>
        <v>600</v>
      </c>
      <c r="C2" s="36">
        <f>SUM(Hárok1!F15:F18)</f>
        <v>1242</v>
      </c>
      <c r="D2" s="36">
        <f>SUM(Hárok1!F19:F23)</f>
        <v>591</v>
      </c>
    </row>
    <row r="3" spans="1:4" x14ac:dyDescent="0.25">
      <c r="A3" s="15" t="s">
        <v>55</v>
      </c>
      <c r="B3" s="36">
        <f>SUM(Hárok1!L13:L14)</f>
        <v>10616.640000000001</v>
      </c>
      <c r="C3" s="36">
        <f>SUM(Hárok1!L15:L18)</f>
        <v>27509.41</v>
      </c>
      <c r="D3" s="36">
        <f>SUM(Hárok1!L19:L23)</f>
        <v>15880.599999999999</v>
      </c>
    </row>
    <row r="4" spans="1:4" x14ac:dyDescent="0.25">
      <c r="A4" s="15" t="s">
        <v>56</v>
      </c>
      <c r="B4">
        <f>B3/B2</f>
        <v>17.694400000000002</v>
      </c>
      <c r="C4">
        <f>C3/C2</f>
        <v>22.149283413848632</v>
      </c>
      <c r="D4">
        <f>D3/D2</f>
        <v>26.870727580372247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2022-11-07T10:12:48Z</dcterms:modified>
</cp:coreProperties>
</file>