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3\Prílohy A Návrhy zmlúv\Prílohy č.3 k Návrhom zmlúv\"/>
    </mc:Choice>
  </mc:AlternateContent>
  <bookViews>
    <workbookView xWindow="0" yWindow="0" windowWidth="28800" windowHeight="1233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21" i="1" s="1"/>
  <c r="N15" i="1"/>
  <c r="N16" i="1"/>
  <c r="N17" i="1"/>
  <c r="N18" i="1"/>
  <c r="N19" i="1"/>
  <c r="N20" i="1"/>
  <c r="N13" i="1"/>
  <c r="N22" i="1" l="1"/>
  <c r="N23" i="1" s="1"/>
  <c r="F14" i="1"/>
  <c r="L14" i="1" s="1"/>
  <c r="F15" i="1"/>
  <c r="L15" i="1" s="1"/>
  <c r="F16" i="1"/>
  <c r="L16" i="1" s="1"/>
  <c r="F17" i="1"/>
  <c r="C2" i="2" s="1"/>
  <c r="F18" i="1"/>
  <c r="D2" i="2" s="1"/>
  <c r="F19" i="1"/>
  <c r="L19" i="1" s="1"/>
  <c r="F20" i="1"/>
  <c r="L20" i="1" s="1"/>
  <c r="F13" i="1"/>
  <c r="L13" i="1" s="1"/>
  <c r="B3" i="2" s="1"/>
  <c r="E21" i="1"/>
  <c r="D21" i="1"/>
  <c r="B2" i="2" l="1"/>
  <c r="L18" i="1"/>
  <c r="D3" i="2" s="1"/>
  <c r="D4" i="2" s="1"/>
  <c r="L17" i="1"/>
  <c r="C3" i="2" s="1"/>
  <c r="C4" i="2" s="1"/>
  <c r="B4" i="2"/>
  <c r="F21" i="1"/>
  <c r="L21" i="1" l="1"/>
</calcChain>
</file>

<file path=xl/sharedStrings.xml><?xml version="1.0" encoding="utf-8"?>
<sst xmlns="http://schemas.openxmlformats.org/spreadsheetml/2006/main" count="84" uniqueCount="64">
  <si>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</si>
  <si>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</si>
  <si>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</si>
  <si>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</si>
  <si>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</si>
  <si>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</si>
  <si>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</si>
  <si>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</si>
  <si>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</si>
  <si>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</si>
  <si>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</si>
  <si>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</si>
  <si>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</si>
  <si>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</si>
  <si>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</si>
  <si>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</si>
  <si>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</si>
  <si>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</si>
  <si>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</si>
  <si>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</si>
  <si>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</si>
  <si>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</si>
  <si>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</si>
  <si>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</si>
  <si>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</si>
  <si>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</si>
  <si>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</si>
  <si>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</si>
  <si>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</si>
  <si>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</si>
  <si>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</si>
  <si>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</si>
  <si>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</si>
  <si>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</si>
  <si>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VŠLP TU Zvolen</t>
  </si>
  <si>
    <t>Lesnícke služby v ťažbovom procese na VŠLP TU Zvolen</t>
  </si>
  <si>
    <t>1378-00</t>
  </si>
  <si>
    <t>č.1</t>
  </si>
  <si>
    <t>OU</t>
  </si>
  <si>
    <t>1400-00</t>
  </si>
  <si>
    <t>1377-00</t>
  </si>
  <si>
    <t>1352-00</t>
  </si>
  <si>
    <t>1353-00</t>
  </si>
  <si>
    <t>PU+50</t>
  </si>
  <si>
    <t>1081B00</t>
  </si>
  <si>
    <t>č.2</t>
  </si>
  <si>
    <t>PU-50</t>
  </si>
  <si>
    <t>50/500</t>
  </si>
  <si>
    <t>PP</t>
  </si>
  <si>
    <t>RN</t>
  </si>
  <si>
    <t>PN</t>
  </si>
  <si>
    <t>suma m3</t>
  </si>
  <si>
    <t xml:space="preserve">suma cena </t>
  </si>
  <si>
    <t>priemer cena</t>
  </si>
  <si>
    <t>31.12.2023</t>
  </si>
  <si>
    <t>Príloha č.3 k Návrhu zmluvy na časť č.3 (Ostrá lúka)</t>
  </si>
  <si>
    <t>Opis a rozsah zákazky a cenová ponuka uchádzača</t>
  </si>
  <si>
    <t>Budča - časť č.3 (Ostrá lúka)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</si>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</sst>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0" fontId="10" fillId="0" borderId="0" xfId="0" applyFont="1" applyBorder="1" applyAlignment="1" applyProtection="1">
      <alignment horizontal="left" vertical="center"/>
    </xf>
    <xf numFmtId="0" fontId="5" fillId="0" borderId="21" xfId="0" applyFont="1" applyFill="1" applyBorder="1" applyAlignment="1" applyProtection="1">
      <alignment vertical="center"/>
    </xf>
    <xf numFmtId="0" fontId="5" fillId="0" borderId="24" xfId="0" applyFont="1" applyFill="1" applyBorder="1" applyAlignment="1" applyProtection="1">
      <alignment vertical="center"/>
    </xf>
    <xf numFmtId="0" fontId="0" fillId="0" borderId="29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0" fontId="5" fillId="0" borderId="22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left"/>
    </xf>
    <xf numFmtId="0" fontId="4" fillId="0" borderId="32" xfId="0" applyFont="1" applyBorder="1" applyAlignment="1" applyProtection="1">
      <alignment horizontal="left"/>
    </xf>
    <xf numFmtId="0" fontId="4" fillId="0" borderId="33" xfId="0" applyFont="1" applyBorder="1" applyAlignment="1" applyProtection="1">
      <alignment horizontal="right" indent="1"/>
    </xf>
    <xf numFmtId="0" fontId="4" fillId="4" borderId="21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27" xfId="0" applyNumberFormat="1" applyFont="1" applyFill="1" applyBorder="1" applyAlignment="1" applyProtection="1">
      <alignment vertical="center"/>
    </xf>
    <xf numFmtId="4" fontId="5" fillId="5" borderId="17" xfId="0" applyNumberFormat="1" applyFont="1" applyFill="1" applyBorder="1" applyAlignment="1" applyProtection="1">
      <alignment horizontal="center" vertical="center"/>
    </xf>
    <xf numFmtId="4" fontId="5" fillId="5" borderId="4" xfId="0" applyNumberFormat="1" applyFont="1" applyFill="1" applyBorder="1" applyAlignment="1" applyProtection="1">
      <alignment horizontal="center" vertical="center"/>
    </xf>
    <xf numFmtId="4" fontId="11" fillId="5" borderId="5" xfId="0" applyNumberFormat="1" applyFont="1" applyFill="1" applyBorder="1" applyAlignment="1" applyProtection="1">
      <alignment horizontal="center" vertical="center"/>
    </xf>
    <xf numFmtId="0" fontId="0" fillId="4" borderId="28" xfId="0" applyFill="1" applyBorder="1" applyAlignment="1" applyProtection="1"/>
    <xf numFmtId="4" fontId="5" fillId="5" borderId="34" xfId="0" applyNumberFormat="1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right" vertical="center"/>
    </xf>
    <xf numFmtId="0" fontId="5" fillId="0" borderId="36" xfId="0" applyFont="1" applyFill="1" applyBorder="1" applyAlignment="1" applyProtection="1">
      <alignment vertical="center"/>
    </xf>
    <xf numFmtId="0" fontId="5" fillId="0" borderId="26" xfId="0" applyFont="1" applyFill="1" applyBorder="1" applyAlignment="1" applyProtection="1">
      <alignment vertical="center"/>
    </xf>
    <xf numFmtId="0" fontId="0" fillId="0" borderId="0" xfId="0" applyBorder="1"/>
    <xf numFmtId="0" fontId="0" fillId="0" borderId="21" xfId="0" applyBorder="1"/>
    <xf numFmtId="4" fontId="0" fillId="0" borderId="0" xfId="0" applyNumberFormat="1"/>
    <xf numFmtId="0" fontId="3" fillId="3" borderId="0" xfId="0" applyFont="1" applyFill="1" applyAlignment="1" applyProtection="1">
      <alignment horizontal="right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/>
    </xf>
    <xf numFmtId="0" fontId="6" fillId="6" borderId="15" xfId="0" applyFont="1" applyFill="1" applyBorder="1" applyAlignment="1" applyProtection="1">
      <alignment horizontal="center" vertical="center" wrapText="1"/>
    </xf>
    <xf numFmtId="0" fontId="6" fillId="6" borderId="16" xfId="0" applyFont="1" applyFill="1" applyBorder="1" applyAlignment="1" applyProtection="1">
      <alignment horizontal="center" vertical="center"/>
    </xf>
    <xf numFmtId="0" fontId="6" fillId="6" borderId="17" xfId="0" applyFont="1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5" fillId="0" borderId="21" xfId="0" applyFont="1" applyFill="1" applyBorder="1" applyAlignment="1" applyProtection="1">
      <alignment horizontal="right" vertical="center"/>
    </xf>
    <xf numFmtId="0" fontId="11" fillId="0" borderId="5" xfId="0" applyFont="1" applyFill="1" applyBorder="1" applyAlignment="1" applyProtection="1">
      <alignment horizontal="right" vertical="center" indent="2"/>
    </xf>
    <xf numFmtId="0" fontId="11" fillId="0" borderId="18" xfId="0" applyFont="1" applyFill="1" applyBorder="1" applyAlignment="1" applyProtection="1">
      <alignment horizontal="right" vertical="center" indent="2"/>
    </xf>
    <xf numFmtId="0" fontId="11" fillId="0" borderId="19" xfId="0" applyFont="1" applyFill="1" applyBorder="1" applyAlignment="1" applyProtection="1">
      <alignment horizontal="right" vertical="center" indent="2"/>
    </xf>
    <xf numFmtId="0" fontId="5" fillId="6" borderId="20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1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0" fontId="5" fillId="0" borderId="15" xfId="0" applyFont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center"/>
    </xf>
    <xf numFmtId="0" fontId="9" fillId="4" borderId="6" xfId="0" applyFont="1" applyFill="1" applyBorder="1" applyAlignment="1" applyProtection="1">
      <alignment horizontal="center" vertical="center"/>
    </xf>
    <xf numFmtId="49" fontId="9" fillId="0" borderId="7" xfId="0" applyNumberFormat="1" applyFont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/>
    </xf>
    <xf numFmtId="2" fontId="9" fillId="0" borderId="7" xfId="0" applyNumberFormat="1" applyFont="1" applyFill="1" applyBorder="1" applyAlignment="1" applyProtection="1">
      <alignment horizontal="right" vertical="center"/>
    </xf>
    <xf numFmtId="49" fontId="9" fillId="0" borderId="2" xfId="0" applyNumberFormat="1" applyFont="1" applyBorder="1" applyAlignment="1" applyProtection="1">
      <alignment horizontal="center" vertical="center"/>
    </xf>
    <xf numFmtId="9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/>
    </xf>
    <xf numFmtId="0" fontId="2" fillId="4" borderId="30" xfId="0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0" fillId="0" borderId="13" xfId="0" applyNumberFormat="1" applyBorder="1" applyAlignment="1" applyProtection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topLeftCell="A10" zoomScale="120" zoomScaleNormal="120" zoomScalePageLayoutView="40" workbookViewId="0">
      <selection activeCell="M14" sqref="M14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14" customWidth="1"/>
    <col min="12" max="14" width="11.7109375" customWidth="1"/>
    <col min="15" max="15" width="13.85546875" customWidth="1"/>
  </cols>
  <sheetData>
    <row r="1" spans="1:15" s="14" customFormat="1" x14ac:dyDescent="0.25">
      <c r="E1" s="75" t="s">
        <v>55</v>
      </c>
      <c r="F1" s="75"/>
      <c r="G1" s="75"/>
      <c r="H1" s="75"/>
      <c r="I1" s="75"/>
      <c r="J1" s="75"/>
      <c r="K1" s="75"/>
    </row>
    <row r="2" spans="1:15" ht="18" x14ac:dyDescent="0.25">
      <c r="C2" s="89" t="s">
        <v>56</v>
      </c>
      <c r="D2" s="89"/>
      <c r="E2" s="89"/>
      <c r="F2" s="89"/>
      <c r="G2" s="89"/>
      <c r="H2" s="89"/>
      <c r="I2" s="89"/>
      <c r="J2" s="89"/>
      <c r="K2" s="89"/>
      <c r="L2" s="89"/>
      <c r="M2" s="89"/>
    </row>
    <row r="4" spans="1:15" ht="15.75" customHeight="1" x14ac:dyDescent="0.25">
      <c r="A4" s="90" t="s">
        <v>30</v>
      </c>
      <c r="B4" s="90"/>
      <c r="C4" s="91" t="s">
        <v>35</v>
      </c>
      <c r="D4" s="91"/>
      <c r="E4" s="91"/>
      <c r="F4" s="91"/>
      <c r="G4" s="91"/>
      <c r="H4" s="15"/>
      <c r="I4" s="36" t="s">
        <v>32</v>
      </c>
      <c r="J4" s="93" t="s">
        <v>57</v>
      </c>
      <c r="K4" s="93"/>
      <c r="L4" s="93"/>
    </row>
    <row r="7" spans="1:15" x14ac:dyDescent="0.25">
      <c r="A7" s="13" t="s">
        <v>31</v>
      </c>
      <c r="B7" s="92" t="s">
        <v>34</v>
      </c>
      <c r="C7" s="92"/>
      <c r="D7" s="92"/>
      <c r="E7" s="92"/>
      <c r="H7" s="94"/>
      <c r="I7" s="94"/>
      <c r="J7" s="94"/>
      <c r="K7" s="94"/>
      <c r="L7" s="94"/>
    </row>
    <row r="8" spans="1:15" s="14" customFormat="1" x14ac:dyDescent="0.25">
      <c r="A8" s="19"/>
      <c r="B8" s="20"/>
      <c r="C8" s="16"/>
      <c r="D8" s="16"/>
      <c r="E8" s="16"/>
      <c r="H8" s="33"/>
    </row>
    <row r="9" spans="1:15" ht="42.75" customHeight="1" thickBot="1" x14ac:dyDescent="0.3">
      <c r="A9" s="21"/>
      <c r="B9" s="22"/>
      <c r="C9" s="2"/>
      <c r="D9" s="2"/>
      <c r="E9" s="2"/>
      <c r="F9" s="4"/>
      <c r="G9" s="2"/>
      <c r="H9" s="34"/>
      <c r="I9" s="2"/>
      <c r="J9" s="2"/>
      <c r="L9" s="2"/>
      <c r="M9" s="2"/>
      <c r="N9" s="2"/>
      <c r="O9" s="2"/>
    </row>
    <row r="10" spans="1:15" ht="106.5" customHeight="1" thickBot="1" x14ac:dyDescent="0.3">
      <c r="A10" s="64" t="s">
        <v>0</v>
      </c>
      <c r="B10" s="69" t="s">
        <v>1</v>
      </c>
      <c r="C10" s="86" t="s">
        <v>2</v>
      </c>
      <c r="D10" s="72" t="s">
        <v>3</v>
      </c>
      <c r="E10" s="73"/>
      <c r="F10" s="74"/>
      <c r="G10" s="37" t="s">
        <v>4</v>
      </c>
      <c r="H10" s="40" t="s">
        <v>5</v>
      </c>
      <c r="I10" s="43" t="s">
        <v>6</v>
      </c>
      <c r="J10" s="40" t="s">
        <v>7</v>
      </c>
      <c r="K10" s="17" t="s">
        <v>33</v>
      </c>
      <c r="L10" s="40" t="s">
        <v>8</v>
      </c>
      <c r="M10" s="50" t="s">
        <v>9</v>
      </c>
      <c r="N10" s="59" t="s">
        <v>10</v>
      </c>
      <c r="O10" s="46" t="s">
        <v>11</v>
      </c>
    </row>
    <row r="11" spans="1:15" x14ac:dyDescent="0.25">
      <c r="A11" s="65"/>
      <c r="B11" s="70"/>
      <c r="C11" s="87"/>
      <c r="D11" s="67" t="s">
        <v>12</v>
      </c>
      <c r="E11" s="41" t="s">
        <v>13</v>
      </c>
      <c r="F11" s="40" t="s">
        <v>14</v>
      </c>
      <c r="G11" s="38"/>
      <c r="H11" s="41"/>
      <c r="I11" s="44"/>
      <c r="J11" s="62"/>
      <c r="K11" s="33"/>
      <c r="L11" s="41"/>
      <c r="M11" s="51"/>
      <c r="N11" s="60"/>
      <c r="O11" s="47"/>
    </row>
    <row r="12" spans="1:15" ht="14.25" customHeight="1" thickBot="1" x14ac:dyDescent="0.3">
      <c r="A12" s="66"/>
      <c r="B12" s="71"/>
      <c r="C12" s="88"/>
      <c r="D12" s="68"/>
      <c r="E12" s="42"/>
      <c r="F12" s="42"/>
      <c r="G12" s="39"/>
      <c r="H12" s="42"/>
      <c r="I12" s="45"/>
      <c r="J12" s="63"/>
      <c r="K12" s="18"/>
      <c r="L12" s="42"/>
      <c r="M12" s="52"/>
      <c r="N12" s="61"/>
      <c r="O12" s="48"/>
    </row>
    <row r="13" spans="1:15" ht="15.75" thickBot="1" x14ac:dyDescent="0.3">
      <c r="A13" s="95">
        <v>3</v>
      </c>
      <c r="B13" s="96" t="s">
        <v>36</v>
      </c>
      <c r="C13" s="97" t="s">
        <v>37</v>
      </c>
      <c r="D13" s="98">
        <v>8</v>
      </c>
      <c r="E13" s="98">
        <v>346</v>
      </c>
      <c r="F13" s="23">
        <f>E13+D13</f>
        <v>354</v>
      </c>
      <c r="G13" s="99" t="s">
        <v>38</v>
      </c>
      <c r="H13" s="100">
        <v>0.35</v>
      </c>
      <c r="I13" s="101">
        <v>1.1100000000000001</v>
      </c>
      <c r="J13" s="102">
        <v>900</v>
      </c>
      <c r="K13" s="103">
        <v>17.14</v>
      </c>
      <c r="L13" s="104">
        <f>K13*F13</f>
        <v>6067.56</v>
      </c>
      <c r="M13" s="5"/>
      <c r="N13" s="26">
        <f>F13*M13</f>
        <v>0</v>
      </c>
      <c r="O13" s="105" t="s">
        <v>54</v>
      </c>
    </row>
    <row r="14" spans="1:15" s="14" customFormat="1" ht="15.75" thickBot="1" x14ac:dyDescent="0.3">
      <c r="A14" s="95">
        <v>3</v>
      </c>
      <c r="B14" s="96" t="s">
        <v>39</v>
      </c>
      <c r="C14" s="97" t="s">
        <v>37</v>
      </c>
      <c r="D14" s="98"/>
      <c r="E14" s="98">
        <v>338</v>
      </c>
      <c r="F14" s="23">
        <f t="shared" ref="F14:F20" si="0">E14+D14</f>
        <v>338</v>
      </c>
      <c r="G14" s="99" t="s">
        <v>38</v>
      </c>
      <c r="H14" s="100">
        <v>0.35</v>
      </c>
      <c r="I14" s="101">
        <v>0.99</v>
      </c>
      <c r="J14" s="102">
        <v>1100</v>
      </c>
      <c r="K14" s="103">
        <v>20.43</v>
      </c>
      <c r="L14" s="104">
        <f t="shared" ref="L14:L20" si="1">K14*F14</f>
        <v>6905.34</v>
      </c>
      <c r="M14" s="5"/>
      <c r="N14" s="26">
        <f t="shared" ref="N14:N20" si="2">F14*M14</f>
        <v>0</v>
      </c>
      <c r="O14" s="105" t="s">
        <v>54</v>
      </c>
    </row>
    <row r="15" spans="1:15" s="14" customFormat="1" ht="15.75" thickBot="1" x14ac:dyDescent="0.3">
      <c r="A15" s="95">
        <v>3</v>
      </c>
      <c r="B15" s="96" t="s">
        <v>40</v>
      </c>
      <c r="C15" s="97" t="s">
        <v>37</v>
      </c>
      <c r="D15" s="98">
        <v>4</v>
      </c>
      <c r="E15" s="98">
        <v>378</v>
      </c>
      <c r="F15" s="23">
        <f t="shared" si="0"/>
        <v>382</v>
      </c>
      <c r="G15" s="99" t="s">
        <v>38</v>
      </c>
      <c r="H15" s="100">
        <v>0.45</v>
      </c>
      <c r="I15" s="101">
        <v>1.5</v>
      </c>
      <c r="J15" s="102">
        <v>700</v>
      </c>
      <c r="K15" s="103">
        <v>17.149999999999999</v>
      </c>
      <c r="L15" s="104">
        <f t="shared" si="1"/>
        <v>6551.2999999999993</v>
      </c>
      <c r="M15" s="5"/>
      <c r="N15" s="26">
        <f t="shared" si="2"/>
        <v>0</v>
      </c>
      <c r="O15" s="105" t="s">
        <v>54</v>
      </c>
    </row>
    <row r="16" spans="1:15" ht="15.75" thickBot="1" x14ac:dyDescent="0.3">
      <c r="A16" s="95">
        <v>3</v>
      </c>
      <c r="B16" s="96" t="s">
        <v>41</v>
      </c>
      <c r="C16" s="97" t="s">
        <v>37</v>
      </c>
      <c r="D16" s="98">
        <v>3</v>
      </c>
      <c r="E16" s="98">
        <v>670</v>
      </c>
      <c r="F16" s="23">
        <f t="shared" si="0"/>
        <v>673</v>
      </c>
      <c r="G16" s="99" t="s">
        <v>38</v>
      </c>
      <c r="H16" s="100">
        <v>0.3</v>
      </c>
      <c r="I16" s="101">
        <v>1.99</v>
      </c>
      <c r="J16" s="102">
        <v>700</v>
      </c>
      <c r="K16" s="103">
        <v>16.22</v>
      </c>
      <c r="L16" s="104">
        <f t="shared" si="1"/>
        <v>10916.06</v>
      </c>
      <c r="M16" s="5"/>
      <c r="N16" s="26">
        <f t="shared" si="2"/>
        <v>0</v>
      </c>
      <c r="O16" s="105" t="s">
        <v>54</v>
      </c>
    </row>
    <row r="17" spans="1:15" s="14" customFormat="1" ht="15.75" thickBot="1" x14ac:dyDescent="0.3">
      <c r="A17" s="95">
        <v>3</v>
      </c>
      <c r="B17" s="96" t="s">
        <v>42</v>
      </c>
      <c r="C17" s="97" t="s">
        <v>37</v>
      </c>
      <c r="D17" s="98">
        <v>10</v>
      </c>
      <c r="E17" s="98">
        <v>555</v>
      </c>
      <c r="F17" s="23">
        <f t="shared" si="0"/>
        <v>565</v>
      </c>
      <c r="G17" s="99" t="s">
        <v>43</v>
      </c>
      <c r="H17" s="100">
        <v>0.3</v>
      </c>
      <c r="I17" s="101">
        <v>0.81</v>
      </c>
      <c r="J17" s="102">
        <v>800</v>
      </c>
      <c r="K17" s="103">
        <v>22.92</v>
      </c>
      <c r="L17" s="104">
        <f t="shared" si="1"/>
        <v>12949.800000000001</v>
      </c>
      <c r="M17" s="5"/>
      <c r="N17" s="26">
        <f t="shared" si="2"/>
        <v>0</v>
      </c>
      <c r="O17" s="105" t="s">
        <v>54</v>
      </c>
    </row>
    <row r="18" spans="1:15" ht="15.75" thickBot="1" x14ac:dyDescent="0.3">
      <c r="A18" s="95">
        <v>3</v>
      </c>
      <c r="B18" s="96" t="s">
        <v>44</v>
      </c>
      <c r="C18" s="97" t="s">
        <v>45</v>
      </c>
      <c r="D18" s="98">
        <v>8</v>
      </c>
      <c r="E18" s="98">
        <v>155</v>
      </c>
      <c r="F18" s="23">
        <f t="shared" si="0"/>
        <v>163</v>
      </c>
      <c r="G18" s="99" t="s">
        <v>46</v>
      </c>
      <c r="H18" s="100">
        <v>0.35</v>
      </c>
      <c r="I18" s="101">
        <v>0.15</v>
      </c>
      <c r="J18" s="102" t="s">
        <v>47</v>
      </c>
      <c r="K18" s="103">
        <v>26.81</v>
      </c>
      <c r="L18" s="104">
        <f t="shared" si="1"/>
        <v>4370.03</v>
      </c>
      <c r="M18" s="5"/>
      <c r="N18" s="26">
        <f t="shared" si="2"/>
        <v>0</v>
      </c>
      <c r="O18" s="105" t="s">
        <v>54</v>
      </c>
    </row>
    <row r="19" spans="1:15" s="14" customFormat="1" ht="15.75" thickBot="1" x14ac:dyDescent="0.3">
      <c r="A19" s="95">
        <v>3</v>
      </c>
      <c r="B19" s="96" t="s">
        <v>48</v>
      </c>
      <c r="C19" s="97" t="s">
        <v>37</v>
      </c>
      <c r="D19" s="98">
        <v>150</v>
      </c>
      <c r="E19" s="98">
        <v>150</v>
      </c>
      <c r="F19" s="23">
        <f t="shared" si="0"/>
        <v>300</v>
      </c>
      <c r="G19" s="99" t="s">
        <v>49</v>
      </c>
      <c r="H19" s="100">
        <v>0.3</v>
      </c>
      <c r="I19" s="101">
        <v>1</v>
      </c>
      <c r="J19" s="102">
        <v>600</v>
      </c>
      <c r="K19" s="103">
        <v>24.5</v>
      </c>
      <c r="L19" s="104">
        <f t="shared" si="1"/>
        <v>7350</v>
      </c>
      <c r="M19" s="5"/>
      <c r="N19" s="26">
        <f t="shared" si="2"/>
        <v>0</v>
      </c>
      <c r="O19" s="105" t="s">
        <v>54</v>
      </c>
    </row>
    <row r="20" spans="1:15" x14ac:dyDescent="0.25">
      <c r="A20" s="95">
        <v>3</v>
      </c>
      <c r="B20" s="96" t="s">
        <v>48</v>
      </c>
      <c r="C20" s="97" t="s">
        <v>37</v>
      </c>
      <c r="D20" s="98">
        <v>150</v>
      </c>
      <c r="E20" s="98">
        <v>150</v>
      </c>
      <c r="F20" s="23">
        <f t="shared" si="0"/>
        <v>300</v>
      </c>
      <c r="G20" s="99" t="s">
        <v>50</v>
      </c>
      <c r="H20" s="100">
        <v>0.3</v>
      </c>
      <c r="I20" s="101">
        <v>0.5</v>
      </c>
      <c r="J20" s="102">
        <v>600</v>
      </c>
      <c r="K20" s="103">
        <v>19.5</v>
      </c>
      <c r="L20" s="104">
        <f t="shared" si="1"/>
        <v>5850</v>
      </c>
      <c r="M20" s="5"/>
      <c r="N20" s="26">
        <f t="shared" si="2"/>
        <v>0</v>
      </c>
      <c r="O20" s="105" t="s">
        <v>54</v>
      </c>
    </row>
    <row r="21" spans="1:15" ht="15.75" thickBot="1" x14ac:dyDescent="0.3">
      <c r="A21" s="28"/>
      <c r="B21" s="12"/>
      <c r="C21" s="10"/>
      <c r="D21" s="24">
        <f>SUM(D13:D20)</f>
        <v>333</v>
      </c>
      <c r="E21" s="24">
        <f>SUM(E13:E20)</f>
        <v>2742</v>
      </c>
      <c r="F21" s="24">
        <f>SUM(F13:F20)</f>
        <v>3075</v>
      </c>
      <c r="G21" s="31"/>
      <c r="H21" s="32"/>
      <c r="I21" s="55" t="s">
        <v>15</v>
      </c>
      <c r="J21" s="55"/>
      <c r="K21" s="30"/>
      <c r="L21" s="29">
        <f>SUM(L13:L20)</f>
        <v>60960.090000000004</v>
      </c>
      <c r="M21" s="11" t="s">
        <v>16</v>
      </c>
      <c r="N21" s="25">
        <f>SUM(N13:N20)</f>
        <v>0</v>
      </c>
      <c r="O21" s="53"/>
    </row>
    <row r="22" spans="1:15" ht="15.75" thickBot="1" x14ac:dyDescent="0.3">
      <c r="A22" s="56" t="s">
        <v>17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8"/>
      <c r="N22" s="27">
        <f>N21*0.2</f>
        <v>0</v>
      </c>
      <c r="O22" s="53"/>
    </row>
    <row r="23" spans="1:15" ht="15.75" thickBot="1" x14ac:dyDescent="0.3">
      <c r="A23" s="56" t="s">
        <v>18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8"/>
      <c r="N23" s="27">
        <f>N21+N22</f>
        <v>0</v>
      </c>
      <c r="O23" s="54"/>
    </row>
    <row r="24" spans="1:15" x14ac:dyDescent="0.25">
      <c r="A24" s="76" t="s">
        <v>19</v>
      </c>
      <c r="B24" s="76"/>
      <c r="C24" s="7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2"/>
    </row>
    <row r="25" spans="1:15" x14ac:dyDescent="0.25">
      <c r="A25" s="49" t="s">
        <v>20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2"/>
    </row>
    <row r="26" spans="1:15" x14ac:dyDescent="0.25">
      <c r="A26" s="49" t="s">
        <v>21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2"/>
    </row>
    <row r="27" spans="1:15" x14ac:dyDescent="0.25">
      <c r="A27" s="2"/>
      <c r="B27" s="2"/>
      <c r="C27" s="2"/>
      <c r="D27" s="9"/>
      <c r="E27" s="79" t="s">
        <v>22</v>
      </c>
      <c r="F27" s="7" t="s">
        <v>23</v>
      </c>
      <c r="G27" s="80"/>
      <c r="H27" s="81"/>
      <c r="I27" s="81"/>
      <c r="J27" s="81"/>
      <c r="K27" s="81"/>
      <c r="L27" s="81"/>
      <c r="M27" s="81"/>
      <c r="N27" s="82"/>
      <c r="O27" s="2"/>
    </row>
    <row r="28" spans="1:15" x14ac:dyDescent="0.25">
      <c r="A28" s="2"/>
      <c r="B28" s="2"/>
      <c r="C28" s="2"/>
      <c r="D28" s="9"/>
      <c r="E28" s="79"/>
      <c r="F28" s="7" t="s">
        <v>24</v>
      </c>
      <c r="G28" s="80"/>
      <c r="H28" s="81"/>
      <c r="I28" s="81"/>
      <c r="J28" s="81"/>
      <c r="K28" s="81"/>
      <c r="L28" s="81"/>
      <c r="M28" s="81"/>
      <c r="N28" s="82"/>
      <c r="O28" s="2"/>
    </row>
    <row r="29" spans="1:15" x14ac:dyDescent="0.25">
      <c r="A29" s="2"/>
      <c r="B29" s="2"/>
      <c r="C29" s="2"/>
      <c r="D29" s="9"/>
      <c r="E29" s="79"/>
      <c r="F29" s="7" t="s">
        <v>25</v>
      </c>
      <c r="G29" s="80"/>
      <c r="H29" s="81"/>
      <c r="I29" s="81"/>
      <c r="J29" s="81"/>
      <c r="K29" s="81"/>
      <c r="L29" s="81"/>
      <c r="M29" s="81"/>
      <c r="N29" s="82"/>
      <c r="O29" s="2"/>
    </row>
    <row r="30" spans="1:15" x14ac:dyDescent="0.25">
      <c r="A30" s="9"/>
      <c r="B30" s="9"/>
      <c r="C30" s="9"/>
      <c r="D30" s="2"/>
      <c r="E30" s="79"/>
      <c r="F30" s="7" t="s">
        <v>26</v>
      </c>
      <c r="G30" s="80"/>
      <c r="H30" s="81"/>
      <c r="I30" s="81"/>
      <c r="J30" s="81"/>
      <c r="K30" s="81"/>
      <c r="L30" s="81"/>
      <c r="M30" s="81"/>
      <c r="N30" s="82"/>
      <c r="O30" s="2"/>
    </row>
    <row r="31" spans="1:15" x14ac:dyDescent="0.25">
      <c r="A31" s="2"/>
      <c r="B31" s="2"/>
      <c r="C31" s="2"/>
      <c r="D31" s="2"/>
      <c r="E31" s="79"/>
      <c r="F31" s="7" t="s">
        <v>27</v>
      </c>
      <c r="G31" s="8"/>
      <c r="H31" s="83" t="s">
        <v>28</v>
      </c>
      <c r="I31" s="84"/>
      <c r="J31" s="84"/>
      <c r="K31" s="84"/>
      <c r="L31" s="84"/>
      <c r="M31" s="84"/>
      <c r="N31" s="85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L32" s="1"/>
      <c r="M32" s="1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L33" s="1"/>
      <c r="M33" s="1"/>
      <c r="N33" s="1"/>
      <c r="O33" s="1"/>
    </row>
    <row r="34" spans="1:15" x14ac:dyDescent="0.25">
      <c r="A34" s="9"/>
      <c r="B34" s="9"/>
      <c r="C34" s="9"/>
      <c r="D34" s="9"/>
      <c r="E34" s="9"/>
      <c r="F34" s="2"/>
      <c r="G34" s="2"/>
      <c r="H34" s="2"/>
      <c r="I34" s="3" t="s">
        <v>29</v>
      </c>
      <c r="J34" s="2"/>
      <c r="L34" s="77"/>
      <c r="M34" s="78"/>
      <c r="N34" s="2"/>
      <c r="O34" s="1"/>
    </row>
    <row r="36" spans="1:15" x14ac:dyDescent="0.25">
      <c r="A36" s="14" t="s">
        <v>58</v>
      </c>
      <c r="B36" s="14"/>
      <c r="C36" s="14"/>
      <c r="D36" s="14"/>
    </row>
    <row r="37" spans="1:15" x14ac:dyDescent="0.25">
      <c r="A37" s="14" t="s">
        <v>59</v>
      </c>
      <c r="B37" s="14"/>
      <c r="C37" s="14"/>
      <c r="D37" s="14"/>
    </row>
    <row r="38" spans="1:15" x14ac:dyDescent="0.25">
      <c r="A38" s="14" t="s">
        <v>60</v>
      </c>
      <c r="B38" s="14"/>
      <c r="C38" s="14"/>
      <c r="D38" s="14"/>
    </row>
    <row r="39" spans="1:15" x14ac:dyDescent="0.25">
      <c r="A39" s="14" t="s">
        <v>61</v>
      </c>
      <c r="B39" s="14"/>
      <c r="C39" s="14"/>
      <c r="D39" s="14"/>
    </row>
    <row r="40" spans="1:15" x14ac:dyDescent="0.25">
      <c r="A40" s="14" t="s">
        <v>62</v>
      </c>
      <c r="B40" s="14"/>
      <c r="C40" s="14"/>
      <c r="D40" s="14"/>
    </row>
    <row r="41" spans="1:15" x14ac:dyDescent="0.25">
      <c r="A41" s="14" t="s">
        <v>63</v>
      </c>
      <c r="B41" s="14"/>
      <c r="C41" s="14"/>
      <c r="D41" s="14"/>
    </row>
  </sheetData>
  <sheetProtection algorithmName="SHA-512" hashValue="j4zO1MJSfmw5rz4uVVDUKcUKESXHN+6EvW0xOl1mxhGA4Mff2a6ia2XzhiWRVQqTMV6EuoRZPXsl2NyU6epoxw==" saltValue="0DYwA/QfM3YpThedVQzEZQ==" spinCount="100000" sheet="1" objects="1" scenarios="1"/>
  <mergeCells count="36">
    <mergeCell ref="L34:M34"/>
    <mergeCell ref="E27:E31"/>
    <mergeCell ref="G27:N27"/>
    <mergeCell ref="G28:N28"/>
    <mergeCell ref="G29:N29"/>
    <mergeCell ref="G30:N30"/>
    <mergeCell ref="H31:N31"/>
    <mergeCell ref="F11:F12"/>
    <mergeCell ref="B10:B12"/>
    <mergeCell ref="A25:N25"/>
    <mergeCell ref="D10:F10"/>
    <mergeCell ref="E1:K1"/>
    <mergeCell ref="A24:C24"/>
    <mergeCell ref="C10:C12"/>
    <mergeCell ref="C2:M2"/>
    <mergeCell ref="A4:B4"/>
    <mergeCell ref="C4:G4"/>
    <mergeCell ref="B7:E7"/>
    <mergeCell ref="J4:L4"/>
    <mergeCell ref="H7:L7"/>
    <mergeCell ref="G10:G12"/>
    <mergeCell ref="H10:H12"/>
    <mergeCell ref="I10:I12"/>
    <mergeCell ref="O10:O12"/>
    <mergeCell ref="A26:N26"/>
    <mergeCell ref="L10:L12"/>
    <mergeCell ref="M10:M12"/>
    <mergeCell ref="O21:O23"/>
    <mergeCell ref="I21:J21"/>
    <mergeCell ref="A22:M22"/>
    <mergeCell ref="A23:M23"/>
    <mergeCell ref="N10:N12"/>
    <mergeCell ref="E11:E12"/>
    <mergeCell ref="J10:J12"/>
    <mergeCell ref="A10:A12"/>
    <mergeCell ref="D11:D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E10" sqref="E10"/>
    </sheetView>
  </sheetViews>
  <sheetFormatPr defaultRowHeight="15" x14ac:dyDescent="0.25"/>
  <cols>
    <col min="1" max="1" width="13" customWidth="1"/>
  </cols>
  <sheetData>
    <row r="1" spans="1:4" x14ac:dyDescent="0.25">
      <c r="B1" s="14" t="s">
        <v>38</v>
      </c>
      <c r="C1" s="14" t="s">
        <v>43</v>
      </c>
      <c r="D1" s="14" t="s">
        <v>46</v>
      </c>
    </row>
    <row r="2" spans="1:4" x14ac:dyDescent="0.25">
      <c r="A2" s="14" t="s">
        <v>51</v>
      </c>
      <c r="B2" s="35">
        <f>SUM(Hárok1!F13:F16)</f>
        <v>1747</v>
      </c>
      <c r="C2" s="35">
        <f>SUM(Hárok1!F17)</f>
        <v>565</v>
      </c>
      <c r="D2" s="35">
        <f>SUM(Hárok1!F18)</f>
        <v>163</v>
      </c>
    </row>
    <row r="3" spans="1:4" x14ac:dyDescent="0.25">
      <c r="A3" s="14" t="s">
        <v>52</v>
      </c>
      <c r="B3" s="35">
        <f>SUM(Hárok1!L13:L16)</f>
        <v>30440.260000000002</v>
      </c>
      <c r="C3" s="35">
        <f>SUM(Hárok1!L17)</f>
        <v>12949.800000000001</v>
      </c>
      <c r="D3" s="35">
        <f>SUM(Hárok1!L18)</f>
        <v>4370.03</v>
      </c>
    </row>
    <row r="4" spans="1:4" x14ac:dyDescent="0.25">
      <c r="A4" s="14" t="s">
        <v>53</v>
      </c>
      <c r="B4">
        <f>B3/B2</f>
        <v>17.424304522037779</v>
      </c>
      <c r="C4">
        <f>C3/C2</f>
        <v>22.92</v>
      </c>
      <c r="D4">
        <f>D3/D2</f>
        <v>26.81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2017-01-12T13:26:36Z</cp:lastPrinted>
  <dcterms:created xsi:type="dcterms:W3CDTF">2015-11-17T17:21:08Z</dcterms:created>
  <dcterms:modified xsi:type="dcterms:W3CDTF">2022-11-07T10:13:43Z</dcterms:modified>
</cp:coreProperties>
</file>