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A Návrhy zmlúv\Prílohy č.3 k Návrhom zmlúv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13" i="1"/>
  <c r="N25" i="1" s="1"/>
  <c r="N26" i="1" l="1"/>
  <c r="N27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13" i="1"/>
  <c r="L13" i="1" s="1"/>
  <c r="B3" i="2" s="1"/>
  <c r="E25" i="1"/>
  <c r="D25" i="1"/>
  <c r="D3" i="2" l="1"/>
  <c r="B2" i="2"/>
  <c r="B4" i="2" s="1"/>
  <c r="C2" i="2"/>
  <c r="D2" i="2"/>
  <c r="C3" i="2"/>
  <c r="L25" i="1"/>
  <c r="F25" i="1"/>
  <c r="D4" i="2" l="1"/>
  <c r="C4" i="2"/>
</calcChain>
</file>

<file path=xl/sharedStrings.xml><?xml version="1.0" encoding="utf-8"?>
<sst xmlns="http://schemas.openxmlformats.org/spreadsheetml/2006/main" count="105" uniqueCount="71">
  <si>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</si>
  <si>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</si>
  <si>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</si>
  <si>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</si>
  <si>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</si>
  <si>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</si>
  <si>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</si>
  <si>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</si>
  <si>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</si>
  <si>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</si>
  <si>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</si>
  <si>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</si>
  <si>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</si>
  <si>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</si>
  <si>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</si>
  <si>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</si>
  <si>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</si>
  <si>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</si>
  <si>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</si>
  <si>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</si>
  <si>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</si>
  <si>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</si>
  <si>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</si>
  <si>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</si>
  <si>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</si>
  <si>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</si>
  <si>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</si>
  <si>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</si>
  <si>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</si>
  <si>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</si>
  <si>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</si>
  <si>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</si>
  <si>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</si>
  <si>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</si>
  <si>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</si>
  <si>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</si>
  <si>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1072-00</t>
  </si>
  <si>
    <t>č.1</t>
  </si>
  <si>
    <t>OU</t>
  </si>
  <si>
    <t>513A11</t>
  </si>
  <si>
    <t>425B00</t>
  </si>
  <si>
    <t>PU+50</t>
  </si>
  <si>
    <t>494B00</t>
  </si>
  <si>
    <t>421A00</t>
  </si>
  <si>
    <t>č.2</t>
  </si>
  <si>
    <t>PU-50</t>
  </si>
  <si>
    <t>421B00</t>
  </si>
  <si>
    <t>486C00</t>
  </si>
  <si>
    <t>50/200</t>
  </si>
  <si>
    <t>443B00</t>
  </si>
  <si>
    <t>100/300</t>
  </si>
  <si>
    <t>425A20</t>
  </si>
  <si>
    <t>50/300</t>
  </si>
  <si>
    <t>431A00</t>
  </si>
  <si>
    <t>PP</t>
  </si>
  <si>
    <t>RN</t>
  </si>
  <si>
    <t>PN</t>
  </si>
  <si>
    <t>suma m3</t>
  </si>
  <si>
    <t xml:space="preserve">suma cena </t>
  </si>
  <si>
    <t>priemer cena</t>
  </si>
  <si>
    <t>100/1500</t>
  </si>
  <si>
    <t>31.12.2023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</si>
  <si>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</si>
  <si>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</si>
  <si>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</si>
  <si>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</si>
  <si>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</si>
  <si>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</si>
  <si>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č.4 (Kráľová)</t>
  </si>
  <si>
    <t>Príloha č.3 k Návrhu zmluvy na časť č.4 (Králová)</t>
  </si>
  <si>
    <t>Opis a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</si>
</sst>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0" fontId="0" fillId="0" borderId="23" xfId="0" applyBorder="1"/>
    <xf numFmtId="4" fontId="0" fillId="0" borderId="0" xfId="0" applyNumberFormat="1"/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readingOrder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2" fontId="9" fillId="0" borderId="9" xfId="0" applyNumberFormat="1" applyFont="1" applyBorder="1" applyAlignment="1" applyProtection="1">
      <alignment horizontal="right" vertical="center"/>
    </xf>
    <xf numFmtId="4" fontId="9" fillId="5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right" vertical="center"/>
    </xf>
    <xf numFmtId="9" fontId="9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</xf>
    <xf numFmtId="0" fontId="0" fillId="4" borderId="31" xfId="0" applyFill="1" applyBorder="1" applyProtection="1"/>
    <xf numFmtId="0" fontId="0" fillId="0" borderId="32" xfId="0" applyBorder="1" applyProtection="1"/>
    <xf numFmtId="0" fontId="5" fillId="0" borderId="23" xfId="0" applyFont="1" applyBorder="1" applyAlignment="1" applyProtection="1">
      <alignment vertical="center"/>
    </xf>
    <xf numFmtId="3" fontId="5" fillId="5" borderId="29" xfId="0" applyNumberFormat="1" applyFont="1" applyFill="1" applyBorder="1" applyAlignment="1" applyProtection="1">
      <alignment vertical="center"/>
    </xf>
    <xf numFmtId="0" fontId="5" fillId="0" borderId="41" xfId="0" applyFont="1" applyBorder="1" applyAlignment="1" applyProtection="1">
      <alignment vertical="center"/>
    </xf>
    <xf numFmtId="0" fontId="5" fillId="0" borderId="28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right" vertical="center"/>
    </xf>
    <xf numFmtId="0" fontId="5" fillId="0" borderId="40" xfId="0" applyFont="1" applyBorder="1" applyAlignment="1" applyProtection="1">
      <alignment horizontal="right" vertical="center"/>
    </xf>
    <xf numFmtId="4" fontId="5" fillId="5" borderId="3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7" zoomScaleNormal="100" zoomScalePageLayoutView="40" workbookViewId="0">
      <selection activeCell="R14" sqref="R14"/>
    </sheetView>
  </sheetViews>
  <sheetFormatPr defaultRowHeight="15" x14ac:dyDescent="0.25"/>
  <cols>
    <col min="1" max="1" width="13.7109375" customWidth="1"/>
    <col min="2" max="2" width="11.5703125" customWidth="1"/>
    <col min="3" max="14" width="11.7109375" customWidth="1"/>
    <col min="15" max="15" width="13.85546875" customWidth="1"/>
  </cols>
  <sheetData>
    <row r="1" spans="1:15" x14ac:dyDescent="0.25">
      <c r="E1" s="55" t="s">
        <v>69</v>
      </c>
      <c r="F1" s="55"/>
      <c r="G1" s="55"/>
      <c r="H1" s="55"/>
      <c r="I1" s="55"/>
      <c r="J1" s="55"/>
      <c r="K1" s="55"/>
    </row>
    <row r="2" spans="1:15" ht="18" x14ac:dyDescent="0.25">
      <c r="C2" s="58" t="s">
        <v>70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5" ht="15.75" customHeight="1" x14ac:dyDescent="0.25">
      <c r="A4" s="59" t="s">
        <v>30</v>
      </c>
      <c r="B4" s="59"/>
      <c r="C4" s="60" t="s">
        <v>35</v>
      </c>
      <c r="D4" s="60"/>
      <c r="E4" s="60"/>
      <c r="F4" s="60"/>
      <c r="G4" s="60"/>
      <c r="I4" s="20" t="s">
        <v>32</v>
      </c>
      <c r="J4" s="62" t="s">
        <v>68</v>
      </c>
      <c r="K4" s="62"/>
      <c r="L4" s="62"/>
    </row>
    <row r="7" spans="1:15" x14ac:dyDescent="0.25">
      <c r="A7" s="9" t="s">
        <v>31</v>
      </c>
      <c r="B7" s="61" t="s">
        <v>34</v>
      </c>
      <c r="C7" s="61"/>
      <c r="D7" s="61"/>
      <c r="E7" s="61"/>
      <c r="H7" s="63"/>
      <c r="I7" s="63"/>
      <c r="J7" s="63"/>
      <c r="K7" s="63"/>
      <c r="L7" s="63"/>
    </row>
    <row r="8" spans="1:15" x14ac:dyDescent="0.25">
      <c r="A8" s="13"/>
      <c r="B8" s="14"/>
      <c r="C8" s="10"/>
      <c r="D8" s="10"/>
      <c r="E8" s="10"/>
    </row>
    <row r="9" spans="1:15" ht="42.75" customHeight="1" thickBot="1" x14ac:dyDescent="0.3">
      <c r="A9" s="15"/>
      <c r="B9" s="16"/>
      <c r="F9" s="1"/>
      <c r="H9" s="17"/>
    </row>
    <row r="10" spans="1:15" ht="106.5" customHeight="1" thickBot="1" x14ac:dyDescent="0.3">
      <c r="A10" s="49" t="s">
        <v>0</v>
      </c>
      <c r="B10" s="52" t="s">
        <v>1</v>
      </c>
      <c r="C10" s="35" t="s">
        <v>2</v>
      </c>
      <c r="D10" s="64" t="s">
        <v>3</v>
      </c>
      <c r="E10" s="65"/>
      <c r="F10" s="66"/>
      <c r="G10" s="67" t="s">
        <v>4</v>
      </c>
      <c r="H10" s="35" t="s">
        <v>5</v>
      </c>
      <c r="I10" s="70" t="s">
        <v>6</v>
      </c>
      <c r="J10" s="35" t="s">
        <v>7</v>
      </c>
      <c r="K10" s="11" t="s">
        <v>33</v>
      </c>
      <c r="L10" s="35" t="s">
        <v>8</v>
      </c>
      <c r="M10" s="38" t="s">
        <v>9</v>
      </c>
      <c r="N10" s="44" t="s">
        <v>10</v>
      </c>
      <c r="O10" s="31" t="s">
        <v>11</v>
      </c>
    </row>
    <row r="11" spans="1:15" x14ac:dyDescent="0.25">
      <c r="A11" s="47"/>
      <c r="B11" s="53"/>
      <c r="C11" s="56"/>
      <c r="D11" s="50" t="s">
        <v>12</v>
      </c>
      <c r="E11" s="36" t="s">
        <v>13</v>
      </c>
      <c r="F11" s="35" t="s">
        <v>14</v>
      </c>
      <c r="G11" s="68"/>
      <c r="H11" s="36"/>
      <c r="I11" s="71"/>
      <c r="J11" s="47"/>
      <c r="L11" s="36"/>
      <c r="M11" s="39"/>
      <c r="N11" s="45"/>
      <c r="O11" s="32"/>
    </row>
    <row r="12" spans="1:15" ht="14.25" customHeight="1" thickBot="1" x14ac:dyDescent="0.3">
      <c r="A12" s="48"/>
      <c r="B12" s="54"/>
      <c r="C12" s="57"/>
      <c r="D12" s="51"/>
      <c r="E12" s="37"/>
      <c r="F12" s="37"/>
      <c r="G12" s="69"/>
      <c r="H12" s="37"/>
      <c r="I12" s="72"/>
      <c r="J12" s="48"/>
      <c r="K12" s="12"/>
      <c r="L12" s="37"/>
      <c r="M12" s="40"/>
      <c r="N12" s="46"/>
      <c r="O12" s="33"/>
    </row>
    <row r="13" spans="1:15" ht="15.75" thickBot="1" x14ac:dyDescent="0.3">
      <c r="A13" s="73">
        <v>7</v>
      </c>
      <c r="B13" s="74" t="s">
        <v>36</v>
      </c>
      <c r="C13" s="75" t="s">
        <v>37</v>
      </c>
      <c r="D13" s="76">
        <v>74</v>
      </c>
      <c r="E13" s="76">
        <v>373</v>
      </c>
      <c r="F13" s="77">
        <f>E13+D13</f>
        <v>447</v>
      </c>
      <c r="G13" s="78" t="s">
        <v>38</v>
      </c>
      <c r="H13" s="79">
        <v>0.4</v>
      </c>
      <c r="I13" s="80">
        <v>1.57</v>
      </c>
      <c r="J13" s="81">
        <v>1200</v>
      </c>
      <c r="K13" s="82">
        <v>17.47</v>
      </c>
      <c r="L13" s="83">
        <f>K13*F13</f>
        <v>7809.0899999999992</v>
      </c>
      <c r="M13" s="2"/>
      <c r="N13" s="104">
        <f>F13*M13</f>
        <v>0</v>
      </c>
      <c r="O13" s="105" t="s">
        <v>61</v>
      </c>
    </row>
    <row r="14" spans="1:15" ht="15.75" thickBot="1" x14ac:dyDescent="0.3">
      <c r="A14" s="73">
        <v>7</v>
      </c>
      <c r="B14" s="74" t="s">
        <v>39</v>
      </c>
      <c r="C14" s="75" t="s">
        <v>37</v>
      </c>
      <c r="D14" s="76"/>
      <c r="E14" s="76">
        <v>374</v>
      </c>
      <c r="F14" s="77">
        <f t="shared" ref="F14:F24" si="0">E14+D14</f>
        <v>374</v>
      </c>
      <c r="G14" s="78" t="s">
        <v>38</v>
      </c>
      <c r="H14" s="79">
        <v>0.4</v>
      </c>
      <c r="I14" s="80">
        <v>1.49</v>
      </c>
      <c r="J14" s="81">
        <v>800</v>
      </c>
      <c r="K14" s="82">
        <v>17.239999999999998</v>
      </c>
      <c r="L14" s="83">
        <f t="shared" ref="L14:L24" si="1">K14*F14</f>
        <v>6447.7599999999993</v>
      </c>
      <c r="M14" s="2"/>
      <c r="N14" s="104">
        <f t="shared" ref="N14:N24" si="2">F14*M14</f>
        <v>0</v>
      </c>
      <c r="O14" s="105" t="s">
        <v>61</v>
      </c>
    </row>
    <row r="15" spans="1:15" ht="15.75" thickBot="1" x14ac:dyDescent="0.3">
      <c r="A15" s="73">
        <v>7</v>
      </c>
      <c r="B15" s="74" t="s">
        <v>40</v>
      </c>
      <c r="C15" s="75" t="s">
        <v>37</v>
      </c>
      <c r="D15" s="76">
        <v>44</v>
      </c>
      <c r="E15" s="76">
        <v>311</v>
      </c>
      <c r="F15" s="77">
        <f t="shared" si="0"/>
        <v>355</v>
      </c>
      <c r="G15" s="78" t="s">
        <v>41</v>
      </c>
      <c r="H15" s="79">
        <v>0.3</v>
      </c>
      <c r="I15" s="80">
        <v>0.37</v>
      </c>
      <c r="J15" s="81">
        <v>300</v>
      </c>
      <c r="K15" s="82">
        <v>21.94</v>
      </c>
      <c r="L15" s="83">
        <f t="shared" si="1"/>
        <v>7788.7000000000007</v>
      </c>
      <c r="M15" s="2"/>
      <c r="N15" s="104">
        <f t="shared" si="2"/>
        <v>0</v>
      </c>
      <c r="O15" s="105" t="s">
        <v>61</v>
      </c>
    </row>
    <row r="16" spans="1:15" ht="15.75" thickBot="1" x14ac:dyDescent="0.3">
      <c r="A16" s="73">
        <v>7</v>
      </c>
      <c r="B16" s="74" t="s">
        <v>42</v>
      </c>
      <c r="C16" s="75" t="s">
        <v>37</v>
      </c>
      <c r="D16" s="76">
        <v>29</v>
      </c>
      <c r="E16" s="76">
        <v>263</v>
      </c>
      <c r="F16" s="77">
        <f t="shared" si="0"/>
        <v>292</v>
      </c>
      <c r="G16" s="78" t="s">
        <v>41</v>
      </c>
      <c r="H16" s="79">
        <v>0.2</v>
      </c>
      <c r="I16" s="80">
        <v>0.27</v>
      </c>
      <c r="J16" s="81">
        <v>800</v>
      </c>
      <c r="K16" s="82">
        <v>23.58</v>
      </c>
      <c r="L16" s="83">
        <f t="shared" si="1"/>
        <v>6885.36</v>
      </c>
      <c r="M16" s="2"/>
      <c r="N16" s="104">
        <f t="shared" si="2"/>
        <v>0</v>
      </c>
      <c r="O16" s="105" t="s">
        <v>61</v>
      </c>
    </row>
    <row r="17" spans="1:15" ht="15.75" thickBot="1" x14ac:dyDescent="0.3">
      <c r="A17" s="73">
        <v>7</v>
      </c>
      <c r="B17" s="74" t="s">
        <v>43</v>
      </c>
      <c r="C17" s="75" t="s">
        <v>44</v>
      </c>
      <c r="D17" s="76">
        <v>68</v>
      </c>
      <c r="E17" s="76">
        <v>384</v>
      </c>
      <c r="F17" s="77">
        <f t="shared" si="0"/>
        <v>452</v>
      </c>
      <c r="G17" s="78" t="s">
        <v>45</v>
      </c>
      <c r="H17" s="79">
        <v>0.3</v>
      </c>
      <c r="I17" s="80">
        <v>0.26</v>
      </c>
      <c r="J17" s="81" t="s">
        <v>60</v>
      </c>
      <c r="K17" s="82">
        <v>27.88</v>
      </c>
      <c r="L17" s="83">
        <f t="shared" si="1"/>
        <v>12601.76</v>
      </c>
      <c r="M17" s="2"/>
      <c r="N17" s="104">
        <f t="shared" si="2"/>
        <v>0</v>
      </c>
      <c r="O17" s="105" t="s">
        <v>61</v>
      </c>
    </row>
    <row r="18" spans="1:15" ht="15.75" thickBot="1" x14ac:dyDescent="0.3">
      <c r="A18" s="73">
        <v>7</v>
      </c>
      <c r="B18" s="74" t="s">
        <v>46</v>
      </c>
      <c r="C18" s="75" t="s">
        <v>44</v>
      </c>
      <c r="D18" s="76"/>
      <c r="E18" s="76">
        <v>16</v>
      </c>
      <c r="F18" s="77">
        <f t="shared" si="0"/>
        <v>16</v>
      </c>
      <c r="G18" s="78" t="s">
        <v>45</v>
      </c>
      <c r="H18" s="79">
        <v>0.3</v>
      </c>
      <c r="I18" s="80">
        <v>7.0000000000000007E-2</v>
      </c>
      <c r="J18" s="81" t="s">
        <v>60</v>
      </c>
      <c r="K18" s="82">
        <v>30.41</v>
      </c>
      <c r="L18" s="83">
        <f t="shared" si="1"/>
        <v>486.56</v>
      </c>
      <c r="M18" s="2"/>
      <c r="N18" s="104">
        <f t="shared" si="2"/>
        <v>0</v>
      </c>
      <c r="O18" s="105" t="s">
        <v>61</v>
      </c>
    </row>
    <row r="19" spans="1:15" ht="15.75" thickBot="1" x14ac:dyDescent="0.3">
      <c r="A19" s="73">
        <v>7</v>
      </c>
      <c r="B19" s="74" t="s">
        <v>47</v>
      </c>
      <c r="C19" s="75" t="s">
        <v>44</v>
      </c>
      <c r="D19" s="76"/>
      <c r="E19" s="76">
        <v>111</v>
      </c>
      <c r="F19" s="77">
        <f t="shared" si="0"/>
        <v>111</v>
      </c>
      <c r="G19" s="78" t="s">
        <v>45</v>
      </c>
      <c r="H19" s="79">
        <v>0.45</v>
      </c>
      <c r="I19" s="80">
        <v>0.2</v>
      </c>
      <c r="J19" s="81" t="s">
        <v>48</v>
      </c>
      <c r="K19" s="82">
        <v>26.33</v>
      </c>
      <c r="L19" s="83">
        <f t="shared" si="1"/>
        <v>2922.6299999999997</v>
      </c>
      <c r="M19" s="2"/>
      <c r="N19" s="104">
        <f t="shared" si="2"/>
        <v>0</v>
      </c>
      <c r="O19" s="105" t="s">
        <v>61</v>
      </c>
    </row>
    <row r="20" spans="1:15" ht="15.75" thickBot="1" x14ac:dyDescent="0.3">
      <c r="A20" s="73">
        <v>7</v>
      </c>
      <c r="B20" s="74" t="s">
        <v>49</v>
      </c>
      <c r="C20" s="75" t="s">
        <v>44</v>
      </c>
      <c r="D20" s="76"/>
      <c r="E20" s="76">
        <v>130</v>
      </c>
      <c r="F20" s="77">
        <f t="shared" si="0"/>
        <v>130</v>
      </c>
      <c r="G20" s="78" t="s">
        <v>45</v>
      </c>
      <c r="H20" s="79">
        <v>0.4</v>
      </c>
      <c r="I20" s="80">
        <v>0.12</v>
      </c>
      <c r="J20" s="81" t="s">
        <v>50</v>
      </c>
      <c r="K20" s="82">
        <v>26.98</v>
      </c>
      <c r="L20" s="83">
        <f t="shared" si="1"/>
        <v>3507.4</v>
      </c>
      <c r="M20" s="2"/>
      <c r="N20" s="104">
        <f t="shared" si="2"/>
        <v>0</v>
      </c>
      <c r="O20" s="105" t="s">
        <v>61</v>
      </c>
    </row>
    <row r="21" spans="1:15" ht="15.75" thickBot="1" x14ac:dyDescent="0.3">
      <c r="A21" s="73">
        <v>7</v>
      </c>
      <c r="B21" s="74" t="s">
        <v>51</v>
      </c>
      <c r="C21" s="75" t="s">
        <v>44</v>
      </c>
      <c r="D21" s="76">
        <v>40</v>
      </c>
      <c r="E21" s="76">
        <v>160</v>
      </c>
      <c r="F21" s="77">
        <f t="shared" si="0"/>
        <v>200</v>
      </c>
      <c r="G21" s="84" t="s">
        <v>45</v>
      </c>
      <c r="H21" s="79">
        <v>0.3</v>
      </c>
      <c r="I21" s="80">
        <v>0.21</v>
      </c>
      <c r="J21" s="81" t="s">
        <v>52</v>
      </c>
      <c r="K21" s="85">
        <v>26.55</v>
      </c>
      <c r="L21" s="83">
        <f t="shared" si="1"/>
        <v>5310</v>
      </c>
      <c r="M21" s="6"/>
      <c r="N21" s="104">
        <f t="shared" si="2"/>
        <v>0</v>
      </c>
      <c r="O21" s="105" t="s">
        <v>61</v>
      </c>
    </row>
    <row r="22" spans="1:15" ht="15.75" thickBot="1" x14ac:dyDescent="0.3">
      <c r="A22" s="73">
        <v>7</v>
      </c>
      <c r="B22" s="74" t="s">
        <v>53</v>
      </c>
      <c r="C22" s="75" t="s">
        <v>44</v>
      </c>
      <c r="D22" s="76">
        <v>12</v>
      </c>
      <c r="E22" s="76">
        <v>67</v>
      </c>
      <c r="F22" s="77">
        <f t="shared" si="0"/>
        <v>79</v>
      </c>
      <c r="G22" s="84" t="s">
        <v>45</v>
      </c>
      <c r="H22" s="79">
        <v>0.45</v>
      </c>
      <c r="I22" s="80">
        <v>0.15</v>
      </c>
      <c r="J22" s="81" t="s">
        <v>52</v>
      </c>
      <c r="K22" s="86">
        <v>26.75</v>
      </c>
      <c r="L22" s="83">
        <f t="shared" si="1"/>
        <v>2113.25</v>
      </c>
      <c r="M22" s="6"/>
      <c r="N22" s="104">
        <f t="shared" si="2"/>
        <v>0</v>
      </c>
      <c r="O22" s="105" t="s">
        <v>61</v>
      </c>
    </row>
    <row r="23" spans="1:15" ht="15.75" thickBot="1" x14ac:dyDescent="0.3">
      <c r="A23" s="73">
        <v>7</v>
      </c>
      <c r="B23" s="74" t="s">
        <v>54</v>
      </c>
      <c r="C23" s="75" t="s">
        <v>37</v>
      </c>
      <c r="D23" s="76">
        <v>150</v>
      </c>
      <c r="E23" s="76">
        <v>150</v>
      </c>
      <c r="F23" s="77">
        <f t="shared" si="0"/>
        <v>300</v>
      </c>
      <c r="G23" s="84" t="s">
        <v>55</v>
      </c>
      <c r="H23" s="79">
        <v>0.3</v>
      </c>
      <c r="I23" s="80">
        <v>1</v>
      </c>
      <c r="J23" s="81">
        <v>600</v>
      </c>
      <c r="K23" s="87">
        <v>19.5</v>
      </c>
      <c r="L23" s="83">
        <f t="shared" si="1"/>
        <v>5850</v>
      </c>
      <c r="M23" s="6"/>
      <c r="N23" s="104">
        <f t="shared" si="2"/>
        <v>0</v>
      </c>
      <c r="O23" s="105" t="s">
        <v>61</v>
      </c>
    </row>
    <row r="24" spans="1:15" x14ac:dyDescent="0.25">
      <c r="A24" s="88">
        <v>7</v>
      </c>
      <c r="B24" s="89" t="s">
        <v>54</v>
      </c>
      <c r="C24" s="90" t="s">
        <v>37</v>
      </c>
      <c r="D24" s="91">
        <v>150</v>
      </c>
      <c r="E24" s="91">
        <v>150</v>
      </c>
      <c r="F24" s="77">
        <f t="shared" si="0"/>
        <v>300</v>
      </c>
      <c r="G24" s="78" t="s">
        <v>56</v>
      </c>
      <c r="H24" s="92">
        <v>0.3</v>
      </c>
      <c r="I24" s="93">
        <v>0.5</v>
      </c>
      <c r="J24" s="94">
        <v>600</v>
      </c>
      <c r="K24" s="86">
        <v>24.5</v>
      </c>
      <c r="L24" s="83">
        <f t="shared" si="1"/>
        <v>7350</v>
      </c>
      <c r="M24" s="19"/>
      <c r="N24" s="104">
        <f t="shared" si="2"/>
        <v>0</v>
      </c>
      <c r="O24" s="105" t="s">
        <v>61</v>
      </c>
    </row>
    <row r="25" spans="1:15" ht="15.75" thickBot="1" x14ac:dyDescent="0.3">
      <c r="A25" s="95"/>
      <c r="B25" s="96"/>
      <c r="C25" s="97"/>
      <c r="D25" s="98">
        <f>SUM(D13:D24)</f>
        <v>567</v>
      </c>
      <c r="E25" s="98">
        <f>SUM(E13:E24)</f>
        <v>2489</v>
      </c>
      <c r="F25" s="98">
        <f>SUM(F13:F24)</f>
        <v>3056</v>
      </c>
      <c r="G25" s="99"/>
      <c r="H25" s="100"/>
      <c r="I25" s="101" t="s">
        <v>15</v>
      </c>
      <c r="J25" s="101"/>
      <c r="K25" s="102"/>
      <c r="L25" s="103">
        <f>SUM(L13:L24)</f>
        <v>69072.509999999995</v>
      </c>
      <c r="M25" s="8" t="s">
        <v>16</v>
      </c>
      <c r="N25" s="106">
        <f>SUM(N13:N24)</f>
        <v>0</v>
      </c>
      <c r="O25" s="107"/>
    </row>
    <row r="26" spans="1:15" ht="15.75" thickBot="1" x14ac:dyDescent="0.3">
      <c r="A26" s="41" t="s">
        <v>17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  <c r="N26" s="108">
        <f>N25*0.2</f>
        <v>0</v>
      </c>
      <c r="O26" s="107"/>
    </row>
    <row r="27" spans="1:15" ht="15.75" thickBot="1" x14ac:dyDescent="0.3">
      <c r="A27" s="41" t="s">
        <v>18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  <c r="N27" s="108">
        <f>N25+N26</f>
        <v>0</v>
      </c>
      <c r="O27" s="109"/>
    </row>
    <row r="28" spans="1:15" x14ac:dyDescent="0.25">
      <c r="A28" s="21" t="s">
        <v>19</v>
      </c>
      <c r="B28" s="21"/>
      <c r="C28" s="2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5" x14ac:dyDescent="0.25">
      <c r="A29" s="34" t="s">
        <v>20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5" x14ac:dyDescent="0.25">
      <c r="A30" s="34" t="s">
        <v>21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5" x14ac:dyDescent="0.25">
      <c r="D31" s="7"/>
      <c r="E31" s="24" t="s">
        <v>22</v>
      </c>
      <c r="F31" s="4" t="s">
        <v>23</v>
      </c>
      <c r="G31" s="25"/>
      <c r="H31" s="26"/>
      <c r="I31" s="26"/>
      <c r="J31" s="26"/>
      <c r="K31" s="26"/>
      <c r="L31" s="26"/>
      <c r="M31" s="26"/>
      <c r="N31" s="27"/>
    </row>
    <row r="32" spans="1:15" x14ac:dyDescent="0.25">
      <c r="D32" s="7"/>
      <c r="E32" s="24"/>
      <c r="F32" s="4" t="s">
        <v>24</v>
      </c>
      <c r="G32" s="25"/>
      <c r="H32" s="26"/>
      <c r="I32" s="26"/>
      <c r="J32" s="26"/>
      <c r="K32" s="26"/>
      <c r="L32" s="26"/>
      <c r="M32" s="26"/>
      <c r="N32" s="27"/>
    </row>
    <row r="33" spans="1:14" x14ac:dyDescent="0.25">
      <c r="D33" s="7"/>
      <c r="E33" s="24"/>
      <c r="F33" s="4" t="s">
        <v>25</v>
      </c>
      <c r="G33" s="25"/>
      <c r="H33" s="26"/>
      <c r="I33" s="26"/>
      <c r="J33" s="26"/>
      <c r="K33" s="26"/>
      <c r="L33" s="26"/>
      <c r="M33" s="26"/>
      <c r="N33" s="27"/>
    </row>
    <row r="34" spans="1:14" x14ac:dyDescent="0.25">
      <c r="A34" s="7"/>
      <c r="B34" s="7"/>
      <c r="C34" s="7"/>
      <c r="E34" s="24"/>
      <c r="F34" s="4" t="s">
        <v>26</v>
      </c>
      <c r="G34" s="25"/>
      <c r="H34" s="26"/>
      <c r="I34" s="26"/>
      <c r="J34" s="26"/>
      <c r="K34" s="26"/>
      <c r="L34" s="26"/>
      <c r="M34" s="26"/>
      <c r="N34" s="27"/>
    </row>
    <row r="35" spans="1:14" x14ac:dyDescent="0.25">
      <c r="E35" s="24"/>
      <c r="F35" s="4" t="s">
        <v>27</v>
      </c>
      <c r="G35" s="5"/>
      <c r="H35" s="28" t="s">
        <v>28</v>
      </c>
      <c r="I35" s="29"/>
      <c r="J35" s="29"/>
      <c r="K35" s="29"/>
      <c r="L35" s="29"/>
      <c r="M35" s="29"/>
      <c r="N35" s="30"/>
    </row>
    <row r="38" spans="1:14" x14ac:dyDescent="0.25">
      <c r="A38" s="7"/>
      <c r="B38" s="7"/>
      <c r="C38" s="7"/>
      <c r="D38" s="7"/>
      <c r="E38" s="7"/>
      <c r="I38" t="s">
        <v>29</v>
      </c>
      <c r="L38" s="22"/>
      <c r="M38" s="23"/>
    </row>
    <row r="40" spans="1:14" x14ac:dyDescent="0.25">
      <c r="A40" t="s">
        <v>62</v>
      </c>
    </row>
    <row r="41" spans="1:14" x14ac:dyDescent="0.25">
      <c r="A41" t="s">
        <v>63</v>
      </c>
    </row>
    <row r="42" spans="1:14" x14ac:dyDescent="0.25">
      <c r="A42" t="s">
        <v>64</v>
      </c>
    </row>
    <row r="43" spans="1:14" x14ac:dyDescent="0.25">
      <c r="A43" t="s">
        <v>65</v>
      </c>
    </row>
    <row r="44" spans="1:14" x14ac:dyDescent="0.25">
      <c r="A44" t="s">
        <v>66</v>
      </c>
    </row>
    <row r="45" spans="1:14" x14ac:dyDescent="0.25">
      <c r="A45" t="s">
        <v>67</v>
      </c>
    </row>
  </sheetData>
  <sheetProtection algorithmName="SHA-512" hashValue="uvB4i2Tr/6gy2ab2dRLpmq0kfh2RTa31Qd/6EfvsGITawb1nAE3+/H4erirzAj4A/ZeXdvmmAdNOk56Dh2mxLA==" saltValue="2ON3v2TeHSXjBUjPaOL+kA==" spinCount="100000" sheet="1" objects="1" scenarios="1"/>
  <mergeCells count="36"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A30:N30"/>
    <mergeCell ref="L10:L12"/>
    <mergeCell ref="M10:M12"/>
    <mergeCell ref="O25:O27"/>
    <mergeCell ref="I25:J25"/>
    <mergeCell ref="A26:M26"/>
    <mergeCell ref="A27:M27"/>
    <mergeCell ref="N10:N12"/>
    <mergeCell ref="E11:E12"/>
    <mergeCell ref="J10:J12"/>
    <mergeCell ref="A10:A12"/>
    <mergeCell ref="D11:D12"/>
    <mergeCell ref="F11:F12"/>
    <mergeCell ref="B10:B12"/>
    <mergeCell ref="A29:N29"/>
    <mergeCell ref="A28:C28"/>
    <mergeCell ref="L38:M38"/>
    <mergeCell ref="E31:E35"/>
    <mergeCell ref="G31:N31"/>
    <mergeCell ref="G32:N32"/>
    <mergeCell ref="G33:N33"/>
    <mergeCell ref="G34:N34"/>
    <mergeCell ref="H35:N35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7" sqref="D7"/>
    </sheetView>
  </sheetViews>
  <sheetFormatPr defaultRowHeight="15" x14ac:dyDescent="0.25"/>
  <cols>
    <col min="1" max="1" width="12.42578125" customWidth="1"/>
  </cols>
  <sheetData>
    <row r="1" spans="1:4" x14ac:dyDescent="0.25">
      <c r="B1" t="s">
        <v>38</v>
      </c>
      <c r="C1" t="s">
        <v>41</v>
      </c>
      <c r="D1" t="s">
        <v>45</v>
      </c>
    </row>
    <row r="2" spans="1:4" x14ac:dyDescent="0.25">
      <c r="A2" t="s">
        <v>57</v>
      </c>
      <c r="B2" s="18">
        <f>SUM(Hárok1!F13:F14)</f>
        <v>821</v>
      </c>
      <c r="C2" s="18">
        <f>SUM(Hárok1!F15:F16)</f>
        <v>647</v>
      </c>
      <c r="D2" s="18">
        <f>SUM(Hárok1!F17:F22)</f>
        <v>988</v>
      </c>
    </row>
    <row r="3" spans="1:4" x14ac:dyDescent="0.25">
      <c r="A3" t="s">
        <v>58</v>
      </c>
      <c r="B3" s="18">
        <f>SUM(Hárok1!L13:L14)</f>
        <v>14256.849999999999</v>
      </c>
      <c r="C3" s="18">
        <f>SUM(Hárok1!L15:L16)</f>
        <v>14674.060000000001</v>
      </c>
      <c r="D3" s="18">
        <f>SUM(Hárok1!L17:L22)</f>
        <v>26941.599999999999</v>
      </c>
    </row>
    <row r="4" spans="1:4" x14ac:dyDescent="0.25">
      <c r="A4" t="s">
        <v>59</v>
      </c>
      <c r="B4">
        <f>B3/B2</f>
        <v>17.365225334957366</v>
      </c>
      <c r="C4">
        <f>C3/C2</f>
        <v>22.680154559505411</v>
      </c>
      <c r="D4">
        <f>D3/D2</f>
        <v>27.268825910931174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2022-11-07T10:14:32Z</dcterms:modified>
</cp:coreProperties>
</file>