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13" i="1"/>
  <c r="N24" i="1" l="1"/>
  <c r="N25" i="1" s="1"/>
  <c r="B2" i="2"/>
  <c r="F15" i="1"/>
  <c r="L15" i="1" s="1"/>
  <c r="F17" i="1"/>
  <c r="F14" i="1"/>
  <c r="L14" i="1" s="1"/>
  <c r="F16" i="1"/>
  <c r="L16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13" i="1"/>
  <c r="L13" i="1" s="1"/>
  <c r="E24" i="1"/>
  <c r="D24" i="1"/>
  <c r="N26" i="1" l="1"/>
  <c r="D2" i="2"/>
  <c r="L17" i="1"/>
  <c r="D3" i="2"/>
  <c r="C3" i="2"/>
  <c r="B3" i="2"/>
  <c r="B4" i="2" s="1"/>
  <c r="C2" i="2"/>
  <c r="D4" i="2"/>
  <c r="L24" i="1"/>
  <c r="F24" i="1"/>
  <c r="C4" i="2" l="1"/>
</calcChain>
</file>

<file path=xl/sharedStrings.xml><?xml version="1.0" encoding="utf-8"?>
<sst xmlns="http://schemas.openxmlformats.org/spreadsheetml/2006/main" count="102" uniqueCount="71">
  <si>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</si>
  <si>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</si>
  <si>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</si>
  <si>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</si>
  <si>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</si>
  <si>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</si>
  <si>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</si>
  <si>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</si>
  <si>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</si>
  <si>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</si>
  <si>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</si>
  <si>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</si>
  <si>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</si>
  <si>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</si>
  <si>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</si>
  <si>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</si>
  <si>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</si>
  <si>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</si>
  <si>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</si>
  <si>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</si>
  <si>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</si>
  <si>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</si>
  <si>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</si>
  <si>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</si>
  <si>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</si>
  <si>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</si>
  <si>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</si>
  <si>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</si>
  <si>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</si>
  <si>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</si>
  <si>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</si>
  <si>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</si>
  <si>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</si>
  <si>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</si>
  <si>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</si>
  <si>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</si>
  <si>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95A11</t>
  </si>
  <si>
    <t>OU</t>
  </si>
  <si>
    <t>č.1</t>
  </si>
  <si>
    <t>146A00</t>
  </si>
  <si>
    <t>PU+50</t>
  </si>
  <si>
    <t>84B00</t>
  </si>
  <si>
    <t>č.2</t>
  </si>
  <si>
    <t>50/400</t>
  </si>
  <si>
    <t>88B00</t>
  </si>
  <si>
    <t>PU-50</t>
  </si>
  <si>
    <t>50/300</t>
  </si>
  <si>
    <t>120A00</t>
  </si>
  <si>
    <t>50/100</t>
  </si>
  <si>
    <t>120D00</t>
  </si>
  <si>
    <t>PP</t>
  </si>
  <si>
    <t>RN</t>
  </si>
  <si>
    <t>PN</t>
  </si>
  <si>
    <t>110A11</t>
  </si>
  <si>
    <t>2+</t>
  </si>
  <si>
    <t>320-20</t>
  </si>
  <si>
    <t>388-01</t>
  </si>
  <si>
    <t>50/1000</t>
  </si>
  <si>
    <t>suma m3</t>
  </si>
  <si>
    <t>suma cena</t>
  </si>
  <si>
    <t>priemer cena</t>
  </si>
  <si>
    <t>31.12.2023</t>
  </si>
  <si>
    <t>Opis a rozsah zákazky a cenová ponuka uchádzača</t>
  </si>
  <si>
    <t>Budča - časť č.7 (Ľubica)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</si>
  <si>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</si>
  <si>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</si>
  <si>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</si>
  <si>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</si>
  <si>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</si>
  <si>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</si>
  <si>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Príloha č.3 k Návrhu zmluvy na časť č.7 (Ľubica)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</si>
</sst>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1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0" xfId="0" applyFill="1" applyBorder="1" applyAlignment="1" applyProtection="1"/>
    <xf numFmtId="4" fontId="5" fillId="5" borderId="37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right"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6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7" zoomScaleNormal="100" zoomScalePageLayoutView="40" workbookViewId="0">
      <selection activeCell="S17" sqref="S1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38" t="s">
        <v>70</v>
      </c>
      <c r="F1" s="38"/>
      <c r="G1" s="38"/>
      <c r="H1" s="38"/>
      <c r="I1" s="38"/>
      <c r="J1" s="38"/>
      <c r="K1" s="38"/>
    </row>
    <row r="2" spans="1:15" ht="18" x14ac:dyDescent="0.25">
      <c r="C2" s="42" t="s">
        <v>62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5" ht="15.75" customHeight="1" x14ac:dyDescent="0.25">
      <c r="A4" s="43" t="s">
        <v>30</v>
      </c>
      <c r="B4" s="43"/>
      <c r="C4" s="44" t="s">
        <v>35</v>
      </c>
      <c r="D4" s="44"/>
      <c r="E4" s="44"/>
      <c r="F4" s="44"/>
      <c r="G4" s="44"/>
      <c r="H4" s="16"/>
      <c r="I4" s="37" t="s">
        <v>32</v>
      </c>
      <c r="J4" s="46" t="s">
        <v>63</v>
      </c>
      <c r="K4" s="46"/>
      <c r="L4" s="46"/>
    </row>
    <row r="7" spans="1:15" x14ac:dyDescent="0.25">
      <c r="A7" s="14" t="s">
        <v>31</v>
      </c>
      <c r="B7" s="45" t="s">
        <v>34</v>
      </c>
      <c r="C7" s="45"/>
      <c r="D7" s="45"/>
      <c r="E7" s="45"/>
      <c r="H7" s="47"/>
      <c r="I7" s="47"/>
      <c r="J7" s="47"/>
      <c r="K7" s="47"/>
      <c r="L7" s="47"/>
    </row>
    <row r="8" spans="1:15" s="15" customFormat="1" x14ac:dyDescent="0.25">
      <c r="A8" s="20"/>
      <c r="B8" s="21"/>
      <c r="C8" s="17"/>
      <c r="D8" s="17"/>
      <c r="E8" s="17"/>
      <c r="H8" s="34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5"/>
      <c r="I9" s="2"/>
      <c r="J9" s="2"/>
      <c r="L9" s="2"/>
      <c r="M9" s="2"/>
      <c r="N9" s="2"/>
      <c r="O9" s="2"/>
    </row>
    <row r="10" spans="1:15" ht="106.5" customHeight="1" thickBot="1" x14ac:dyDescent="0.3">
      <c r="A10" s="78" t="s">
        <v>0</v>
      </c>
      <c r="B10" s="83" t="s">
        <v>1</v>
      </c>
      <c r="C10" s="39" t="s">
        <v>2</v>
      </c>
      <c r="D10" s="48" t="s">
        <v>3</v>
      </c>
      <c r="E10" s="49"/>
      <c r="F10" s="50"/>
      <c r="G10" s="51" t="s">
        <v>4</v>
      </c>
      <c r="H10" s="54" t="s">
        <v>5</v>
      </c>
      <c r="I10" s="57" t="s">
        <v>6</v>
      </c>
      <c r="J10" s="54" t="s">
        <v>7</v>
      </c>
      <c r="K10" s="18" t="s">
        <v>33</v>
      </c>
      <c r="L10" s="54" t="s">
        <v>8</v>
      </c>
      <c r="M10" s="64" t="s">
        <v>9</v>
      </c>
      <c r="N10" s="73" t="s">
        <v>10</v>
      </c>
      <c r="O10" s="60" t="s">
        <v>11</v>
      </c>
    </row>
    <row r="11" spans="1:15" x14ac:dyDescent="0.25">
      <c r="A11" s="79"/>
      <c r="B11" s="84"/>
      <c r="C11" s="40"/>
      <c r="D11" s="81" t="s">
        <v>12</v>
      </c>
      <c r="E11" s="55" t="s">
        <v>13</v>
      </c>
      <c r="F11" s="54" t="s">
        <v>14</v>
      </c>
      <c r="G11" s="52"/>
      <c r="H11" s="55"/>
      <c r="I11" s="58"/>
      <c r="J11" s="76"/>
      <c r="K11" s="34"/>
      <c r="L11" s="55"/>
      <c r="M11" s="65"/>
      <c r="N11" s="74"/>
      <c r="O11" s="61"/>
    </row>
    <row r="12" spans="1:15" ht="14.25" customHeight="1" thickBot="1" x14ac:dyDescent="0.3">
      <c r="A12" s="80"/>
      <c r="B12" s="85"/>
      <c r="C12" s="41"/>
      <c r="D12" s="82"/>
      <c r="E12" s="56"/>
      <c r="F12" s="56"/>
      <c r="G12" s="53"/>
      <c r="H12" s="56"/>
      <c r="I12" s="59"/>
      <c r="J12" s="77"/>
      <c r="K12" s="19"/>
      <c r="L12" s="56"/>
      <c r="M12" s="66"/>
      <c r="N12" s="75"/>
      <c r="O12" s="62"/>
    </row>
    <row r="13" spans="1:15" ht="15.75" thickBot="1" x14ac:dyDescent="0.3">
      <c r="A13" s="96">
        <v>8</v>
      </c>
      <c r="B13" s="97" t="s">
        <v>53</v>
      </c>
      <c r="C13" s="98" t="s">
        <v>38</v>
      </c>
      <c r="D13" s="99">
        <v>0</v>
      </c>
      <c r="E13" s="99">
        <v>453</v>
      </c>
      <c r="F13" s="24">
        <f>E13+D13</f>
        <v>453</v>
      </c>
      <c r="G13" s="100" t="s">
        <v>37</v>
      </c>
      <c r="H13" s="101">
        <v>0.25</v>
      </c>
      <c r="I13" s="102" t="s">
        <v>54</v>
      </c>
      <c r="J13" s="103">
        <v>300</v>
      </c>
      <c r="K13" s="104">
        <v>16.54</v>
      </c>
      <c r="L13" s="105">
        <f>K13*F13</f>
        <v>7492.62</v>
      </c>
      <c r="M13" s="5"/>
      <c r="N13" s="27">
        <f>F13*M13</f>
        <v>0</v>
      </c>
      <c r="O13" s="110" t="s">
        <v>61</v>
      </c>
    </row>
    <row r="14" spans="1:15" s="15" customFormat="1" ht="15.75" thickBot="1" x14ac:dyDescent="0.3">
      <c r="A14" s="96">
        <v>8</v>
      </c>
      <c r="B14" s="97" t="s">
        <v>36</v>
      </c>
      <c r="C14" s="98" t="s">
        <v>38</v>
      </c>
      <c r="D14" s="99">
        <v>158</v>
      </c>
      <c r="E14" s="99">
        <v>462</v>
      </c>
      <c r="F14" s="24">
        <f t="shared" ref="F14:F23" si="0">E14+D14</f>
        <v>620</v>
      </c>
      <c r="G14" s="100" t="s">
        <v>37</v>
      </c>
      <c r="H14" s="101">
        <v>0.45</v>
      </c>
      <c r="I14" s="102">
        <v>1.46</v>
      </c>
      <c r="J14" s="103">
        <v>2000</v>
      </c>
      <c r="K14" s="104">
        <v>18.57</v>
      </c>
      <c r="L14" s="105">
        <f t="shared" ref="L14:L23" si="1">K14*F14</f>
        <v>11513.4</v>
      </c>
      <c r="M14" s="5"/>
      <c r="N14" s="27">
        <f t="shared" ref="N14:N23" si="2">F14*M14</f>
        <v>0</v>
      </c>
      <c r="O14" s="110" t="s">
        <v>61</v>
      </c>
    </row>
    <row r="15" spans="1:15" s="15" customFormat="1" ht="15.75" thickBot="1" x14ac:dyDescent="0.3">
      <c r="A15" s="96">
        <v>7</v>
      </c>
      <c r="B15" s="97" t="s">
        <v>56</v>
      </c>
      <c r="C15" s="98" t="s">
        <v>42</v>
      </c>
      <c r="D15" s="99">
        <v>25</v>
      </c>
      <c r="E15" s="99">
        <v>242</v>
      </c>
      <c r="F15" s="24">
        <f t="shared" si="0"/>
        <v>267</v>
      </c>
      <c r="G15" s="100" t="s">
        <v>40</v>
      </c>
      <c r="H15" s="101">
        <v>0.45</v>
      </c>
      <c r="I15" s="102">
        <v>0.61</v>
      </c>
      <c r="J15" s="103" t="s">
        <v>57</v>
      </c>
      <c r="K15" s="104">
        <v>21.49</v>
      </c>
      <c r="L15" s="105">
        <f t="shared" si="1"/>
        <v>5737.83</v>
      </c>
      <c r="M15" s="5"/>
      <c r="N15" s="27">
        <f t="shared" si="2"/>
        <v>0</v>
      </c>
      <c r="O15" s="110" t="s">
        <v>61</v>
      </c>
    </row>
    <row r="16" spans="1:15" ht="15.75" thickBot="1" x14ac:dyDescent="0.3">
      <c r="A16" s="96">
        <v>8</v>
      </c>
      <c r="B16" s="97" t="s">
        <v>39</v>
      </c>
      <c r="C16" s="98" t="s">
        <v>38</v>
      </c>
      <c r="D16" s="99">
        <v>5</v>
      </c>
      <c r="E16" s="99">
        <v>325</v>
      </c>
      <c r="F16" s="24">
        <f>E16+D16</f>
        <v>330</v>
      </c>
      <c r="G16" s="100" t="s">
        <v>40</v>
      </c>
      <c r="H16" s="101">
        <v>0.4</v>
      </c>
      <c r="I16" s="102">
        <v>0.36</v>
      </c>
      <c r="J16" s="103">
        <v>400</v>
      </c>
      <c r="K16" s="104">
        <v>24.18</v>
      </c>
      <c r="L16" s="105">
        <f>K16*F16</f>
        <v>7979.4</v>
      </c>
      <c r="M16" s="5"/>
      <c r="N16" s="27">
        <f t="shared" si="2"/>
        <v>0</v>
      </c>
      <c r="O16" s="110" t="s">
        <v>61</v>
      </c>
    </row>
    <row r="17" spans="1:15" s="15" customFormat="1" ht="15.75" thickBot="1" x14ac:dyDescent="0.3">
      <c r="A17" s="96">
        <v>8</v>
      </c>
      <c r="B17" s="97" t="s">
        <v>55</v>
      </c>
      <c r="C17" s="98" t="s">
        <v>42</v>
      </c>
      <c r="D17" s="99">
        <v>7</v>
      </c>
      <c r="E17" s="99">
        <v>55</v>
      </c>
      <c r="F17" s="24">
        <f>E17+D17</f>
        <v>62</v>
      </c>
      <c r="G17" s="100" t="s">
        <v>45</v>
      </c>
      <c r="H17" s="101">
        <v>0.3</v>
      </c>
      <c r="I17" s="102">
        <v>0.2</v>
      </c>
      <c r="J17" s="103" t="s">
        <v>43</v>
      </c>
      <c r="K17" s="104">
        <v>25.92</v>
      </c>
      <c r="L17" s="105">
        <f>K17*F17</f>
        <v>1607.0400000000002</v>
      </c>
      <c r="M17" s="5"/>
      <c r="N17" s="27">
        <f t="shared" si="2"/>
        <v>0</v>
      </c>
      <c r="O17" s="110" t="s">
        <v>61</v>
      </c>
    </row>
    <row r="18" spans="1:15" s="15" customFormat="1" ht="15.75" thickBot="1" x14ac:dyDescent="0.3">
      <c r="A18" s="96">
        <v>8</v>
      </c>
      <c r="B18" s="97" t="s">
        <v>41</v>
      </c>
      <c r="C18" s="98" t="s">
        <v>42</v>
      </c>
      <c r="D18" s="99">
        <v>4</v>
      </c>
      <c r="E18" s="99">
        <v>62</v>
      </c>
      <c r="F18" s="24">
        <f t="shared" si="0"/>
        <v>66</v>
      </c>
      <c r="G18" s="100" t="s">
        <v>45</v>
      </c>
      <c r="H18" s="101">
        <v>0.4</v>
      </c>
      <c r="I18" s="102">
        <v>0.26</v>
      </c>
      <c r="J18" s="103" t="s">
        <v>43</v>
      </c>
      <c r="K18" s="104">
        <v>27.38</v>
      </c>
      <c r="L18" s="105">
        <f t="shared" si="1"/>
        <v>1807.08</v>
      </c>
      <c r="M18" s="5"/>
      <c r="N18" s="27">
        <f t="shared" si="2"/>
        <v>0</v>
      </c>
      <c r="O18" s="110" t="s">
        <v>61</v>
      </c>
    </row>
    <row r="19" spans="1:15" ht="15.75" thickBot="1" x14ac:dyDescent="0.3">
      <c r="A19" s="96">
        <v>8</v>
      </c>
      <c r="B19" s="97" t="s">
        <v>44</v>
      </c>
      <c r="C19" s="98" t="s">
        <v>42</v>
      </c>
      <c r="D19" s="99">
        <v>4</v>
      </c>
      <c r="E19" s="99">
        <v>76</v>
      </c>
      <c r="F19" s="24">
        <f t="shared" si="0"/>
        <v>80</v>
      </c>
      <c r="G19" s="100" t="s">
        <v>45</v>
      </c>
      <c r="H19" s="101">
        <v>0.45</v>
      </c>
      <c r="I19" s="102">
        <v>0.17</v>
      </c>
      <c r="J19" s="103" t="s">
        <v>46</v>
      </c>
      <c r="K19" s="104">
        <v>27.82</v>
      </c>
      <c r="L19" s="105">
        <f t="shared" si="1"/>
        <v>2225.6</v>
      </c>
      <c r="M19" s="5"/>
      <c r="N19" s="27">
        <f t="shared" si="2"/>
        <v>0</v>
      </c>
      <c r="O19" s="110" t="s">
        <v>61</v>
      </c>
    </row>
    <row r="20" spans="1:15" s="15" customFormat="1" ht="15.75" thickBot="1" x14ac:dyDescent="0.3">
      <c r="A20" s="96">
        <v>8</v>
      </c>
      <c r="B20" s="97" t="s">
        <v>47</v>
      </c>
      <c r="C20" s="98" t="s">
        <v>42</v>
      </c>
      <c r="D20" s="99">
        <v>24</v>
      </c>
      <c r="E20" s="99">
        <v>7</v>
      </c>
      <c r="F20" s="24">
        <f t="shared" si="0"/>
        <v>31</v>
      </c>
      <c r="G20" s="100" t="s">
        <v>45</v>
      </c>
      <c r="H20" s="101">
        <v>0.2</v>
      </c>
      <c r="I20" s="102">
        <v>0.26</v>
      </c>
      <c r="J20" s="103" t="s">
        <v>48</v>
      </c>
      <c r="K20" s="104">
        <v>25.15</v>
      </c>
      <c r="L20" s="105">
        <f t="shared" si="1"/>
        <v>779.65</v>
      </c>
      <c r="M20" s="5"/>
      <c r="N20" s="27">
        <f t="shared" si="2"/>
        <v>0</v>
      </c>
      <c r="O20" s="110" t="s">
        <v>61</v>
      </c>
    </row>
    <row r="21" spans="1:15" ht="15.75" thickBot="1" x14ac:dyDescent="0.3">
      <c r="A21" s="96">
        <v>8</v>
      </c>
      <c r="B21" s="97" t="s">
        <v>49</v>
      </c>
      <c r="C21" s="98" t="s">
        <v>42</v>
      </c>
      <c r="D21" s="99"/>
      <c r="E21" s="99">
        <v>21</v>
      </c>
      <c r="F21" s="24">
        <f t="shared" si="0"/>
        <v>21</v>
      </c>
      <c r="G21" s="100" t="s">
        <v>45</v>
      </c>
      <c r="H21" s="101">
        <v>0.35</v>
      </c>
      <c r="I21" s="102">
        <v>0.2</v>
      </c>
      <c r="J21" s="103" t="s">
        <v>48</v>
      </c>
      <c r="K21" s="104">
        <v>26.88</v>
      </c>
      <c r="L21" s="105">
        <f t="shared" si="1"/>
        <v>564.48</v>
      </c>
      <c r="M21" s="5"/>
      <c r="N21" s="27">
        <f t="shared" si="2"/>
        <v>0</v>
      </c>
      <c r="O21" s="110" t="s">
        <v>61</v>
      </c>
    </row>
    <row r="22" spans="1:15" s="15" customFormat="1" ht="15.75" thickBot="1" x14ac:dyDescent="0.3">
      <c r="A22" s="96">
        <v>8</v>
      </c>
      <c r="B22" s="97" t="s">
        <v>50</v>
      </c>
      <c r="C22" s="98" t="s">
        <v>38</v>
      </c>
      <c r="D22" s="99">
        <v>150</v>
      </c>
      <c r="E22" s="99">
        <v>150</v>
      </c>
      <c r="F22" s="24">
        <f t="shared" si="0"/>
        <v>300</v>
      </c>
      <c r="G22" s="106" t="s">
        <v>51</v>
      </c>
      <c r="H22" s="101">
        <v>0.3</v>
      </c>
      <c r="I22" s="102">
        <v>1</v>
      </c>
      <c r="J22" s="103">
        <v>600</v>
      </c>
      <c r="K22" s="107">
        <v>19.5</v>
      </c>
      <c r="L22" s="105">
        <f t="shared" si="1"/>
        <v>5850</v>
      </c>
      <c r="M22" s="9"/>
      <c r="N22" s="27">
        <f t="shared" si="2"/>
        <v>0</v>
      </c>
      <c r="O22" s="110" t="s">
        <v>61</v>
      </c>
    </row>
    <row r="23" spans="1:15" s="15" customFormat="1" x14ac:dyDescent="0.25">
      <c r="A23" s="96">
        <v>8</v>
      </c>
      <c r="B23" s="97" t="s">
        <v>50</v>
      </c>
      <c r="C23" s="98" t="s">
        <v>38</v>
      </c>
      <c r="D23" s="99">
        <v>150</v>
      </c>
      <c r="E23" s="99">
        <v>150</v>
      </c>
      <c r="F23" s="24">
        <f t="shared" si="0"/>
        <v>300</v>
      </c>
      <c r="G23" s="100" t="s">
        <v>52</v>
      </c>
      <c r="H23" s="101">
        <v>0.3</v>
      </c>
      <c r="I23" s="102">
        <v>0.5</v>
      </c>
      <c r="J23" s="103">
        <v>600</v>
      </c>
      <c r="K23" s="108">
        <v>24.5</v>
      </c>
      <c r="L23" s="109">
        <f t="shared" si="1"/>
        <v>7350</v>
      </c>
      <c r="M23" s="5"/>
      <c r="N23" s="27">
        <f t="shared" si="2"/>
        <v>0</v>
      </c>
      <c r="O23" s="110" t="s">
        <v>61</v>
      </c>
    </row>
    <row r="24" spans="1:15" ht="15.75" thickBot="1" x14ac:dyDescent="0.3">
      <c r="A24" s="29"/>
      <c r="B24" s="13"/>
      <c r="C24" s="11"/>
      <c r="D24" s="25">
        <f>SUM(D13:D23)</f>
        <v>527</v>
      </c>
      <c r="E24" s="25">
        <f>SUM(E13:E23)</f>
        <v>2003</v>
      </c>
      <c r="F24" s="25">
        <f>SUM(F13:F23)</f>
        <v>2530</v>
      </c>
      <c r="G24" s="32"/>
      <c r="H24" s="33"/>
      <c r="I24" s="69" t="s">
        <v>15</v>
      </c>
      <c r="J24" s="69"/>
      <c r="K24" s="31"/>
      <c r="L24" s="30">
        <f>SUM(L13:L23)</f>
        <v>52907.100000000006</v>
      </c>
      <c r="M24" s="12" t="s">
        <v>16</v>
      </c>
      <c r="N24" s="26">
        <f>SUM(N13:N23)</f>
        <v>0</v>
      </c>
      <c r="O24" s="67"/>
    </row>
    <row r="25" spans="1:15" ht="15.75" thickBot="1" x14ac:dyDescent="0.3">
      <c r="A25" s="70" t="s">
        <v>17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  <c r="N25" s="28">
        <f>N24*0.2</f>
        <v>0</v>
      </c>
      <c r="O25" s="67"/>
    </row>
    <row r="26" spans="1:15" ht="15.75" thickBot="1" x14ac:dyDescent="0.3">
      <c r="A26" s="70" t="s">
        <v>18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2"/>
      <c r="N26" s="28">
        <f>N24+N25</f>
        <v>0</v>
      </c>
      <c r="O26" s="68"/>
    </row>
    <row r="27" spans="1:15" x14ac:dyDescent="0.25">
      <c r="A27" s="86" t="s">
        <v>19</v>
      </c>
      <c r="B27" s="86"/>
      <c r="C27" s="8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"/>
    </row>
    <row r="28" spans="1:15" x14ac:dyDescent="0.25">
      <c r="A28" s="63" t="s">
        <v>20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2"/>
    </row>
    <row r="29" spans="1:15" x14ac:dyDescent="0.25">
      <c r="A29" s="63" t="s">
        <v>21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2"/>
    </row>
    <row r="30" spans="1:15" x14ac:dyDescent="0.25">
      <c r="A30" s="2"/>
      <c r="B30" s="2"/>
      <c r="C30" s="2"/>
      <c r="D30" s="10"/>
      <c r="E30" s="89" t="s">
        <v>22</v>
      </c>
      <c r="F30" s="7" t="s">
        <v>23</v>
      </c>
      <c r="G30" s="90"/>
      <c r="H30" s="91"/>
      <c r="I30" s="91"/>
      <c r="J30" s="91"/>
      <c r="K30" s="91"/>
      <c r="L30" s="91"/>
      <c r="M30" s="91"/>
      <c r="N30" s="92"/>
      <c r="O30" s="2"/>
    </row>
    <row r="31" spans="1:15" x14ac:dyDescent="0.25">
      <c r="A31" s="2"/>
      <c r="B31" s="2"/>
      <c r="C31" s="2"/>
      <c r="D31" s="10"/>
      <c r="E31" s="89"/>
      <c r="F31" s="7" t="s">
        <v>24</v>
      </c>
      <c r="G31" s="90"/>
      <c r="H31" s="91"/>
      <c r="I31" s="91"/>
      <c r="J31" s="91"/>
      <c r="K31" s="91"/>
      <c r="L31" s="91"/>
      <c r="M31" s="91"/>
      <c r="N31" s="92"/>
      <c r="O31" s="2"/>
    </row>
    <row r="32" spans="1:15" x14ac:dyDescent="0.25">
      <c r="A32" s="2"/>
      <c r="B32" s="2"/>
      <c r="C32" s="2"/>
      <c r="D32" s="10"/>
      <c r="E32" s="89"/>
      <c r="F32" s="7" t="s">
        <v>25</v>
      </c>
      <c r="G32" s="90"/>
      <c r="H32" s="91"/>
      <c r="I32" s="91"/>
      <c r="J32" s="91"/>
      <c r="K32" s="91"/>
      <c r="L32" s="91"/>
      <c r="M32" s="91"/>
      <c r="N32" s="92"/>
      <c r="O32" s="2"/>
    </row>
    <row r="33" spans="1:15" x14ac:dyDescent="0.25">
      <c r="A33" s="10"/>
      <c r="B33" s="10"/>
      <c r="C33" s="10"/>
      <c r="D33" s="2"/>
      <c r="E33" s="89"/>
      <c r="F33" s="7" t="s">
        <v>26</v>
      </c>
      <c r="G33" s="90"/>
      <c r="H33" s="91"/>
      <c r="I33" s="91"/>
      <c r="J33" s="91"/>
      <c r="K33" s="91"/>
      <c r="L33" s="91"/>
      <c r="M33" s="91"/>
      <c r="N33" s="92"/>
      <c r="O33" s="2"/>
    </row>
    <row r="34" spans="1:15" x14ac:dyDescent="0.25">
      <c r="A34" s="2"/>
      <c r="B34" s="2"/>
      <c r="C34" s="2"/>
      <c r="D34" s="2"/>
      <c r="E34" s="89"/>
      <c r="F34" s="7" t="s">
        <v>27</v>
      </c>
      <c r="G34" s="8"/>
      <c r="H34" s="93" t="s">
        <v>28</v>
      </c>
      <c r="I34" s="94"/>
      <c r="J34" s="94"/>
      <c r="K34" s="94"/>
      <c r="L34" s="94"/>
      <c r="M34" s="94"/>
      <c r="N34" s="95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0"/>
      <c r="B37" s="10"/>
      <c r="C37" s="10"/>
      <c r="D37" s="10"/>
      <c r="E37" s="10"/>
      <c r="F37" s="2"/>
      <c r="G37" s="2"/>
      <c r="H37" s="2"/>
      <c r="I37" s="3" t="s">
        <v>29</v>
      </c>
      <c r="J37" s="2"/>
      <c r="L37" s="87"/>
      <c r="M37" s="88"/>
      <c r="N37" s="2"/>
      <c r="O37" s="1"/>
    </row>
    <row r="39" spans="1:15" x14ac:dyDescent="0.25">
      <c r="A39" s="15" t="s">
        <v>64</v>
      </c>
      <c r="B39" s="15"/>
      <c r="C39" s="15"/>
      <c r="D39" s="15"/>
    </row>
    <row r="40" spans="1:15" x14ac:dyDescent="0.25">
      <c r="A40" s="15" t="s">
        <v>65</v>
      </c>
      <c r="B40" s="15"/>
      <c r="C40" s="15"/>
      <c r="D40" s="15"/>
    </row>
    <row r="41" spans="1:15" x14ac:dyDescent="0.25">
      <c r="A41" s="15" t="s">
        <v>66</v>
      </c>
      <c r="B41" s="15"/>
      <c r="C41" s="15"/>
      <c r="D41" s="15"/>
    </row>
    <row r="42" spans="1:15" x14ac:dyDescent="0.25">
      <c r="A42" s="15" t="s">
        <v>67</v>
      </c>
      <c r="B42" s="15"/>
      <c r="C42" s="15"/>
      <c r="D42" s="15"/>
    </row>
    <row r="43" spans="1:15" x14ac:dyDescent="0.25">
      <c r="A43" s="15" t="s">
        <v>68</v>
      </c>
      <c r="B43" s="15"/>
      <c r="C43" s="15"/>
      <c r="D43" s="15"/>
    </row>
    <row r="44" spans="1:15" x14ac:dyDescent="0.25">
      <c r="A44" s="15" t="s">
        <v>69</v>
      </c>
      <c r="B44" s="15"/>
      <c r="C44" s="15"/>
      <c r="D44" s="15"/>
    </row>
  </sheetData>
  <sheetProtection algorithmName="SHA-512" hashValue="7DXP2k+WbAwlLkQFu/T/fIqlZ3DAApILiDIlJcBDvkYXjLHSryske/iwzQZRF/6ktE0aeXgNP6VUiDe4lqL/PA==" saltValue="l+iAkeIxUb9XzdKOTbUcIw==" spinCount="100000" sheet="1" objects="1" scenarios="1"/>
  <mergeCells count="36">
    <mergeCell ref="A27:C27"/>
    <mergeCell ref="L37:M37"/>
    <mergeCell ref="E30:E34"/>
    <mergeCell ref="G30:N30"/>
    <mergeCell ref="G31:N31"/>
    <mergeCell ref="G32:N32"/>
    <mergeCell ref="G33:N33"/>
    <mergeCell ref="H34:N34"/>
    <mergeCell ref="O10:O12"/>
    <mergeCell ref="A29:N29"/>
    <mergeCell ref="L10:L12"/>
    <mergeCell ref="M10:M12"/>
    <mergeCell ref="O24:O26"/>
    <mergeCell ref="I24:J24"/>
    <mergeCell ref="A25:M25"/>
    <mergeCell ref="A26:M26"/>
    <mergeCell ref="N10:N12"/>
    <mergeCell ref="E11:E12"/>
    <mergeCell ref="J10:J12"/>
    <mergeCell ref="A10:A12"/>
    <mergeCell ref="D11:D12"/>
    <mergeCell ref="F11:F12"/>
    <mergeCell ref="B10:B12"/>
    <mergeCell ref="A28:N28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11" sqref="C11"/>
    </sheetView>
  </sheetViews>
  <sheetFormatPr defaultRowHeight="15" x14ac:dyDescent="0.25"/>
  <cols>
    <col min="1" max="1" width="12.85546875" customWidth="1"/>
  </cols>
  <sheetData>
    <row r="1" spans="1:4" x14ac:dyDescent="0.25">
      <c r="B1" s="15" t="s">
        <v>37</v>
      </c>
      <c r="C1" s="15" t="s">
        <v>40</v>
      </c>
      <c r="D1" s="15" t="s">
        <v>45</v>
      </c>
    </row>
    <row r="2" spans="1:4" x14ac:dyDescent="0.25">
      <c r="A2" s="15" t="s">
        <v>58</v>
      </c>
      <c r="B2" s="36">
        <f>SUM(Hárok1!F13:F14)</f>
        <v>1073</v>
      </c>
      <c r="C2" s="36">
        <f>SUM(Hárok1!F15:F16)</f>
        <v>597</v>
      </c>
      <c r="D2" s="36">
        <f>SUM(Hárok1!F17:F21)</f>
        <v>260</v>
      </c>
    </row>
    <row r="3" spans="1:4" x14ac:dyDescent="0.25">
      <c r="A3" s="15" t="s">
        <v>59</v>
      </c>
      <c r="B3" s="36">
        <f>SUM(Hárok1!L13:L14)</f>
        <v>19006.02</v>
      </c>
      <c r="C3" s="36">
        <f>SUM(Hárok1!L15:L16)</f>
        <v>13717.23</v>
      </c>
      <c r="D3" s="36">
        <f>SUM(Hárok1!L17:L21)</f>
        <v>6983.8499999999985</v>
      </c>
    </row>
    <row r="4" spans="1:4" x14ac:dyDescent="0.25">
      <c r="A4" s="15" t="s">
        <v>60</v>
      </c>
      <c r="B4">
        <f>B3/B2</f>
        <v>17.712972972972974</v>
      </c>
      <c r="C4">
        <f>C3/C2</f>
        <v>22.976934673366834</v>
      </c>
      <c r="D4">
        <f>D3/D2</f>
        <v>26.860961538461535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2022-11-07T10:16:48Z</dcterms:modified>
</cp:coreProperties>
</file>