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42190\Desktop\Dokumenty\N VO TU\Ťažba na rok 2023\Prílohy B SP\"/>
    </mc:Choice>
  </mc:AlternateContent>
  <bookViews>
    <workbookView xWindow="0" yWindow="0" windowWidth="28800" windowHeight="12330"/>
  </bookViews>
  <sheets>
    <sheet name="Hárok1" sheetId="1" r:id="rId1"/>
    <sheet name="Hárok2" sheetId="2" r:id="rId2"/>
    <sheet name="Hárok3" sheetId="3" r:id="rId3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N14" i="1" l="1"/>
  <c r="N15" i="1"/>
  <c r="N25" i="1" s="1"/>
  <c r="N16" i="1"/>
  <c r="N17" i="1"/>
  <c r="N18" i="1"/>
  <c r="N19" i="1"/>
  <c r="N20" i="1"/>
  <c r="N21" i="1"/>
  <c r="N22" i="1"/>
  <c r="N23" i="1"/>
  <c r="N24" i="1"/>
  <c r="N13" i="1"/>
  <c r="N26" i="1" l="1"/>
  <c r="N27" i="1" s="1"/>
  <c r="F14" i="1"/>
  <c r="L14" i="1" s="1"/>
  <c r="F15" i="1"/>
  <c r="L15" i="1" s="1"/>
  <c r="F16" i="1"/>
  <c r="L16" i="1" s="1"/>
  <c r="F17" i="1"/>
  <c r="L17" i="1" s="1"/>
  <c r="F18" i="1"/>
  <c r="L18" i="1" s="1"/>
  <c r="F19" i="1"/>
  <c r="L19" i="1" s="1"/>
  <c r="F20" i="1"/>
  <c r="L20" i="1" s="1"/>
  <c r="F21" i="1"/>
  <c r="L21" i="1" s="1"/>
  <c r="F22" i="1"/>
  <c r="L22" i="1" s="1"/>
  <c r="F23" i="1"/>
  <c r="L23" i="1" s="1"/>
  <c r="F24" i="1"/>
  <c r="L24" i="1" s="1"/>
  <c r="F13" i="1"/>
  <c r="L13" i="1" s="1"/>
  <c r="B3" i="2" s="1"/>
  <c r="E25" i="1"/>
  <c r="D25" i="1"/>
  <c r="D3" i="2" l="1"/>
  <c r="B2" i="2"/>
  <c r="B4" i="2" s="1"/>
  <c r="C2" i="2"/>
  <c r="D2" i="2"/>
  <c r="C3" i="2"/>
  <c r="L25" i="1"/>
  <c r="F25" i="1"/>
  <c r="D4" i="2" l="1"/>
  <c r="C4" i="2"/>
</calcChain>
</file>

<file path=xl/sharedStrings.xml><?xml version="1.0" encoding="utf-8"?>
<sst xmlns="http://schemas.openxmlformats.org/spreadsheetml/2006/main" count="106" uniqueCount="72">
  <si>
    <t>LO</t>
  </si>
  <si>
    <t>JPRL</t>
  </si>
  <si>
    <t>Požadovaná kombinácia technologií</t>
  </si>
  <si>
    <t>Predpokladaný objem ťažby</t>
  </si>
  <si>
    <t>Druh ťažby</t>
  </si>
  <si>
    <t>Sklon v %</t>
  </si>
  <si>
    <t>hmotnatosť v m³</t>
  </si>
  <si>
    <t>Približovacia vzdialenosť VM/OM (m)</t>
  </si>
  <si>
    <t>Cena stanovená objednávateľom  bez DPH v € za JPRL</t>
  </si>
  <si>
    <r>
      <t>Cena bez DPH (ponuka účastníka) v €</t>
    </r>
    <r>
      <rPr>
        <b/>
        <sz val="8"/>
        <rFont val="Times New Roman"/>
        <family val="1"/>
        <charset val="238"/>
      </rPr>
      <t>/m</t>
    </r>
    <r>
      <rPr>
        <b/>
        <sz val="8"/>
        <rFont val="Arial"/>
        <family val="2"/>
        <charset val="238"/>
      </rPr>
      <t>³ na dve desatiiné miesta</t>
    </r>
  </si>
  <si>
    <r>
      <t>Celkom cena bez DPH</t>
    </r>
    <r>
      <rPr>
        <b/>
        <sz val="7"/>
        <rFont val="Arial"/>
        <family val="2"/>
        <charset val="238"/>
      </rPr>
      <t xml:space="preserve"> (ponuka účastníka)</t>
    </r>
    <r>
      <rPr>
        <b/>
        <sz val="9"/>
        <rFont val="Arial"/>
        <family val="2"/>
        <charset val="238"/>
      </rPr>
      <t xml:space="preserve">
v €</t>
    </r>
  </si>
  <si>
    <t>Predpokladaný termín vykonania (kalendárny mesiac roka)</t>
  </si>
  <si>
    <t>ihličnaté (m³)</t>
  </si>
  <si>
    <r>
      <t>listnaté (m</t>
    </r>
    <r>
      <rPr>
        <b/>
        <sz val="9"/>
        <rFont val="Arial"/>
        <family val="2"/>
        <charset val="238"/>
      </rPr>
      <t>³)</t>
    </r>
  </si>
  <si>
    <r>
      <t>spolu (m</t>
    </r>
    <r>
      <rPr>
        <b/>
        <sz val="9"/>
        <rFont val="Arial"/>
        <family val="2"/>
        <charset val="238"/>
      </rPr>
      <t>³)</t>
    </r>
  </si>
  <si>
    <t xml:space="preserve">Spolu bez DPH   </t>
  </si>
  <si>
    <t>Spolu bez DPH</t>
  </si>
  <si>
    <t>DPH 20%</t>
  </si>
  <si>
    <t>Spolu s  DPH</t>
  </si>
  <si>
    <t>Záväzný termín vykonania:</t>
  </si>
  <si>
    <t xml:space="preserve"> Určenie začiatku a ukončenia prác bude určené v Objednávke a Zákazkovom liste.</t>
  </si>
  <si>
    <t>Ak ste platiteľom DPH, uveďte IČ pre DPH, ak nie ste platiteľom DPH, ponechajte pôvodný text: nie som platiteľom DPH</t>
  </si>
  <si>
    <t>Doodávaleľ:</t>
  </si>
  <si>
    <t>Názov:</t>
  </si>
  <si>
    <t>Sídlo:</t>
  </si>
  <si>
    <t>IČO:</t>
  </si>
  <si>
    <t>DIČ:</t>
  </si>
  <si>
    <t>IČ pre DPH:</t>
  </si>
  <si>
    <t>nie som platiteľom DPH</t>
  </si>
  <si>
    <t>Podpis  dodávateľa</t>
  </si>
  <si>
    <t>Názov predmetu zákazky:</t>
  </si>
  <si>
    <t>Objednávateľ:</t>
  </si>
  <si>
    <t>LS:</t>
  </si>
  <si>
    <r>
  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Cena stanovená obiednávateľom v </t>
    </r>
    <r>
      <rPr>
        <b/>
        <sz val="9"/>
        <rFont val="Calibri"/>
        <family val="2"/>
        <charset val="238"/>
      </rPr>
      <t>€</t>
    </r>
    <r>
      <rPr>
        <b/>
        <sz val="9"/>
        <rFont val="Arial"/>
        <family val="2"/>
        <charset val="238"/>
      </rPr>
      <t>/m</t>
    </r>
    <r>
      <rPr>
        <b/>
        <vertAlign val="superscript"/>
        <sz val="9"/>
        <rFont val="Arial"/>
        <family val="2"/>
        <charset val="238"/>
      </rPr>
      <t xml:space="preserve">3 </t>
    </r>
    <r>
      <rPr>
        <b/>
        <sz val="9"/>
        <rFont val="Arial"/>
        <family val="2"/>
        <charset val="238"/>
      </rPr>
      <t>na dve desatiiné miasta bez DPH</t>
    </r>
  </si>
  <si>
    <t>VŠLP TU Zvolen</t>
  </si>
  <si>
    <t>Lesnícke služby v ťažbovom procese na VŠLP TU Zvolen</t>
  </si>
  <si>
    <t>1072-00</t>
  </si>
  <si>
    <t>č.1</t>
  </si>
  <si>
    <t>OU</t>
  </si>
  <si>
    <t>513A11</t>
  </si>
  <si>
    <t>425B00</t>
  </si>
  <si>
    <t>PU+50</t>
  </si>
  <si>
    <t>494B00</t>
  </si>
  <si>
    <t>421A00</t>
  </si>
  <si>
    <t>č.2</t>
  </si>
  <si>
    <t>PU-50</t>
  </si>
  <si>
    <t>421B00</t>
  </si>
  <si>
    <t>486C00</t>
  </si>
  <si>
    <t>50/200</t>
  </si>
  <si>
    <t>443B00</t>
  </si>
  <si>
    <t>100/300</t>
  </si>
  <si>
    <t>425A20</t>
  </si>
  <si>
    <t>50/300</t>
  </si>
  <si>
    <t>431A00</t>
  </si>
  <si>
    <t>PP</t>
  </si>
  <si>
    <t>RN</t>
  </si>
  <si>
    <t>PN</t>
  </si>
  <si>
    <t>suma m3</t>
  </si>
  <si>
    <t xml:space="preserve">suma cena </t>
  </si>
  <si>
    <t>priemer cena</t>
  </si>
  <si>
    <t>100/1500</t>
  </si>
  <si>
    <t>31.12.2023</t>
  </si>
  <si>
    <t>Budča - časť č.4 (Kráľová)</t>
  </si>
  <si>
    <t>Ponuka úchádzača nesmie prekročiť stanovenú akúkoľvek jednotkovú cenu a tiež ani celkovú sumárnu cenu za celú časť!!!</t>
  </si>
  <si>
    <t>PP - podľa potreby obiednávateľa</t>
  </si>
  <si>
    <t>OU - obnovná úmyselná ťažba</t>
  </si>
  <si>
    <t>PU+50 - predrubná úmyselná ťažba nad 50 rokov</t>
  </si>
  <si>
    <t>PU-50 - predrubná úmyselná ťažba do 50 rokov</t>
  </si>
  <si>
    <t>RN - rubná nahodná ťažba</t>
  </si>
  <si>
    <t>PN - predrubná náhodná ťažba</t>
  </si>
  <si>
    <t>Opis a rozsah zákazky a cenová ponuka uchádzača</t>
  </si>
  <si>
    <t>Príloha B-4 Súťažných podkladov - návrh na plnenie kritéria na časť č.4 (Králová)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</si>
</sst>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7" x14ac:knownFonts="1">
    <font>
      <sz val="11"/>
      <color theme="1"/>
      <name val="Calibri"/>
      <family val="2"/>
      <charset val="238"/>
      <scheme val="minor"/>
    </font>
    <font>
      <b/>
      <sz val="14"/>
      <name val="Arial"/>
      <family val="2"/>
      <charset val="238"/>
    </font>
    <font>
      <sz val="10"/>
      <name val="Arial"/>
      <family val="2"/>
      <charset val="238"/>
    </font>
    <font>
      <b/>
      <sz val="12"/>
      <name val="Calibri"/>
      <family val="2"/>
      <charset val="238"/>
    </font>
    <font>
      <b/>
      <sz val="10"/>
      <name val="Arial"/>
      <family val="2"/>
      <charset val="238"/>
    </font>
    <font>
      <b/>
      <sz val="9"/>
      <name val="Arial"/>
      <family val="2"/>
      <charset val="238"/>
    </font>
    <font>
      <b/>
      <sz val="8"/>
      <name val="Arial"/>
      <family val="2"/>
      <charset val="238"/>
    </font>
    <font>
      <b/>
      <sz val="8"/>
      <name val="Times New Roman"/>
      <family val="1"/>
      <charset val="238"/>
    </font>
    <font>
      <b/>
      <sz val="7"/>
      <name val="Arial"/>
      <family val="2"/>
      <charset val="238"/>
    </font>
    <font>
      <sz val="9"/>
      <name val="Arial"/>
      <family val="2"/>
      <charset val="238"/>
    </font>
    <font>
      <sz val="10"/>
      <color rgb="FFFF0000"/>
      <name val="Arial"/>
      <family val="2"/>
      <charset val="238"/>
    </font>
    <font>
      <b/>
      <sz val="9"/>
      <color rgb="FFFF0000"/>
      <name val="Arial"/>
      <family val="2"/>
      <charset val="238"/>
    </font>
    <font>
      <b/>
      <sz val="10"/>
      <color rgb="FFFF0000"/>
      <name val="Arial"/>
      <family val="2"/>
      <charset val="238"/>
    </font>
    <font>
      <b/>
      <sz val="11"/>
      <color rgb="FFFF0000"/>
      <name val="Calibri"/>
      <family val="2"/>
      <charset val="238"/>
      <scheme val="minor"/>
    </font>
    <font>
      <sz val="12"/>
      <name val="Calibri"/>
      <family val="2"/>
      <charset val="238"/>
      <scheme val="minor"/>
    </font>
    <font>
      <b/>
      <sz val="9"/>
      <name val="Calibri"/>
      <family val="2"/>
      <charset val="238"/>
    </font>
    <font>
      <b/>
      <vertAlign val="superscript"/>
      <sz val="9"/>
      <name val="Arial"/>
      <family val="2"/>
      <charset val="238"/>
    </font>
  </fonts>
  <fills count="7">
    <fill>
      <patternFill patternType="none"/>
    </fill>
    <fill>
      <patternFill patternType="gray125"/>
    </fill>
    <fill>
      <patternFill patternType="solid">
        <fgColor rgb="FFEAEAEA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6" tint="-0.249977111117893"/>
        <bgColor indexed="64"/>
      </patternFill>
    </fill>
    <fill>
      <patternFill patternType="solid">
        <fgColor theme="0" tint="-0.34998626667073579"/>
        <bgColor indexed="64"/>
      </patternFill>
    </fill>
  </fills>
  <borders count="42">
    <border>
      <left/>
      <right/>
      <top/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</borders>
  <cellStyleXfs count="1">
    <xf numFmtId="0" fontId="0" fillId="0" borderId="0"/>
  </cellStyleXfs>
  <cellXfs count="112">
    <xf numFmtId="0" fontId="0" fillId="0" borderId="0" xfId="0"/>
    <xf numFmtId="0" fontId="0" fillId="0" borderId="0" xfId="0" applyAlignment="1">
      <alignment horizontal="left"/>
    </xf>
    <xf numFmtId="4" fontId="5" fillId="2" borderId="1" xfId="0" applyNumberFormat="1" applyFont="1" applyFill="1" applyBorder="1" applyAlignment="1" applyProtection="1">
      <alignment horizontal="center" vertical="center"/>
      <protection locked="0"/>
    </xf>
    <xf numFmtId="0" fontId="10" fillId="0" borderId="0" xfId="0" applyFont="1" applyAlignment="1">
      <alignment vertical="center"/>
    </xf>
    <xf numFmtId="0" fontId="4" fillId="2" borderId="2" xfId="0" applyFont="1" applyFill="1" applyBorder="1"/>
    <xf numFmtId="0" fontId="0" fillId="2" borderId="2" xfId="0" applyFill="1" applyBorder="1"/>
    <xf numFmtId="4" fontId="5" fillId="2" borderId="7" xfId="0" applyNumberFormat="1" applyFont="1" applyFill="1" applyBorder="1" applyAlignment="1" applyProtection="1">
      <alignment horizontal="center" vertical="center"/>
      <protection locked="0"/>
    </xf>
    <xf numFmtId="0" fontId="10" fillId="0" borderId="0" xfId="0" applyFont="1" applyAlignment="1">
      <alignment horizontal="left" vertical="center"/>
    </xf>
    <xf numFmtId="0" fontId="5" fillId="0" borderId="26" xfId="0" applyFont="1" applyBorder="1" applyAlignment="1">
      <alignment vertical="center"/>
    </xf>
    <xf numFmtId="0" fontId="4" fillId="0" borderId="2" xfId="0" applyFont="1" applyBorder="1" applyAlignment="1">
      <alignment horizontal="left"/>
    </xf>
    <xf numFmtId="0" fontId="4" fillId="0" borderId="0" xfId="0" applyFont="1" applyAlignment="1">
      <alignment horizontal="left"/>
    </xf>
    <xf numFmtId="0" fontId="5" fillId="0" borderId="24" xfId="0" applyFont="1" applyBorder="1" applyAlignment="1">
      <alignment horizontal="center" vertical="center" wrapText="1"/>
    </xf>
    <xf numFmtId="0" fontId="4" fillId="0" borderId="26" xfId="0" applyFont="1" applyBorder="1" applyAlignment="1">
      <alignment horizontal="center" vertical="center"/>
    </xf>
    <xf numFmtId="0" fontId="4" fillId="0" borderId="34" xfId="0" applyFont="1" applyBorder="1" applyAlignment="1">
      <alignment horizontal="left"/>
    </xf>
    <xf numFmtId="0" fontId="4" fillId="0" borderId="35" xfId="0" applyFont="1" applyBorder="1" applyAlignment="1">
      <alignment horizontal="left"/>
    </xf>
    <xf numFmtId="0" fontId="4" fillId="0" borderId="36" xfId="0" applyFont="1" applyBorder="1" applyAlignment="1">
      <alignment horizontal="right" indent="1"/>
    </xf>
    <xf numFmtId="0" fontId="4" fillId="4" borderId="23" xfId="0" applyFont="1" applyFill="1" applyBorder="1" applyAlignment="1" applyProtection="1">
      <alignment horizontal="center"/>
      <protection locked="0"/>
    </xf>
    <xf numFmtId="0" fontId="0" fillId="0" borderId="23" xfId="0" applyBorder="1"/>
    <xf numFmtId="4" fontId="0" fillId="0" borderId="0" xfId="0" applyNumberFormat="1"/>
    <xf numFmtId="0" fontId="3" fillId="3" borderId="0" xfId="0" applyFont="1" applyFill="1" applyAlignment="1">
      <alignment horizontal="right"/>
    </xf>
    <xf numFmtId="4" fontId="5" fillId="2" borderId="12" xfId="0" applyNumberFormat="1" applyFont="1" applyFill="1" applyBorder="1" applyAlignment="1" applyProtection="1">
      <alignment horizontal="center" vertical="center"/>
      <protection locked="0"/>
    </xf>
    <xf numFmtId="0" fontId="0" fillId="0" borderId="0" xfId="0" applyAlignment="1">
      <alignment horizontal="center"/>
    </xf>
    <xf numFmtId="0" fontId="12" fillId="0" borderId="22" xfId="0" applyFont="1" applyFill="1" applyBorder="1" applyAlignment="1" applyProtection="1">
      <alignment horizontal="center" vertical="center"/>
    </xf>
    <xf numFmtId="0" fontId="11" fillId="0" borderId="22" xfId="0" applyFont="1" applyFill="1" applyBorder="1" applyAlignment="1" applyProtection="1">
      <alignment horizontal="center" vertical="center"/>
    </xf>
    <xf numFmtId="0" fontId="5" fillId="0" borderId="17" xfId="0" applyFont="1" applyBorder="1" applyAlignment="1">
      <alignment horizontal="center" vertical="center" wrapText="1"/>
    </xf>
    <xf numFmtId="0" fontId="0" fillId="0" borderId="18" xfId="0" applyBorder="1" applyAlignment="1">
      <alignment vertical="center"/>
    </xf>
    <xf numFmtId="0" fontId="0" fillId="0" borderId="19" xfId="0" applyBorder="1" applyAlignment="1">
      <alignment vertical="center"/>
    </xf>
    <xf numFmtId="0" fontId="1" fillId="0" borderId="0" xfId="0" applyFont="1" applyAlignment="1">
      <alignment horizontal="center"/>
    </xf>
    <xf numFmtId="0" fontId="14" fillId="0" borderId="0" xfId="0" applyFont="1" applyAlignment="1">
      <alignment horizontal="left" readingOrder="1"/>
    </xf>
    <xf numFmtId="0" fontId="3" fillId="0" borderId="0" xfId="0" applyFont="1" applyAlignment="1">
      <alignment horizontal="left"/>
    </xf>
    <xf numFmtId="0" fontId="4" fillId="0" borderId="2" xfId="0" applyFont="1" applyBorder="1" applyAlignment="1">
      <alignment horizontal="left"/>
    </xf>
    <xf numFmtId="0" fontId="3" fillId="3" borderId="0" xfId="0" applyFont="1" applyFill="1" applyAlignment="1" applyProtection="1">
      <alignment horizontal="left"/>
      <protection locked="0"/>
    </xf>
    <xf numFmtId="0" fontId="13" fillId="4" borderId="0" xfId="0" applyFont="1" applyFill="1" applyAlignment="1">
      <alignment horizontal="center"/>
    </xf>
    <xf numFmtId="0" fontId="5" fillId="0" borderId="6" xfId="0" applyFont="1" applyBorder="1" applyAlignment="1">
      <alignment horizontal="center" vertical="center" wrapText="1"/>
    </xf>
    <xf numFmtId="0" fontId="5" fillId="0" borderId="20" xfId="0" applyFont="1" applyBorder="1" applyAlignment="1">
      <alignment horizontal="center" vertical="center" wrapText="1"/>
    </xf>
    <xf numFmtId="0" fontId="5" fillId="0" borderId="21" xfId="0" applyFont="1" applyBorder="1" applyAlignment="1">
      <alignment horizontal="center" vertical="center" wrapText="1"/>
    </xf>
    <xf numFmtId="0" fontId="5" fillId="0" borderId="27" xfId="0" applyFont="1" applyBorder="1" applyAlignment="1">
      <alignment horizontal="center" vertical="center" wrapText="1"/>
    </xf>
    <xf numFmtId="0" fontId="5" fillId="0" borderId="14" xfId="0" applyFont="1" applyBorder="1" applyAlignment="1">
      <alignment horizontal="center" vertical="center" wrapText="1"/>
    </xf>
    <xf numFmtId="0" fontId="5" fillId="0" borderId="28" xfId="0" applyFont="1" applyBorder="1" applyAlignment="1">
      <alignment horizontal="center" vertical="center" wrapText="1"/>
    </xf>
    <xf numFmtId="0" fontId="5" fillId="0" borderId="18" xfId="0" applyFont="1" applyBorder="1" applyAlignment="1">
      <alignment horizontal="center" vertical="center" wrapText="1"/>
    </xf>
    <xf numFmtId="0" fontId="5" fillId="0" borderId="19" xfId="0" applyFont="1" applyBorder="1" applyAlignment="1">
      <alignment horizontal="center" vertical="center" wrapText="1"/>
    </xf>
    <xf numFmtId="0" fontId="5" fillId="0" borderId="15" xfId="0" applyFont="1" applyBorder="1" applyAlignment="1">
      <alignment horizontal="center" vertical="center" wrapText="1"/>
    </xf>
    <xf numFmtId="0" fontId="5" fillId="0" borderId="12" xfId="0" applyFont="1" applyBorder="1" applyAlignment="1">
      <alignment horizontal="center" vertical="center" wrapText="1"/>
    </xf>
    <xf numFmtId="0" fontId="5" fillId="0" borderId="16" xfId="0" applyFont="1" applyBorder="1" applyAlignment="1">
      <alignment horizontal="center" vertical="center" wrapText="1"/>
    </xf>
    <xf numFmtId="0" fontId="0" fillId="0" borderId="15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0" fontId="0" fillId="0" borderId="16" xfId="0" applyBorder="1" applyAlignment="1">
      <alignment horizontal="center" vertical="center" wrapText="1"/>
    </xf>
    <xf numFmtId="0" fontId="10" fillId="0" borderId="0" xfId="0" applyFont="1" applyAlignment="1">
      <alignment horizontal="left" vertical="center"/>
    </xf>
    <xf numFmtId="0" fontId="6" fillId="6" borderId="17" xfId="0" applyFont="1" applyFill="1" applyBorder="1" applyAlignment="1">
      <alignment horizontal="center" vertical="center" wrapText="1"/>
    </xf>
    <xf numFmtId="0" fontId="6" fillId="6" borderId="18" xfId="0" applyFont="1" applyFill="1" applyBorder="1" applyAlignment="1">
      <alignment horizontal="center" vertical="center"/>
    </xf>
    <xf numFmtId="0" fontId="6" fillId="6" borderId="19" xfId="0" applyFont="1" applyFill="1" applyBorder="1" applyAlignment="1">
      <alignment horizontal="center" vertical="center"/>
    </xf>
    <xf numFmtId="0" fontId="11" fillId="0" borderId="6" xfId="0" applyFont="1" applyBorder="1" applyAlignment="1">
      <alignment horizontal="right" vertical="center" indent="2"/>
    </xf>
    <xf numFmtId="0" fontId="11" fillId="0" borderId="20" xfId="0" applyFont="1" applyBorder="1" applyAlignment="1">
      <alignment horizontal="right" vertical="center" indent="2"/>
    </xf>
    <xf numFmtId="0" fontId="11" fillId="0" borderId="21" xfId="0" applyFont="1" applyBorder="1" applyAlignment="1">
      <alignment horizontal="right" vertical="center" indent="2"/>
    </xf>
    <xf numFmtId="0" fontId="5" fillId="6" borderId="22" xfId="0" applyFont="1" applyFill="1" applyBorder="1" applyAlignment="1">
      <alignment horizontal="center" vertical="center" wrapText="1"/>
    </xf>
    <xf numFmtId="0" fontId="5" fillId="6" borderId="0" xfId="0" applyFont="1" applyFill="1" applyAlignment="1">
      <alignment horizontal="center" vertical="center"/>
    </xf>
    <xf numFmtId="0" fontId="5" fillId="6" borderId="23" xfId="0" applyFont="1" applyFill="1" applyBorder="1" applyAlignment="1">
      <alignment horizontal="center" vertical="center"/>
    </xf>
    <xf numFmtId="0" fontId="4" fillId="0" borderId="18" xfId="0" applyFont="1" applyBorder="1" applyAlignment="1">
      <alignment horizontal="center" vertical="center"/>
    </xf>
    <xf numFmtId="0" fontId="4" fillId="0" borderId="19" xfId="0" applyFont="1" applyBorder="1" applyAlignment="1">
      <alignment horizontal="center" vertical="center"/>
    </xf>
    <xf numFmtId="0" fontId="4" fillId="0" borderId="17" xfId="0" applyFont="1" applyBorder="1" applyAlignment="1">
      <alignment horizontal="center" vertical="center"/>
    </xf>
    <xf numFmtId="0" fontId="5" fillId="0" borderId="25" xfId="0" applyFont="1" applyBorder="1" applyAlignment="1">
      <alignment horizontal="center" vertical="center" wrapText="1"/>
    </xf>
    <xf numFmtId="0" fontId="5" fillId="0" borderId="26" xfId="0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8" xfId="0" applyFont="1" applyBorder="1" applyAlignment="1">
      <alignment horizontal="center" vertical="center"/>
    </xf>
    <xf numFmtId="0" fontId="5" fillId="0" borderId="19" xfId="0" applyFont="1" applyBorder="1" applyAlignment="1">
      <alignment horizontal="center" vertical="center"/>
    </xf>
    <xf numFmtId="0" fontId="12" fillId="0" borderId="0" xfId="0" applyFont="1" applyAlignment="1">
      <alignment horizontal="left" vertical="center"/>
    </xf>
    <xf numFmtId="0" fontId="0" fillId="0" borderId="3" xfId="0" applyBorder="1" applyAlignment="1" applyProtection="1">
      <alignment horizontal="center"/>
      <protection locked="0"/>
    </xf>
    <xf numFmtId="0" fontId="0" fillId="0" borderId="13" xfId="0" applyBorder="1" applyAlignment="1" applyProtection="1">
      <alignment horizontal="center"/>
      <protection locked="0"/>
    </xf>
    <xf numFmtId="0" fontId="4" fillId="2" borderId="2" xfId="0" applyFont="1" applyFill="1" applyBorder="1" applyAlignment="1">
      <alignment horizontal="center" vertical="center" textRotation="90"/>
    </xf>
    <xf numFmtId="0" fontId="4" fillId="2" borderId="3" xfId="0" applyFont="1" applyFill="1" applyBorder="1" applyAlignment="1" applyProtection="1">
      <alignment horizontal="left"/>
      <protection locked="0"/>
    </xf>
    <xf numFmtId="0" fontId="4" fillId="2" borderId="14" xfId="0" applyFont="1" applyFill="1" applyBorder="1" applyAlignment="1" applyProtection="1">
      <alignment horizontal="left"/>
      <protection locked="0"/>
    </xf>
    <xf numFmtId="0" fontId="4" fillId="2" borderId="13" xfId="0" applyFont="1" applyFill="1" applyBorder="1" applyAlignment="1" applyProtection="1">
      <alignment horizontal="left"/>
      <protection locked="0"/>
    </xf>
    <xf numFmtId="49" fontId="0" fillId="2" borderId="3" xfId="0" applyNumberFormat="1" applyFill="1" applyBorder="1" applyAlignment="1" applyProtection="1">
      <alignment horizontal="left"/>
      <protection locked="0"/>
    </xf>
    <xf numFmtId="49" fontId="0" fillId="2" borderId="14" xfId="0" applyNumberFormat="1" applyFill="1" applyBorder="1" applyAlignment="1" applyProtection="1">
      <alignment horizontal="left"/>
      <protection locked="0"/>
    </xf>
    <xf numFmtId="49" fontId="0" fillId="2" borderId="13" xfId="0" applyNumberFormat="1" applyFill="1" applyBorder="1" applyAlignment="1" applyProtection="1">
      <alignment horizontal="left"/>
      <protection locked="0"/>
    </xf>
    <xf numFmtId="0" fontId="9" fillId="4" borderId="8" xfId="0" applyFont="1" applyFill="1" applyBorder="1" applyAlignment="1" applyProtection="1">
      <alignment horizontal="center" vertical="center"/>
    </xf>
    <xf numFmtId="49" fontId="9" fillId="0" borderId="9" xfId="0" applyNumberFormat="1" applyFont="1" applyBorder="1" applyAlignment="1" applyProtection="1">
      <alignment horizontal="center" vertical="center" wrapText="1"/>
    </xf>
    <xf numFmtId="0" fontId="2" fillId="0" borderId="10" xfId="0" applyFont="1" applyBorder="1" applyAlignment="1" applyProtection="1">
      <alignment horizontal="center" vertical="center"/>
    </xf>
    <xf numFmtId="2" fontId="9" fillId="0" borderId="9" xfId="0" applyNumberFormat="1" applyFont="1" applyBorder="1" applyAlignment="1" applyProtection="1">
      <alignment horizontal="right" vertical="center"/>
    </xf>
    <xf numFmtId="4" fontId="9" fillId="5" borderId="2" xfId="0" applyNumberFormat="1" applyFont="1" applyFill="1" applyBorder="1" applyAlignment="1" applyProtection="1">
      <alignment horizontal="right" vertical="center"/>
    </xf>
    <xf numFmtId="49" fontId="9" fillId="0" borderId="2" xfId="0" applyNumberFormat="1" applyFont="1" applyBorder="1" applyAlignment="1" applyProtection="1">
      <alignment horizontal="center" vertical="center"/>
    </xf>
    <xf numFmtId="9" fontId="9" fillId="0" borderId="9" xfId="0" applyNumberFormat="1" applyFont="1" applyBorder="1" applyAlignment="1" applyProtection="1">
      <alignment horizontal="center" vertical="center" wrapText="1"/>
    </xf>
    <xf numFmtId="0" fontId="9" fillId="0" borderId="9" xfId="0" applyFont="1" applyBorder="1" applyAlignment="1" applyProtection="1">
      <alignment horizontal="center" vertical="center" wrapText="1"/>
    </xf>
    <xf numFmtId="0" fontId="2" fillId="0" borderId="11" xfId="0" applyFont="1" applyBorder="1" applyAlignment="1" applyProtection="1">
      <alignment horizontal="center" vertical="center"/>
    </xf>
    <xf numFmtId="0" fontId="2" fillId="4" borderId="33" xfId="0" applyFont="1" applyFill="1" applyBorder="1" applyAlignment="1" applyProtection="1">
      <alignment horizontal="center" vertical="center"/>
    </xf>
    <xf numFmtId="4" fontId="5" fillId="0" borderId="1" xfId="0" applyNumberFormat="1" applyFont="1" applyBorder="1" applyAlignment="1" applyProtection="1">
      <alignment horizontal="center" vertical="center"/>
    </xf>
    <xf numFmtId="49" fontId="9" fillId="0" borderId="4" xfId="0" applyNumberFormat="1" applyFont="1" applyBorder="1" applyAlignment="1" applyProtection="1">
      <alignment horizontal="center" vertical="center"/>
    </xf>
    <xf numFmtId="0" fontId="0" fillId="4" borderId="38" xfId="0" applyFill="1" applyBorder="1" applyAlignment="1" applyProtection="1">
      <alignment horizontal="center"/>
    </xf>
    <xf numFmtId="0" fontId="2" fillId="4" borderId="12" xfId="0" applyFont="1" applyFill="1" applyBorder="1" applyAlignment="1" applyProtection="1">
      <alignment horizontal="center" vertical="center"/>
    </xf>
    <xf numFmtId="0" fontId="2" fillId="4" borderId="37" xfId="0" applyFont="1" applyFill="1" applyBorder="1" applyAlignment="1" applyProtection="1">
      <alignment horizontal="center" vertical="center"/>
    </xf>
    <xf numFmtId="0" fontId="9" fillId="4" borderId="38" xfId="0" applyFont="1" applyFill="1" applyBorder="1" applyAlignment="1" applyProtection="1">
      <alignment horizontal="center" vertical="center"/>
    </xf>
    <xf numFmtId="49" fontId="9" fillId="0" borderId="2" xfId="0" applyNumberFormat="1" applyFont="1" applyBorder="1" applyAlignment="1" applyProtection="1">
      <alignment horizontal="center" vertical="center" wrapText="1"/>
    </xf>
    <xf numFmtId="0" fontId="2" fillId="0" borderId="3" xfId="0" applyFont="1" applyBorder="1" applyAlignment="1" applyProtection="1">
      <alignment horizontal="center" vertical="center"/>
    </xf>
    <xf numFmtId="2" fontId="9" fillId="0" borderId="2" xfId="0" applyNumberFormat="1" applyFont="1" applyBorder="1" applyAlignment="1" applyProtection="1">
      <alignment horizontal="right" vertical="center"/>
    </xf>
    <xf numFmtId="9" fontId="9" fillId="0" borderId="2" xfId="0" applyNumberFormat="1" applyFont="1" applyBorder="1" applyAlignment="1" applyProtection="1">
      <alignment horizontal="center" vertical="center" wrapText="1"/>
    </xf>
    <xf numFmtId="0" fontId="9" fillId="0" borderId="2" xfId="0" applyFont="1" applyBorder="1" applyAlignment="1" applyProtection="1">
      <alignment horizontal="center" vertical="center" wrapText="1"/>
    </xf>
    <xf numFmtId="0" fontId="2" fillId="0" borderId="30" xfId="0" applyFont="1" applyBorder="1" applyAlignment="1" applyProtection="1">
      <alignment horizontal="center" vertical="center"/>
    </xf>
    <xf numFmtId="0" fontId="0" fillId="4" borderId="31" xfId="0" applyFill="1" applyBorder="1" applyProtection="1"/>
    <xf numFmtId="0" fontId="0" fillId="0" borderId="32" xfId="0" applyBorder="1" applyProtection="1"/>
    <xf numFmtId="0" fontId="5" fillId="0" borderId="23" xfId="0" applyFont="1" applyBorder="1" applyAlignment="1" applyProtection="1">
      <alignment vertical="center"/>
    </xf>
    <xf numFmtId="3" fontId="5" fillId="5" borderId="29" xfId="0" applyNumberFormat="1" applyFont="1" applyFill="1" applyBorder="1" applyAlignment="1" applyProtection="1">
      <alignment vertical="center"/>
    </xf>
    <xf numFmtId="0" fontId="5" fillId="0" borderId="41" xfId="0" applyFont="1" applyBorder="1" applyAlignment="1" applyProtection="1">
      <alignment vertical="center"/>
    </xf>
    <xf numFmtId="0" fontId="5" fillId="0" borderId="28" xfId="0" applyFont="1" applyBorder="1" applyAlignment="1" applyProtection="1">
      <alignment vertical="center"/>
    </xf>
    <xf numFmtId="0" fontId="5" fillId="0" borderId="23" xfId="0" applyFont="1" applyBorder="1" applyAlignment="1" applyProtection="1">
      <alignment horizontal="right" vertical="center"/>
    </xf>
    <xf numFmtId="0" fontId="5" fillId="0" borderId="40" xfId="0" applyFont="1" applyBorder="1" applyAlignment="1" applyProtection="1">
      <alignment horizontal="right" vertical="center"/>
    </xf>
    <xf numFmtId="4" fontId="5" fillId="5" borderId="39" xfId="0" applyNumberFormat="1" applyFont="1" applyFill="1" applyBorder="1" applyAlignment="1" applyProtection="1">
      <alignment horizontal="center" vertical="center"/>
    </xf>
    <xf numFmtId="4" fontId="5" fillId="5" borderId="5" xfId="0" applyNumberFormat="1" applyFont="1" applyFill="1" applyBorder="1" applyAlignment="1" applyProtection="1">
      <alignment horizontal="center" vertical="center"/>
    </xf>
    <xf numFmtId="49" fontId="0" fillId="0" borderId="15" xfId="0" applyNumberFormat="1" applyBorder="1" applyAlignment="1" applyProtection="1">
      <alignment horizontal="center"/>
    </xf>
    <xf numFmtId="4" fontId="5" fillId="5" borderId="19" xfId="0" applyNumberFormat="1" applyFont="1" applyFill="1" applyBorder="1" applyAlignment="1" applyProtection="1">
      <alignment horizontal="center" vertical="center"/>
    </xf>
    <xf numFmtId="0" fontId="0" fillId="0" borderId="18" xfId="0" applyBorder="1" applyAlignment="1" applyProtection="1">
      <alignment horizontal="center"/>
    </xf>
    <xf numFmtId="4" fontId="11" fillId="5" borderId="6" xfId="0" applyNumberFormat="1" applyFont="1" applyFill="1" applyBorder="1" applyAlignment="1" applyProtection="1">
      <alignment horizontal="center" vertical="center"/>
    </xf>
    <xf numFmtId="0" fontId="0" fillId="0" borderId="19" xfId="0" applyBorder="1" applyAlignment="1" applyProtection="1">
      <alignment horizontal="center"/>
    </xf>
  </cellXfs>
  <cellStyles count="1">
    <cellStyle name="Normálna" xfId="0" builtinId="0"/>
  </cellStyles>
  <dxfs count="0"/>
  <tableStyles count="0" defaultTableStyle="TableStyleMedium2" defaultPivotStyle="PivotStyleLight16"/>
  <colors>
    <mruColors>
      <color rgb="FF0033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46"/>
  <sheetViews>
    <sheetView tabSelected="1" zoomScaleNormal="100" zoomScalePageLayoutView="40" workbookViewId="0">
      <selection activeCell="M15" sqref="M15"/>
    </sheetView>
  </sheetViews>
  <sheetFormatPr defaultRowHeight="15" x14ac:dyDescent="0.25"/>
  <cols>
    <col min="1" max="1" width="13.7109375" customWidth="1"/>
    <col min="2" max="2" width="11.5703125" customWidth="1"/>
    <col min="3" max="14" width="11.7109375" customWidth="1"/>
    <col min="15" max="15" width="13.85546875" customWidth="1"/>
  </cols>
  <sheetData>
    <row r="1" spans="1:15" x14ac:dyDescent="0.25">
      <c r="E1" s="21" t="s">
        <v>71</v>
      </c>
      <c r="F1" s="21"/>
      <c r="G1" s="21"/>
      <c r="H1" s="21"/>
      <c r="I1" s="21"/>
      <c r="J1" s="21"/>
      <c r="K1" s="21"/>
    </row>
    <row r="2" spans="1:15" ht="18" x14ac:dyDescent="0.25">
      <c r="C2" s="27" t="s">
        <v>70</v>
      </c>
      <c r="D2" s="27"/>
      <c r="E2" s="27"/>
      <c r="F2" s="27"/>
      <c r="G2" s="27"/>
      <c r="H2" s="27"/>
      <c r="I2" s="27"/>
      <c r="J2" s="27"/>
      <c r="K2" s="27"/>
      <c r="L2" s="27"/>
      <c r="M2" s="27"/>
    </row>
    <row r="4" spans="1:15" ht="15.75" customHeight="1" x14ac:dyDescent="0.25">
      <c r="A4" s="28" t="s">
        <v>30</v>
      </c>
      <c r="B4" s="28"/>
      <c r="C4" s="29" t="s">
        <v>35</v>
      </c>
      <c r="D4" s="29"/>
      <c r="E4" s="29"/>
      <c r="F4" s="29"/>
      <c r="G4" s="29"/>
      <c r="I4" s="19" t="s">
        <v>32</v>
      </c>
      <c r="J4" s="31" t="s">
        <v>62</v>
      </c>
      <c r="K4" s="31"/>
      <c r="L4" s="31"/>
    </row>
    <row r="7" spans="1:15" x14ac:dyDescent="0.25">
      <c r="A7" s="9" t="s">
        <v>31</v>
      </c>
      <c r="B7" s="30" t="s">
        <v>34</v>
      </c>
      <c r="C7" s="30"/>
      <c r="D7" s="30"/>
      <c r="E7" s="30"/>
      <c r="H7" s="32"/>
      <c r="I7" s="32"/>
      <c r="J7" s="32"/>
      <c r="K7" s="32"/>
      <c r="L7" s="32"/>
    </row>
    <row r="8" spans="1:15" x14ac:dyDescent="0.25">
      <c r="A8" s="13"/>
      <c r="B8" s="14"/>
      <c r="C8" s="10"/>
      <c r="D8" s="10"/>
      <c r="E8" s="10"/>
    </row>
    <row r="9" spans="1:15" ht="42.75" customHeight="1" thickBot="1" x14ac:dyDescent="0.3">
      <c r="A9" s="15"/>
      <c r="B9" s="16"/>
      <c r="F9" s="1"/>
      <c r="H9" s="17"/>
    </row>
    <row r="10" spans="1:15" ht="106.5" customHeight="1" thickBot="1" x14ac:dyDescent="0.3">
      <c r="A10" s="59" t="s">
        <v>0</v>
      </c>
      <c r="B10" s="62" t="s">
        <v>1</v>
      </c>
      <c r="C10" s="24" t="s">
        <v>2</v>
      </c>
      <c r="D10" s="33" t="s">
        <v>3</v>
      </c>
      <c r="E10" s="34"/>
      <c r="F10" s="35"/>
      <c r="G10" s="36" t="s">
        <v>4</v>
      </c>
      <c r="H10" s="24" t="s">
        <v>5</v>
      </c>
      <c r="I10" s="41" t="s">
        <v>6</v>
      </c>
      <c r="J10" s="24" t="s">
        <v>7</v>
      </c>
      <c r="K10" s="11" t="s">
        <v>33</v>
      </c>
      <c r="L10" s="24" t="s">
        <v>8</v>
      </c>
      <c r="M10" s="48" t="s">
        <v>9</v>
      </c>
      <c r="N10" s="54" t="s">
        <v>10</v>
      </c>
      <c r="O10" s="44" t="s">
        <v>11</v>
      </c>
    </row>
    <row r="11" spans="1:15" x14ac:dyDescent="0.25">
      <c r="A11" s="57"/>
      <c r="B11" s="63"/>
      <c r="C11" s="25"/>
      <c r="D11" s="60" t="s">
        <v>12</v>
      </c>
      <c r="E11" s="39" t="s">
        <v>13</v>
      </c>
      <c r="F11" s="24" t="s">
        <v>14</v>
      </c>
      <c r="G11" s="37"/>
      <c r="H11" s="39"/>
      <c r="I11" s="42"/>
      <c r="J11" s="57"/>
      <c r="L11" s="39"/>
      <c r="M11" s="49"/>
      <c r="N11" s="55"/>
      <c r="O11" s="45"/>
    </row>
    <row r="12" spans="1:15" ht="14.25" customHeight="1" thickBot="1" x14ac:dyDescent="0.3">
      <c r="A12" s="58"/>
      <c r="B12" s="64"/>
      <c r="C12" s="26"/>
      <c r="D12" s="61"/>
      <c r="E12" s="40"/>
      <c r="F12" s="40"/>
      <c r="G12" s="38"/>
      <c r="H12" s="40"/>
      <c r="I12" s="43"/>
      <c r="J12" s="58"/>
      <c r="K12" s="12"/>
      <c r="L12" s="40"/>
      <c r="M12" s="50"/>
      <c r="N12" s="56"/>
      <c r="O12" s="46"/>
    </row>
    <row r="13" spans="1:15" ht="15.75" thickBot="1" x14ac:dyDescent="0.3">
      <c r="A13" s="75">
        <v>7</v>
      </c>
      <c r="B13" s="76" t="s">
        <v>36</v>
      </c>
      <c r="C13" s="77" t="s">
        <v>37</v>
      </c>
      <c r="D13" s="78">
        <v>74</v>
      </c>
      <c r="E13" s="78">
        <v>373</v>
      </c>
      <c r="F13" s="79">
        <f>E13+D13</f>
        <v>447</v>
      </c>
      <c r="G13" s="80" t="s">
        <v>38</v>
      </c>
      <c r="H13" s="81">
        <v>0.4</v>
      </c>
      <c r="I13" s="82">
        <v>1.57</v>
      </c>
      <c r="J13" s="83">
        <v>1200</v>
      </c>
      <c r="K13" s="84">
        <v>17.47</v>
      </c>
      <c r="L13" s="85">
        <f>K13*F13</f>
        <v>7809.0899999999992</v>
      </c>
      <c r="M13" s="2"/>
      <c r="N13" s="106">
        <f>F13*M13</f>
        <v>0</v>
      </c>
      <c r="O13" s="107" t="s">
        <v>61</v>
      </c>
    </row>
    <row r="14" spans="1:15" ht="15.75" thickBot="1" x14ac:dyDescent="0.3">
      <c r="A14" s="75">
        <v>7</v>
      </c>
      <c r="B14" s="76" t="s">
        <v>39</v>
      </c>
      <c r="C14" s="77" t="s">
        <v>37</v>
      </c>
      <c r="D14" s="78"/>
      <c r="E14" s="78">
        <v>374</v>
      </c>
      <c r="F14" s="79">
        <f t="shared" ref="F14:F24" si="0">E14+D14</f>
        <v>374</v>
      </c>
      <c r="G14" s="80" t="s">
        <v>38</v>
      </c>
      <c r="H14" s="81">
        <v>0.4</v>
      </c>
      <c r="I14" s="82">
        <v>1.49</v>
      </c>
      <c r="J14" s="83">
        <v>800</v>
      </c>
      <c r="K14" s="84">
        <v>17.239999999999998</v>
      </c>
      <c r="L14" s="85">
        <f t="shared" ref="L14:L24" si="1">K14*F14</f>
        <v>6447.7599999999993</v>
      </c>
      <c r="M14" s="2"/>
      <c r="N14" s="106">
        <f t="shared" ref="N14:N24" si="2">F14*M14</f>
        <v>0</v>
      </c>
      <c r="O14" s="107" t="s">
        <v>61</v>
      </c>
    </row>
    <row r="15" spans="1:15" ht="15.75" thickBot="1" x14ac:dyDescent="0.3">
      <c r="A15" s="75">
        <v>7</v>
      </c>
      <c r="B15" s="76" t="s">
        <v>40</v>
      </c>
      <c r="C15" s="77" t="s">
        <v>37</v>
      </c>
      <c r="D15" s="78">
        <v>44</v>
      </c>
      <c r="E15" s="78">
        <v>311</v>
      </c>
      <c r="F15" s="79">
        <f t="shared" si="0"/>
        <v>355</v>
      </c>
      <c r="G15" s="80" t="s">
        <v>41</v>
      </c>
      <c r="H15" s="81">
        <v>0.3</v>
      </c>
      <c r="I15" s="82">
        <v>0.37</v>
      </c>
      <c r="J15" s="83">
        <v>300</v>
      </c>
      <c r="K15" s="84">
        <v>21.94</v>
      </c>
      <c r="L15" s="85">
        <f t="shared" si="1"/>
        <v>7788.7000000000007</v>
      </c>
      <c r="M15" s="2"/>
      <c r="N15" s="106">
        <f t="shared" si="2"/>
        <v>0</v>
      </c>
      <c r="O15" s="107" t="s">
        <v>61</v>
      </c>
    </row>
    <row r="16" spans="1:15" ht="15.75" thickBot="1" x14ac:dyDescent="0.3">
      <c r="A16" s="75">
        <v>7</v>
      </c>
      <c r="B16" s="76" t="s">
        <v>42</v>
      </c>
      <c r="C16" s="77" t="s">
        <v>37</v>
      </c>
      <c r="D16" s="78">
        <v>29</v>
      </c>
      <c r="E16" s="78">
        <v>263</v>
      </c>
      <c r="F16" s="79">
        <f t="shared" si="0"/>
        <v>292</v>
      </c>
      <c r="G16" s="80" t="s">
        <v>41</v>
      </c>
      <c r="H16" s="81">
        <v>0.2</v>
      </c>
      <c r="I16" s="82">
        <v>0.27</v>
      </c>
      <c r="J16" s="83">
        <v>800</v>
      </c>
      <c r="K16" s="84">
        <v>23.58</v>
      </c>
      <c r="L16" s="85">
        <f t="shared" si="1"/>
        <v>6885.36</v>
      </c>
      <c r="M16" s="2"/>
      <c r="N16" s="106">
        <f t="shared" si="2"/>
        <v>0</v>
      </c>
      <c r="O16" s="107" t="s">
        <v>61</v>
      </c>
    </row>
    <row r="17" spans="1:15" ht="15.75" thickBot="1" x14ac:dyDescent="0.3">
      <c r="A17" s="75">
        <v>7</v>
      </c>
      <c r="B17" s="76" t="s">
        <v>43</v>
      </c>
      <c r="C17" s="77" t="s">
        <v>44</v>
      </c>
      <c r="D17" s="78">
        <v>68</v>
      </c>
      <c r="E17" s="78">
        <v>384</v>
      </c>
      <c r="F17" s="79">
        <f t="shared" si="0"/>
        <v>452</v>
      </c>
      <c r="G17" s="80" t="s">
        <v>45</v>
      </c>
      <c r="H17" s="81">
        <v>0.3</v>
      </c>
      <c r="I17" s="82">
        <v>0.26</v>
      </c>
      <c r="J17" s="83" t="s">
        <v>60</v>
      </c>
      <c r="K17" s="84">
        <v>27.88</v>
      </c>
      <c r="L17" s="85">
        <f t="shared" si="1"/>
        <v>12601.76</v>
      </c>
      <c r="M17" s="2"/>
      <c r="N17" s="106">
        <f t="shared" si="2"/>
        <v>0</v>
      </c>
      <c r="O17" s="107" t="s">
        <v>61</v>
      </c>
    </row>
    <row r="18" spans="1:15" ht="15.75" thickBot="1" x14ac:dyDescent="0.3">
      <c r="A18" s="75">
        <v>7</v>
      </c>
      <c r="B18" s="76" t="s">
        <v>46</v>
      </c>
      <c r="C18" s="77" t="s">
        <v>44</v>
      </c>
      <c r="D18" s="78"/>
      <c r="E18" s="78">
        <v>16</v>
      </c>
      <c r="F18" s="79">
        <f t="shared" si="0"/>
        <v>16</v>
      </c>
      <c r="G18" s="80" t="s">
        <v>45</v>
      </c>
      <c r="H18" s="81">
        <v>0.3</v>
      </c>
      <c r="I18" s="82">
        <v>7.0000000000000007E-2</v>
      </c>
      <c r="J18" s="83" t="s">
        <v>60</v>
      </c>
      <c r="K18" s="84">
        <v>30.41</v>
      </c>
      <c r="L18" s="85">
        <f t="shared" si="1"/>
        <v>486.56</v>
      </c>
      <c r="M18" s="2"/>
      <c r="N18" s="106">
        <f t="shared" si="2"/>
        <v>0</v>
      </c>
      <c r="O18" s="107" t="s">
        <v>61</v>
      </c>
    </row>
    <row r="19" spans="1:15" ht="15.75" thickBot="1" x14ac:dyDescent="0.3">
      <c r="A19" s="75">
        <v>7</v>
      </c>
      <c r="B19" s="76" t="s">
        <v>47</v>
      </c>
      <c r="C19" s="77" t="s">
        <v>44</v>
      </c>
      <c r="D19" s="78"/>
      <c r="E19" s="78">
        <v>111</v>
      </c>
      <c r="F19" s="79">
        <f t="shared" si="0"/>
        <v>111</v>
      </c>
      <c r="G19" s="80" t="s">
        <v>45</v>
      </c>
      <c r="H19" s="81">
        <v>0.45</v>
      </c>
      <c r="I19" s="82">
        <v>0.2</v>
      </c>
      <c r="J19" s="83" t="s">
        <v>48</v>
      </c>
      <c r="K19" s="84">
        <v>26.33</v>
      </c>
      <c r="L19" s="85">
        <f t="shared" si="1"/>
        <v>2922.6299999999997</v>
      </c>
      <c r="M19" s="2"/>
      <c r="N19" s="106">
        <f t="shared" si="2"/>
        <v>0</v>
      </c>
      <c r="O19" s="107" t="s">
        <v>61</v>
      </c>
    </row>
    <row r="20" spans="1:15" ht="15.75" thickBot="1" x14ac:dyDescent="0.3">
      <c r="A20" s="75">
        <v>7</v>
      </c>
      <c r="B20" s="76" t="s">
        <v>49</v>
      </c>
      <c r="C20" s="77" t="s">
        <v>44</v>
      </c>
      <c r="D20" s="78"/>
      <c r="E20" s="78">
        <v>130</v>
      </c>
      <c r="F20" s="79">
        <f t="shared" si="0"/>
        <v>130</v>
      </c>
      <c r="G20" s="80" t="s">
        <v>45</v>
      </c>
      <c r="H20" s="81">
        <v>0.4</v>
      </c>
      <c r="I20" s="82">
        <v>0.12</v>
      </c>
      <c r="J20" s="83" t="s">
        <v>50</v>
      </c>
      <c r="K20" s="84">
        <v>26.98</v>
      </c>
      <c r="L20" s="85">
        <f t="shared" si="1"/>
        <v>3507.4</v>
      </c>
      <c r="M20" s="2"/>
      <c r="N20" s="106">
        <f t="shared" si="2"/>
        <v>0</v>
      </c>
      <c r="O20" s="107" t="s">
        <v>61</v>
      </c>
    </row>
    <row r="21" spans="1:15" ht="15.75" thickBot="1" x14ac:dyDescent="0.3">
      <c r="A21" s="75">
        <v>7</v>
      </c>
      <c r="B21" s="76" t="s">
        <v>51</v>
      </c>
      <c r="C21" s="77" t="s">
        <v>44</v>
      </c>
      <c r="D21" s="78">
        <v>40</v>
      </c>
      <c r="E21" s="78">
        <v>160</v>
      </c>
      <c r="F21" s="79">
        <f t="shared" si="0"/>
        <v>200</v>
      </c>
      <c r="G21" s="86" t="s">
        <v>45</v>
      </c>
      <c r="H21" s="81">
        <v>0.3</v>
      </c>
      <c r="I21" s="82">
        <v>0.21</v>
      </c>
      <c r="J21" s="83" t="s">
        <v>52</v>
      </c>
      <c r="K21" s="87">
        <v>26.55</v>
      </c>
      <c r="L21" s="85">
        <f t="shared" si="1"/>
        <v>5310</v>
      </c>
      <c r="M21" s="6"/>
      <c r="N21" s="106">
        <f t="shared" si="2"/>
        <v>0</v>
      </c>
      <c r="O21" s="107" t="s">
        <v>61</v>
      </c>
    </row>
    <row r="22" spans="1:15" ht="15.75" thickBot="1" x14ac:dyDescent="0.3">
      <c r="A22" s="75">
        <v>7</v>
      </c>
      <c r="B22" s="76" t="s">
        <v>53</v>
      </c>
      <c r="C22" s="77" t="s">
        <v>44</v>
      </c>
      <c r="D22" s="78">
        <v>12</v>
      </c>
      <c r="E22" s="78">
        <v>67</v>
      </c>
      <c r="F22" s="79">
        <f t="shared" si="0"/>
        <v>79</v>
      </c>
      <c r="G22" s="86" t="s">
        <v>45</v>
      </c>
      <c r="H22" s="81">
        <v>0.45</v>
      </c>
      <c r="I22" s="82">
        <v>0.15</v>
      </c>
      <c r="J22" s="83" t="s">
        <v>52</v>
      </c>
      <c r="K22" s="88">
        <v>26.75</v>
      </c>
      <c r="L22" s="85">
        <f t="shared" si="1"/>
        <v>2113.25</v>
      </c>
      <c r="M22" s="6"/>
      <c r="N22" s="106">
        <f t="shared" si="2"/>
        <v>0</v>
      </c>
      <c r="O22" s="107" t="s">
        <v>61</v>
      </c>
    </row>
    <row r="23" spans="1:15" ht="15.75" thickBot="1" x14ac:dyDescent="0.3">
      <c r="A23" s="75">
        <v>7</v>
      </c>
      <c r="B23" s="76" t="s">
        <v>54</v>
      </c>
      <c r="C23" s="77" t="s">
        <v>37</v>
      </c>
      <c r="D23" s="78">
        <v>150</v>
      </c>
      <c r="E23" s="78">
        <v>150</v>
      </c>
      <c r="F23" s="79">
        <f t="shared" si="0"/>
        <v>300</v>
      </c>
      <c r="G23" s="86" t="s">
        <v>55</v>
      </c>
      <c r="H23" s="81">
        <v>0.3</v>
      </c>
      <c r="I23" s="82">
        <v>1</v>
      </c>
      <c r="J23" s="83">
        <v>600</v>
      </c>
      <c r="K23" s="89">
        <v>19.5</v>
      </c>
      <c r="L23" s="85">
        <f t="shared" si="1"/>
        <v>5850</v>
      </c>
      <c r="M23" s="6"/>
      <c r="N23" s="106">
        <f t="shared" si="2"/>
        <v>0</v>
      </c>
      <c r="O23" s="107" t="s">
        <v>61</v>
      </c>
    </row>
    <row r="24" spans="1:15" x14ac:dyDescent="0.25">
      <c r="A24" s="90">
        <v>7</v>
      </c>
      <c r="B24" s="91" t="s">
        <v>54</v>
      </c>
      <c r="C24" s="92" t="s">
        <v>37</v>
      </c>
      <c r="D24" s="93">
        <v>150</v>
      </c>
      <c r="E24" s="93">
        <v>150</v>
      </c>
      <c r="F24" s="79">
        <f t="shared" si="0"/>
        <v>300</v>
      </c>
      <c r="G24" s="80" t="s">
        <v>56</v>
      </c>
      <c r="H24" s="94">
        <v>0.3</v>
      </c>
      <c r="I24" s="95">
        <v>0.5</v>
      </c>
      <c r="J24" s="96">
        <v>600</v>
      </c>
      <c r="K24" s="88">
        <v>24.5</v>
      </c>
      <c r="L24" s="85">
        <f t="shared" si="1"/>
        <v>7350</v>
      </c>
      <c r="M24" s="20"/>
      <c r="N24" s="106">
        <f t="shared" si="2"/>
        <v>0</v>
      </c>
      <c r="O24" s="107" t="s">
        <v>61</v>
      </c>
    </row>
    <row r="25" spans="1:15" ht="15.75" thickBot="1" x14ac:dyDescent="0.3">
      <c r="A25" s="97"/>
      <c r="B25" s="98"/>
      <c r="C25" s="99"/>
      <c r="D25" s="100">
        <f>SUM(D13:D24)</f>
        <v>567</v>
      </c>
      <c r="E25" s="100">
        <f>SUM(E13:E24)</f>
        <v>2489</v>
      </c>
      <c r="F25" s="100">
        <f>SUM(F13:F24)</f>
        <v>3056</v>
      </c>
      <c r="G25" s="101"/>
      <c r="H25" s="102"/>
      <c r="I25" s="103" t="s">
        <v>15</v>
      </c>
      <c r="J25" s="103"/>
      <c r="K25" s="104"/>
      <c r="L25" s="105">
        <f>SUM(L13:L24)</f>
        <v>69072.509999999995</v>
      </c>
      <c r="M25" s="8" t="s">
        <v>16</v>
      </c>
      <c r="N25" s="108">
        <f>SUM(N13:N24)</f>
        <v>0</v>
      </c>
      <c r="O25" s="109"/>
    </row>
    <row r="26" spans="1:15" ht="15.75" thickBot="1" x14ac:dyDescent="0.3">
      <c r="A26" s="51" t="s">
        <v>17</v>
      </c>
      <c r="B26" s="52"/>
      <c r="C26" s="52"/>
      <c r="D26" s="52"/>
      <c r="E26" s="52"/>
      <c r="F26" s="52"/>
      <c r="G26" s="52"/>
      <c r="H26" s="52"/>
      <c r="I26" s="52"/>
      <c r="J26" s="52"/>
      <c r="K26" s="52"/>
      <c r="L26" s="52"/>
      <c r="M26" s="53"/>
      <c r="N26" s="110">
        <f>N25*0.2</f>
        <v>0</v>
      </c>
      <c r="O26" s="109"/>
    </row>
    <row r="27" spans="1:15" ht="15.75" thickBot="1" x14ac:dyDescent="0.3">
      <c r="A27" s="51" t="s">
        <v>18</v>
      </c>
      <c r="B27" s="52"/>
      <c r="C27" s="52"/>
      <c r="D27" s="52"/>
      <c r="E27" s="52"/>
      <c r="F27" s="52"/>
      <c r="G27" s="52"/>
      <c r="H27" s="52"/>
      <c r="I27" s="52"/>
      <c r="J27" s="52"/>
      <c r="K27" s="52"/>
      <c r="L27" s="52"/>
      <c r="M27" s="53"/>
      <c r="N27" s="110">
        <f>N25+N26</f>
        <v>0</v>
      </c>
      <c r="O27" s="111"/>
    </row>
    <row r="28" spans="1:15" x14ac:dyDescent="0.25">
      <c r="A28" s="22" t="s">
        <v>63</v>
      </c>
      <c r="B28" s="23"/>
      <c r="C28" s="23"/>
      <c r="D28" s="23"/>
      <c r="E28" s="23"/>
      <c r="F28" s="23"/>
      <c r="G28" s="23"/>
      <c r="H28" s="23"/>
      <c r="I28" s="23"/>
      <c r="J28" s="23"/>
      <c r="K28" s="23"/>
      <c r="L28" s="23"/>
      <c r="M28" s="23"/>
      <c r="N28" s="23"/>
      <c r="O28" s="23"/>
    </row>
    <row r="29" spans="1:15" x14ac:dyDescent="0.25">
      <c r="A29" s="65" t="s">
        <v>19</v>
      </c>
      <c r="B29" s="65"/>
      <c r="C29" s="65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</row>
    <row r="30" spans="1:15" x14ac:dyDescent="0.25">
      <c r="A30" s="47" t="s">
        <v>20</v>
      </c>
      <c r="B30" s="47"/>
      <c r="C30" s="47"/>
      <c r="D30" s="47"/>
      <c r="E30" s="47"/>
      <c r="F30" s="47"/>
      <c r="G30" s="47"/>
      <c r="H30" s="47"/>
      <c r="I30" s="47"/>
      <c r="J30" s="47"/>
      <c r="K30" s="47"/>
      <c r="L30" s="47"/>
      <c r="M30" s="47"/>
      <c r="N30" s="47"/>
    </row>
    <row r="31" spans="1:15" x14ac:dyDescent="0.25">
      <c r="A31" s="47" t="s">
        <v>21</v>
      </c>
      <c r="B31" s="47"/>
      <c r="C31" s="47"/>
      <c r="D31" s="47"/>
      <c r="E31" s="47"/>
      <c r="F31" s="47"/>
      <c r="G31" s="47"/>
      <c r="H31" s="47"/>
      <c r="I31" s="47"/>
      <c r="J31" s="47"/>
      <c r="K31" s="47"/>
      <c r="L31" s="47"/>
      <c r="M31" s="47"/>
      <c r="N31" s="47"/>
    </row>
    <row r="32" spans="1:15" x14ac:dyDescent="0.25">
      <c r="D32" s="7"/>
      <c r="E32" s="68" t="s">
        <v>22</v>
      </c>
      <c r="F32" s="4" t="s">
        <v>23</v>
      </c>
      <c r="G32" s="69"/>
      <c r="H32" s="70"/>
      <c r="I32" s="70"/>
      <c r="J32" s="70"/>
      <c r="K32" s="70"/>
      <c r="L32" s="70"/>
      <c r="M32" s="70"/>
      <c r="N32" s="71"/>
    </row>
    <row r="33" spans="1:14" x14ac:dyDescent="0.25">
      <c r="D33" s="7"/>
      <c r="E33" s="68"/>
      <c r="F33" s="4" t="s">
        <v>24</v>
      </c>
      <c r="G33" s="69"/>
      <c r="H33" s="70"/>
      <c r="I33" s="70"/>
      <c r="J33" s="70"/>
      <c r="K33" s="70"/>
      <c r="L33" s="70"/>
      <c r="M33" s="70"/>
      <c r="N33" s="71"/>
    </row>
    <row r="34" spans="1:14" x14ac:dyDescent="0.25">
      <c r="D34" s="7"/>
      <c r="E34" s="68"/>
      <c r="F34" s="4" t="s">
        <v>25</v>
      </c>
      <c r="G34" s="69"/>
      <c r="H34" s="70"/>
      <c r="I34" s="70"/>
      <c r="J34" s="70"/>
      <c r="K34" s="70"/>
      <c r="L34" s="70"/>
      <c r="M34" s="70"/>
      <c r="N34" s="71"/>
    </row>
    <row r="35" spans="1:14" x14ac:dyDescent="0.25">
      <c r="A35" s="7"/>
      <c r="B35" s="7"/>
      <c r="C35" s="7"/>
      <c r="E35" s="68"/>
      <c r="F35" s="4" t="s">
        <v>26</v>
      </c>
      <c r="G35" s="69"/>
      <c r="H35" s="70"/>
      <c r="I35" s="70"/>
      <c r="J35" s="70"/>
      <c r="K35" s="70"/>
      <c r="L35" s="70"/>
      <c r="M35" s="70"/>
      <c r="N35" s="71"/>
    </row>
    <row r="36" spans="1:14" x14ac:dyDescent="0.25">
      <c r="E36" s="68"/>
      <c r="F36" s="4" t="s">
        <v>27</v>
      </c>
      <c r="G36" s="5"/>
      <c r="H36" s="72" t="s">
        <v>28</v>
      </c>
      <c r="I36" s="73"/>
      <c r="J36" s="73"/>
      <c r="K36" s="73"/>
      <c r="L36" s="73"/>
      <c r="M36" s="73"/>
      <c r="N36" s="74"/>
    </row>
    <row r="39" spans="1:14" x14ac:dyDescent="0.25">
      <c r="A39" s="7"/>
      <c r="B39" s="7"/>
      <c r="C39" s="7"/>
      <c r="D39" s="7"/>
      <c r="E39" s="7"/>
      <c r="I39" t="s">
        <v>29</v>
      </c>
      <c r="L39" s="66"/>
      <c r="M39" s="67"/>
    </row>
    <row r="41" spans="1:14" x14ac:dyDescent="0.25">
      <c r="A41" t="s">
        <v>64</v>
      </c>
    </row>
    <row r="42" spans="1:14" x14ac:dyDescent="0.25">
      <c r="A42" t="s">
        <v>65</v>
      </c>
    </row>
    <row r="43" spans="1:14" x14ac:dyDescent="0.25">
      <c r="A43" t="s">
        <v>66</v>
      </c>
    </row>
    <row r="44" spans="1:14" x14ac:dyDescent="0.25">
      <c r="A44" t="s">
        <v>67</v>
      </c>
    </row>
    <row r="45" spans="1:14" x14ac:dyDescent="0.25">
      <c r="A45" t="s">
        <v>68</v>
      </c>
    </row>
    <row r="46" spans="1:14" x14ac:dyDescent="0.25">
      <c r="A46" t="s">
        <v>69</v>
      </c>
    </row>
  </sheetData>
  <sheetProtection algorithmName="SHA-512" hashValue="gs0zT7fZ5/9bK2OIhY4n1y6dFBIWnXK/YxvfF2unhm0VBkE7UZ6oPc/EH63Ja2Bq8bca7BfFxJPQ7NlZWpIbXw==" saltValue="jM5J1e/O/yl5IztDmDlG8A==" spinCount="100000" sheet="1" objects="1" scenarios="1"/>
  <mergeCells count="37">
    <mergeCell ref="L39:M39"/>
    <mergeCell ref="E32:E36"/>
    <mergeCell ref="G32:N32"/>
    <mergeCell ref="G33:N33"/>
    <mergeCell ref="G34:N34"/>
    <mergeCell ref="G35:N35"/>
    <mergeCell ref="H36:N36"/>
    <mergeCell ref="A31:N31"/>
    <mergeCell ref="L10:L12"/>
    <mergeCell ref="M10:M12"/>
    <mergeCell ref="O25:O27"/>
    <mergeCell ref="I25:J25"/>
    <mergeCell ref="A26:M26"/>
    <mergeCell ref="A27:M27"/>
    <mergeCell ref="N10:N12"/>
    <mergeCell ref="E11:E12"/>
    <mergeCell ref="J10:J12"/>
    <mergeCell ref="A10:A12"/>
    <mergeCell ref="D11:D12"/>
    <mergeCell ref="F11:F12"/>
    <mergeCell ref="B10:B12"/>
    <mergeCell ref="A30:N30"/>
    <mergeCell ref="A29:C29"/>
    <mergeCell ref="E1:K1"/>
    <mergeCell ref="A28:O28"/>
    <mergeCell ref="C10:C12"/>
    <mergeCell ref="C2:M2"/>
    <mergeCell ref="A4:B4"/>
    <mergeCell ref="C4:G4"/>
    <mergeCell ref="B7:E7"/>
    <mergeCell ref="J4:L4"/>
    <mergeCell ref="H7:L7"/>
    <mergeCell ref="D10:F10"/>
    <mergeCell ref="G10:G12"/>
    <mergeCell ref="H10:H12"/>
    <mergeCell ref="I10:I12"/>
    <mergeCell ref="O10:O12"/>
  </mergeCells>
  <pageMargins left="0.70866141732283472" right="0.70866141732283472" top="0.74803149606299213" bottom="0.74803149606299213" header="0.31496062992125984" footer="0.31496062992125984"/>
  <pageSetup paperSize="9" scale="72" fitToHeight="2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4"/>
  <sheetViews>
    <sheetView workbookViewId="0">
      <selection activeCell="D7" sqref="D7"/>
    </sheetView>
  </sheetViews>
  <sheetFormatPr defaultRowHeight="15" x14ac:dyDescent="0.25"/>
  <cols>
    <col min="1" max="1" width="12.42578125" customWidth="1"/>
  </cols>
  <sheetData>
    <row r="1" spans="1:4" x14ac:dyDescent="0.25">
      <c r="B1" t="s">
        <v>38</v>
      </c>
      <c r="C1" t="s">
        <v>41</v>
      </c>
      <c r="D1" t="s">
        <v>45</v>
      </c>
    </row>
    <row r="2" spans="1:4" x14ac:dyDescent="0.25">
      <c r="A2" t="s">
        <v>57</v>
      </c>
      <c r="B2" s="18">
        <f>SUM(Hárok1!F13:F14)</f>
        <v>821</v>
      </c>
      <c r="C2" s="18">
        <f>SUM(Hárok1!F15:F16)</f>
        <v>647</v>
      </c>
      <c r="D2" s="18">
        <f>SUM(Hárok1!F17:F22)</f>
        <v>988</v>
      </c>
    </row>
    <row r="3" spans="1:4" x14ac:dyDescent="0.25">
      <c r="A3" t="s">
        <v>58</v>
      </c>
      <c r="B3" s="18">
        <f>SUM(Hárok1!L13:L14)</f>
        <v>14256.849999999999</v>
      </c>
      <c r="C3" s="18">
        <f>SUM(Hárok1!L15:L16)</f>
        <v>14674.060000000001</v>
      </c>
      <c r="D3" s="18">
        <f>SUM(Hárok1!L17:L22)</f>
        <v>26941.599999999999</v>
      </c>
    </row>
    <row r="4" spans="1:4" x14ac:dyDescent="0.25">
      <c r="A4" t="s">
        <v>59</v>
      </c>
      <c r="B4">
        <f>B3/B2</f>
        <v>17.365225334957366</v>
      </c>
      <c r="C4">
        <f>C3/C2</f>
        <v>22.680154559505411</v>
      </c>
      <c r="D4">
        <f>D3/D2</f>
        <v>27.268825910931174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3</vt:i4>
      </vt:variant>
    </vt:vector>
  </HeadingPairs>
  <TitlesOfParts>
    <vt:vector size="3" baseType="lpstr">
      <vt:lpstr>Hárok1</vt:lpstr>
      <vt:lpstr>Hárok2</vt:lpstr>
      <vt:lpstr>Hárok3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Mato</dc:creator>
  <cp:lastModifiedBy>421907673660</cp:lastModifiedBy>
  <cp:lastPrinted>2017-01-12T13:26:36Z</cp:lastPrinted>
  <dcterms:created xsi:type="dcterms:W3CDTF">2015-11-17T17:21:08Z</dcterms:created>
  <dcterms:modified xsi:type="dcterms:W3CDTF">2022-11-07T10:05:07Z</dcterms:modified>
</cp:coreProperties>
</file>