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3\Prílohy B SP\"/>
    </mc:Choice>
  </mc:AlternateContent>
  <bookViews>
    <workbookView xWindow="0" yWindow="0" windowWidth="28800" windowHeight="1233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5" i="1"/>
  <c r="N16" i="1"/>
  <c r="N29" i="1" s="1"/>
  <c r="N17" i="1"/>
  <c r="N18" i="1"/>
  <c r="N19" i="1"/>
  <c r="N20" i="1"/>
  <c r="N21" i="1"/>
  <c r="N22" i="1"/>
  <c r="N23" i="1"/>
  <c r="N24" i="1"/>
  <c r="N25" i="1"/>
  <c r="N26" i="1"/>
  <c r="N27" i="1"/>
  <c r="N28" i="1"/>
  <c r="N13" i="1"/>
  <c r="N30" i="1" l="1"/>
  <c r="N31" i="1" s="1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0" i="1"/>
  <c r="L20" i="1" s="1"/>
  <c r="F21" i="1"/>
  <c r="L21" i="1" s="1"/>
  <c r="F22" i="1"/>
  <c r="L22" i="1" s="1"/>
  <c r="F23" i="1"/>
  <c r="L23" i="1" s="1"/>
  <c r="F24" i="1"/>
  <c r="L24" i="1" s="1"/>
  <c r="F25" i="1"/>
  <c r="L25" i="1" s="1"/>
  <c r="F26" i="1"/>
  <c r="L26" i="1" s="1"/>
  <c r="F27" i="1"/>
  <c r="L27" i="1" s="1"/>
  <c r="F28" i="1"/>
  <c r="L28" i="1" s="1"/>
  <c r="F13" i="1"/>
  <c r="L13" i="1" s="1"/>
  <c r="E29" i="1"/>
  <c r="D29" i="1"/>
  <c r="D2" i="2" l="1"/>
  <c r="B2" i="2"/>
  <c r="C2" i="2"/>
  <c r="D3" i="2"/>
  <c r="C3" i="2"/>
  <c r="B3" i="2"/>
  <c r="B4" i="2" s="1"/>
  <c r="L29" i="1"/>
  <c r="F29" i="1"/>
  <c r="D4" i="2" l="1"/>
  <c r="C4" i="2"/>
</calcChain>
</file>

<file path=xl/sharedStrings.xml><?xml version="1.0" encoding="utf-8"?>
<sst xmlns="http://schemas.openxmlformats.org/spreadsheetml/2006/main" count="124" uniqueCount="78">
  <si>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</si>
  <si>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</si>
  <si>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</si>
  <si>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</si>
  <si>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</si>
  <si>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</si>
  <si>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</si>
  <si>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</si>
  <si>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</si>
  <si>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</si>
  <si>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</si>
  <si>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</si>
  <si>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</si>
  <si>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</si>
  <si>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</si>
  <si>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</si>
  <si>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</si>
  <si>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</si>
  <si>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</si>
  <si>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</si>
  <si>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</si>
  <si>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</si>
  <si>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</si>
  <si>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</si>
  <si>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</si>
  <si>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</si>
  <si>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</si>
  <si>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</si>
  <si>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</si>
  <si>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</si>
  <si>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</si>
  <si>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</si>
  <si>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</si>
  <si>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</si>
  <si>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</si>
  <si>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</si>
  <si>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335A01</t>
  </si>
  <si>
    <t>OU</t>
  </si>
  <si>
    <t>2+</t>
  </si>
  <si>
    <t>325A01</t>
  </si>
  <si>
    <t>č.1</t>
  </si>
  <si>
    <t>332-01</t>
  </si>
  <si>
    <t>355B00</t>
  </si>
  <si>
    <t>PU+50</t>
  </si>
  <si>
    <t>351B00</t>
  </si>
  <si>
    <t>279-00</t>
  </si>
  <si>
    <t>347A00</t>
  </si>
  <si>
    <t>270C00</t>
  </si>
  <si>
    <t>č.2</t>
  </si>
  <si>
    <t>PU-50</t>
  </si>
  <si>
    <t>50/500</t>
  </si>
  <si>
    <t>280C00</t>
  </si>
  <si>
    <t>50/100</t>
  </si>
  <si>
    <t>293C00</t>
  </si>
  <si>
    <t>100/1000</t>
  </si>
  <si>
    <t>329B00</t>
  </si>
  <si>
    <t>50/300</t>
  </si>
  <si>
    <t>350E00</t>
  </si>
  <si>
    <t>50/900</t>
  </si>
  <si>
    <t>277-00</t>
  </si>
  <si>
    <t>304A00</t>
  </si>
  <si>
    <t>PP</t>
  </si>
  <si>
    <t>RN</t>
  </si>
  <si>
    <t>PN</t>
  </si>
  <si>
    <t>suma m3</t>
  </si>
  <si>
    <t>suma cena</t>
  </si>
  <si>
    <t>priemer cena</t>
  </si>
  <si>
    <t>31.12.2023</t>
  </si>
  <si>
    <t>Príloha B-5 Súťažných podkladov - návrh na plnenie kritéria na časť č.5 (Čertove kúty)</t>
  </si>
  <si>
    <t>Budča - časť č.5 (Čertove kúty)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</si>
  <si>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</si>
  <si>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</si>
  <si>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</si>
  <si>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</si>
  <si>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</si>
  <si>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</si>
  <si>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</si>
  <si>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 rozsah zákazky a cenová ponuka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</si>
</sst>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5" fillId="0" borderId="26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36" xfId="0" applyFont="1" applyBorder="1" applyAlignment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0" fontId="0" fillId="0" borderId="23" xfId="0" applyBorder="1"/>
    <xf numFmtId="4" fontId="0" fillId="0" borderId="0" xfId="0" applyNumberFormat="1"/>
    <xf numFmtId="0" fontId="3" fillId="3" borderId="0" xfId="0" applyFont="1" applyFill="1" applyAlignment="1">
      <alignment horizontal="right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left" readingOrder="1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right" vertical="center" indent="2"/>
    </xf>
    <xf numFmtId="0" fontId="11" fillId="0" borderId="20" xfId="0" applyFont="1" applyBorder="1" applyAlignment="1">
      <alignment horizontal="right" vertical="center" indent="2"/>
    </xf>
    <xf numFmtId="0" fontId="11" fillId="0" borderId="21" xfId="0" applyFont="1" applyBorder="1" applyAlignment="1">
      <alignment horizontal="right" vertical="center" indent="2"/>
    </xf>
    <xf numFmtId="0" fontId="5" fillId="6" borderId="2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2" fillId="0" borderId="22" xfId="0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0" fontId="9" fillId="4" borderId="8" xfId="0" applyFont="1" applyFill="1" applyBorder="1" applyAlignment="1" applyProtection="1">
      <alignment horizontal="center" vertical="center"/>
    </xf>
    <xf numFmtId="49" fontId="9" fillId="0" borderId="9" xfId="0" applyNumberFormat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</xf>
    <xf numFmtId="2" fontId="9" fillId="0" borderId="9" xfId="0" applyNumberFormat="1" applyFont="1" applyBorder="1" applyAlignment="1" applyProtection="1">
      <alignment horizontal="right" vertical="center"/>
    </xf>
    <xf numFmtId="4" fontId="9" fillId="5" borderId="2" xfId="0" applyNumberFormat="1" applyFont="1" applyFill="1" applyBorder="1" applyAlignment="1" applyProtection="1">
      <alignment horizontal="right" vertical="center"/>
    </xf>
    <xf numFmtId="49" fontId="9" fillId="0" borderId="2" xfId="0" applyNumberFormat="1" applyFont="1" applyBorder="1" applyAlignment="1" applyProtection="1">
      <alignment horizontal="center" vertical="center"/>
    </xf>
    <xf numFmtId="9" fontId="9" fillId="0" borderId="9" xfId="0" applyNumberFormat="1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</xf>
    <xf numFmtId="0" fontId="2" fillId="4" borderId="33" xfId="0" applyFont="1" applyFill="1" applyBorder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horizontal="center" vertical="center"/>
    </xf>
    <xf numFmtId="49" fontId="9" fillId="0" borderId="4" xfId="0" applyNumberFormat="1" applyFont="1" applyBorder="1" applyAlignment="1" applyProtection="1">
      <alignment horizontal="center" vertical="center"/>
    </xf>
    <xf numFmtId="0" fontId="0" fillId="4" borderId="38" xfId="0" applyFill="1" applyBorder="1" applyAlignment="1" applyProtection="1">
      <alignment horizontal="center"/>
    </xf>
    <xf numFmtId="0" fontId="2" fillId="4" borderId="12" xfId="0" applyFont="1" applyFill="1" applyBorder="1" applyAlignment="1" applyProtection="1">
      <alignment horizontal="center" vertical="center"/>
    </xf>
    <xf numFmtId="0" fontId="2" fillId="4" borderId="37" xfId="0" applyFont="1" applyFill="1" applyBorder="1" applyAlignment="1" applyProtection="1">
      <alignment horizontal="center" vertical="center"/>
    </xf>
    <xf numFmtId="0" fontId="9" fillId="4" borderId="38" xfId="0" applyFont="1" applyFill="1" applyBorder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2" fontId="9" fillId="0" borderId="2" xfId="0" applyNumberFormat="1" applyFont="1" applyBorder="1" applyAlignment="1" applyProtection="1">
      <alignment horizontal="right" vertical="center"/>
    </xf>
    <xf numFmtId="9" fontId="9" fillId="0" borderId="2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0" fillId="4" borderId="31" xfId="0" applyFill="1" applyBorder="1" applyProtection="1"/>
    <xf numFmtId="0" fontId="0" fillId="0" borderId="32" xfId="0" applyBorder="1" applyProtection="1"/>
    <xf numFmtId="0" fontId="5" fillId="0" borderId="23" xfId="0" applyFont="1" applyBorder="1" applyAlignment="1" applyProtection="1">
      <alignment vertical="center"/>
    </xf>
    <xf numFmtId="3" fontId="5" fillId="5" borderId="29" xfId="0" applyNumberFormat="1" applyFont="1" applyFill="1" applyBorder="1" applyAlignment="1" applyProtection="1">
      <alignment vertical="center"/>
    </xf>
    <xf numFmtId="0" fontId="5" fillId="0" borderId="41" xfId="0" applyFont="1" applyBorder="1" applyAlignment="1" applyProtection="1">
      <alignment vertical="center"/>
    </xf>
    <xf numFmtId="0" fontId="5" fillId="0" borderId="28" xfId="0" applyFont="1" applyBorder="1" applyAlignment="1" applyProtection="1">
      <alignment vertical="center"/>
    </xf>
    <xf numFmtId="0" fontId="5" fillId="0" borderId="23" xfId="0" applyFont="1" applyBorder="1" applyAlignment="1" applyProtection="1">
      <alignment horizontal="right" vertical="center"/>
    </xf>
    <xf numFmtId="0" fontId="5" fillId="0" borderId="40" xfId="0" applyFont="1" applyBorder="1" applyAlignment="1" applyProtection="1">
      <alignment horizontal="right" vertical="center"/>
    </xf>
    <xf numFmtId="4" fontId="5" fillId="5" borderId="39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9" fontId="0" fillId="0" borderId="15" xfId="0" applyNumberFormat="1" applyBorder="1" applyAlignment="1" applyProtection="1">
      <alignment horizontal="center"/>
    </xf>
    <xf numFmtId="4" fontId="5" fillId="5" borderId="19" xfId="0" applyNumberFormat="1" applyFont="1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topLeftCell="A10" zoomScale="120" zoomScaleNormal="120" zoomScalePageLayoutView="40" workbookViewId="0">
      <selection activeCell="K16" sqref="K16"/>
    </sheetView>
  </sheetViews>
  <sheetFormatPr defaultRowHeight="15" x14ac:dyDescent="0.25"/>
  <cols>
    <col min="1" max="1" width="13.7109375" customWidth="1"/>
    <col min="2" max="2" width="11.5703125" customWidth="1"/>
    <col min="3" max="14" width="11.7109375" customWidth="1"/>
    <col min="15" max="15" width="13.85546875" customWidth="1"/>
  </cols>
  <sheetData>
    <row r="1" spans="1:15" x14ac:dyDescent="0.25">
      <c r="E1" s="21" t="s">
        <v>68</v>
      </c>
      <c r="F1" s="21"/>
      <c r="G1" s="21"/>
      <c r="H1" s="21"/>
      <c r="I1" s="21"/>
      <c r="J1" s="21"/>
      <c r="K1" s="21"/>
    </row>
    <row r="2" spans="1:15" ht="18" x14ac:dyDescent="0.25">
      <c r="C2" s="25" t="s">
        <v>77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4" spans="1:15" ht="15.75" customHeight="1" x14ac:dyDescent="0.25">
      <c r="A4" s="26" t="s">
        <v>30</v>
      </c>
      <c r="B4" s="26"/>
      <c r="C4" s="27" t="s">
        <v>35</v>
      </c>
      <c r="D4" s="27"/>
      <c r="E4" s="27"/>
      <c r="F4" s="27"/>
      <c r="G4" s="27"/>
      <c r="I4" s="19" t="s">
        <v>32</v>
      </c>
      <c r="J4" s="29" t="s">
        <v>69</v>
      </c>
      <c r="K4" s="29"/>
      <c r="L4" s="29"/>
    </row>
    <row r="7" spans="1:15" x14ac:dyDescent="0.25">
      <c r="A7" s="9" t="s">
        <v>31</v>
      </c>
      <c r="B7" s="28" t="s">
        <v>34</v>
      </c>
      <c r="C7" s="28"/>
      <c r="D7" s="28"/>
      <c r="E7" s="28"/>
      <c r="H7" s="30"/>
      <c r="I7" s="30"/>
      <c r="J7" s="30"/>
      <c r="K7" s="30"/>
      <c r="L7" s="30"/>
    </row>
    <row r="8" spans="1:15" x14ac:dyDescent="0.25">
      <c r="A8" s="13"/>
      <c r="B8" s="14"/>
      <c r="C8" s="10"/>
      <c r="D8" s="10"/>
      <c r="E8" s="10"/>
    </row>
    <row r="9" spans="1:15" ht="42.75" customHeight="1" thickBot="1" x14ac:dyDescent="0.3">
      <c r="A9" s="15"/>
      <c r="B9" s="16"/>
      <c r="F9" s="1"/>
      <c r="H9" s="17"/>
    </row>
    <row r="10" spans="1:15" ht="106.5" customHeight="1" thickBot="1" x14ac:dyDescent="0.3">
      <c r="A10" s="57" t="s">
        <v>0</v>
      </c>
      <c r="B10" s="60" t="s">
        <v>1</v>
      </c>
      <c r="C10" s="22" t="s">
        <v>2</v>
      </c>
      <c r="D10" s="31" t="s">
        <v>3</v>
      </c>
      <c r="E10" s="32"/>
      <c r="F10" s="33"/>
      <c r="G10" s="34" t="s">
        <v>4</v>
      </c>
      <c r="H10" s="22" t="s">
        <v>5</v>
      </c>
      <c r="I10" s="39" t="s">
        <v>6</v>
      </c>
      <c r="J10" s="22" t="s">
        <v>7</v>
      </c>
      <c r="K10" s="11" t="s">
        <v>33</v>
      </c>
      <c r="L10" s="22" t="s">
        <v>8</v>
      </c>
      <c r="M10" s="46" t="s">
        <v>9</v>
      </c>
      <c r="N10" s="52" t="s">
        <v>10</v>
      </c>
      <c r="O10" s="42" t="s">
        <v>11</v>
      </c>
    </row>
    <row r="11" spans="1:15" x14ac:dyDescent="0.25">
      <c r="A11" s="55"/>
      <c r="B11" s="61"/>
      <c r="C11" s="23"/>
      <c r="D11" s="58" t="s">
        <v>12</v>
      </c>
      <c r="E11" s="37" t="s">
        <v>13</v>
      </c>
      <c r="F11" s="22" t="s">
        <v>14</v>
      </c>
      <c r="G11" s="35"/>
      <c r="H11" s="37"/>
      <c r="I11" s="40"/>
      <c r="J11" s="55"/>
      <c r="L11" s="37"/>
      <c r="M11" s="47"/>
      <c r="N11" s="53"/>
      <c r="O11" s="43"/>
    </row>
    <row r="12" spans="1:15" ht="14.25" customHeight="1" thickBot="1" x14ac:dyDescent="0.3">
      <c r="A12" s="56"/>
      <c r="B12" s="62"/>
      <c r="C12" s="24"/>
      <c r="D12" s="59"/>
      <c r="E12" s="38"/>
      <c r="F12" s="38"/>
      <c r="G12" s="36"/>
      <c r="H12" s="38"/>
      <c r="I12" s="41"/>
      <c r="J12" s="56"/>
      <c r="K12" s="12"/>
      <c r="L12" s="38"/>
      <c r="M12" s="48"/>
      <c r="N12" s="54"/>
      <c r="O12" s="44"/>
    </row>
    <row r="13" spans="1:15" ht="15.75" thickBot="1" x14ac:dyDescent="0.3">
      <c r="A13" s="75">
        <v>8</v>
      </c>
      <c r="B13" s="76" t="s">
        <v>36</v>
      </c>
      <c r="C13" s="77" t="s">
        <v>40</v>
      </c>
      <c r="D13" s="78"/>
      <c r="E13" s="78">
        <v>362</v>
      </c>
      <c r="F13" s="79">
        <f>E13+D13</f>
        <v>362</v>
      </c>
      <c r="G13" s="80" t="s">
        <v>37</v>
      </c>
      <c r="H13" s="81">
        <v>0.45</v>
      </c>
      <c r="I13" s="82" t="s">
        <v>38</v>
      </c>
      <c r="J13" s="83">
        <v>1000</v>
      </c>
      <c r="K13" s="84">
        <v>16.559999999999999</v>
      </c>
      <c r="L13" s="85">
        <f>K13*F13</f>
        <v>5994.7199999999993</v>
      </c>
      <c r="M13" s="2"/>
      <c r="N13" s="109">
        <f>F13*M13</f>
        <v>0</v>
      </c>
      <c r="O13" s="110" t="s">
        <v>67</v>
      </c>
    </row>
    <row r="14" spans="1:15" ht="15.75" thickBot="1" x14ac:dyDescent="0.3">
      <c r="A14" s="75">
        <v>8</v>
      </c>
      <c r="B14" s="76" t="s">
        <v>39</v>
      </c>
      <c r="C14" s="77" t="s">
        <v>40</v>
      </c>
      <c r="D14" s="78"/>
      <c r="E14" s="78">
        <v>273</v>
      </c>
      <c r="F14" s="79">
        <f t="shared" ref="F14:F28" si="0">E14+D14</f>
        <v>273</v>
      </c>
      <c r="G14" s="80" t="s">
        <v>37</v>
      </c>
      <c r="H14" s="81">
        <v>0.5</v>
      </c>
      <c r="I14" s="82" t="s">
        <v>38</v>
      </c>
      <c r="J14" s="83">
        <v>800</v>
      </c>
      <c r="K14" s="84">
        <v>16.09</v>
      </c>
      <c r="L14" s="85">
        <f t="shared" ref="L14:L28" si="1">K14*F14</f>
        <v>4392.57</v>
      </c>
      <c r="M14" s="2"/>
      <c r="N14" s="109">
        <f t="shared" ref="N14:N28" si="2">F14*M14</f>
        <v>0</v>
      </c>
      <c r="O14" s="110" t="s">
        <v>67</v>
      </c>
    </row>
    <row r="15" spans="1:15" ht="15.75" thickBot="1" x14ac:dyDescent="0.3">
      <c r="A15" s="75">
        <v>8</v>
      </c>
      <c r="B15" s="76" t="s">
        <v>41</v>
      </c>
      <c r="C15" s="77" t="s">
        <v>40</v>
      </c>
      <c r="D15" s="78"/>
      <c r="E15" s="78">
        <v>184</v>
      </c>
      <c r="F15" s="79">
        <f t="shared" si="0"/>
        <v>184</v>
      </c>
      <c r="G15" s="80" t="s">
        <v>37</v>
      </c>
      <c r="H15" s="81">
        <v>0.3</v>
      </c>
      <c r="I15" s="82" t="s">
        <v>38</v>
      </c>
      <c r="J15" s="83">
        <v>300</v>
      </c>
      <c r="K15" s="84">
        <v>15.7</v>
      </c>
      <c r="L15" s="85">
        <f t="shared" si="1"/>
        <v>2888.7999999999997</v>
      </c>
      <c r="M15" s="2"/>
      <c r="N15" s="109">
        <f t="shared" si="2"/>
        <v>0</v>
      </c>
      <c r="O15" s="110" t="s">
        <v>67</v>
      </c>
    </row>
    <row r="16" spans="1:15" ht="15.75" thickBot="1" x14ac:dyDescent="0.3">
      <c r="A16" s="75">
        <v>8</v>
      </c>
      <c r="B16" s="76" t="s">
        <v>42</v>
      </c>
      <c r="C16" s="77" t="s">
        <v>40</v>
      </c>
      <c r="D16" s="78"/>
      <c r="E16" s="78">
        <v>58</v>
      </c>
      <c r="F16" s="79">
        <f t="shared" si="0"/>
        <v>58</v>
      </c>
      <c r="G16" s="80" t="s">
        <v>43</v>
      </c>
      <c r="H16" s="81">
        <v>0.35</v>
      </c>
      <c r="I16" s="82">
        <v>0.73</v>
      </c>
      <c r="J16" s="83">
        <v>300</v>
      </c>
      <c r="K16" s="84">
        <v>22.07</v>
      </c>
      <c r="L16" s="85">
        <f t="shared" si="1"/>
        <v>1280.06</v>
      </c>
      <c r="M16" s="2"/>
      <c r="N16" s="109">
        <f t="shared" si="2"/>
        <v>0</v>
      </c>
      <c r="O16" s="110" t="s">
        <v>67</v>
      </c>
    </row>
    <row r="17" spans="1:15" ht="15.75" thickBot="1" x14ac:dyDescent="0.3">
      <c r="A17" s="75">
        <v>8</v>
      </c>
      <c r="B17" s="76" t="s">
        <v>44</v>
      </c>
      <c r="C17" s="77" t="s">
        <v>40</v>
      </c>
      <c r="D17" s="78"/>
      <c r="E17" s="78">
        <v>50</v>
      </c>
      <c r="F17" s="79">
        <f t="shared" si="0"/>
        <v>50</v>
      </c>
      <c r="G17" s="80" t="s">
        <v>43</v>
      </c>
      <c r="H17" s="81">
        <v>0.2</v>
      </c>
      <c r="I17" s="82">
        <v>0.54</v>
      </c>
      <c r="J17" s="83">
        <v>1400</v>
      </c>
      <c r="K17" s="84">
        <v>26.61</v>
      </c>
      <c r="L17" s="85">
        <f t="shared" si="1"/>
        <v>1330.5</v>
      </c>
      <c r="M17" s="2"/>
      <c r="N17" s="109">
        <f t="shared" si="2"/>
        <v>0</v>
      </c>
      <c r="O17" s="110" t="s">
        <v>67</v>
      </c>
    </row>
    <row r="18" spans="1:15" ht="15.75" thickBot="1" x14ac:dyDescent="0.3">
      <c r="A18" s="75">
        <v>8</v>
      </c>
      <c r="B18" s="76" t="s">
        <v>45</v>
      </c>
      <c r="C18" s="77" t="s">
        <v>40</v>
      </c>
      <c r="D18" s="78"/>
      <c r="E18" s="78">
        <v>177</v>
      </c>
      <c r="F18" s="79">
        <f t="shared" si="0"/>
        <v>177</v>
      </c>
      <c r="G18" s="80" t="s">
        <v>43</v>
      </c>
      <c r="H18" s="81">
        <v>0.4</v>
      </c>
      <c r="I18" s="82">
        <v>0.35</v>
      </c>
      <c r="J18" s="83">
        <v>1200</v>
      </c>
      <c r="K18" s="84">
        <v>26.24</v>
      </c>
      <c r="L18" s="85">
        <f t="shared" si="1"/>
        <v>4644.4799999999996</v>
      </c>
      <c r="M18" s="2"/>
      <c r="N18" s="109">
        <f t="shared" si="2"/>
        <v>0</v>
      </c>
      <c r="O18" s="110" t="s">
        <v>67</v>
      </c>
    </row>
    <row r="19" spans="1:15" ht="15.75" thickBot="1" x14ac:dyDescent="0.3">
      <c r="A19" s="75">
        <v>8</v>
      </c>
      <c r="B19" s="76" t="s">
        <v>46</v>
      </c>
      <c r="C19" s="77" t="s">
        <v>40</v>
      </c>
      <c r="D19" s="78">
        <v>5</v>
      </c>
      <c r="E19" s="78">
        <v>324</v>
      </c>
      <c r="F19" s="79">
        <f t="shared" si="0"/>
        <v>329</v>
      </c>
      <c r="G19" s="80" t="s">
        <v>43</v>
      </c>
      <c r="H19" s="81">
        <v>0.35</v>
      </c>
      <c r="I19" s="82">
        <v>0.72</v>
      </c>
      <c r="J19" s="83">
        <v>500</v>
      </c>
      <c r="K19" s="84">
        <v>21.82</v>
      </c>
      <c r="L19" s="85">
        <f t="shared" si="1"/>
        <v>7178.78</v>
      </c>
      <c r="M19" s="2"/>
      <c r="N19" s="109">
        <f t="shared" si="2"/>
        <v>0</v>
      </c>
      <c r="O19" s="110" t="s">
        <v>67</v>
      </c>
    </row>
    <row r="20" spans="1:15" ht="15.75" thickBot="1" x14ac:dyDescent="0.3">
      <c r="A20" s="75">
        <v>8</v>
      </c>
      <c r="B20" s="76" t="s">
        <v>59</v>
      </c>
      <c r="C20" s="77" t="s">
        <v>40</v>
      </c>
      <c r="D20" s="78"/>
      <c r="E20" s="78">
        <v>66</v>
      </c>
      <c r="F20" s="79">
        <f t="shared" si="0"/>
        <v>66</v>
      </c>
      <c r="G20" s="80" t="s">
        <v>43</v>
      </c>
      <c r="H20" s="81">
        <v>0.35</v>
      </c>
      <c r="I20" s="82">
        <v>0.35</v>
      </c>
      <c r="J20" s="83">
        <v>500</v>
      </c>
      <c r="K20" s="84">
        <v>22.91</v>
      </c>
      <c r="L20" s="85">
        <f t="shared" si="1"/>
        <v>1512.06</v>
      </c>
      <c r="M20" s="2"/>
      <c r="N20" s="109">
        <f t="shared" si="2"/>
        <v>0</v>
      </c>
      <c r="O20" s="110" t="s">
        <v>67</v>
      </c>
    </row>
    <row r="21" spans="1:15" ht="15.75" thickBot="1" x14ac:dyDescent="0.3">
      <c r="A21" s="75">
        <v>8</v>
      </c>
      <c r="B21" s="76" t="s">
        <v>60</v>
      </c>
      <c r="C21" s="77" t="s">
        <v>40</v>
      </c>
      <c r="D21" s="78"/>
      <c r="E21" s="78">
        <v>113</v>
      </c>
      <c r="F21" s="79">
        <f t="shared" si="0"/>
        <v>113</v>
      </c>
      <c r="G21" s="86" t="s">
        <v>43</v>
      </c>
      <c r="H21" s="81">
        <v>0.35</v>
      </c>
      <c r="I21" s="82">
        <v>0.78</v>
      </c>
      <c r="J21" s="83">
        <v>450</v>
      </c>
      <c r="K21" s="87">
        <v>21</v>
      </c>
      <c r="L21" s="85">
        <f t="shared" si="1"/>
        <v>2373</v>
      </c>
      <c r="M21" s="6"/>
      <c r="N21" s="109">
        <f t="shared" si="2"/>
        <v>0</v>
      </c>
      <c r="O21" s="110" t="s">
        <v>67</v>
      </c>
    </row>
    <row r="22" spans="1:15" ht="15.75" thickBot="1" x14ac:dyDescent="0.3">
      <c r="A22" s="75">
        <v>8</v>
      </c>
      <c r="B22" s="76" t="s">
        <v>47</v>
      </c>
      <c r="C22" s="77" t="s">
        <v>48</v>
      </c>
      <c r="D22" s="78">
        <v>16</v>
      </c>
      <c r="E22" s="78">
        <v>75</v>
      </c>
      <c r="F22" s="79">
        <f t="shared" si="0"/>
        <v>91</v>
      </c>
      <c r="G22" s="86" t="s">
        <v>49</v>
      </c>
      <c r="H22" s="81">
        <v>0.3</v>
      </c>
      <c r="I22" s="82">
        <v>0.31</v>
      </c>
      <c r="J22" s="83" t="s">
        <v>50</v>
      </c>
      <c r="K22" s="88">
        <v>28.91</v>
      </c>
      <c r="L22" s="85">
        <f t="shared" si="1"/>
        <v>2630.81</v>
      </c>
      <c r="M22" s="6"/>
      <c r="N22" s="109">
        <f t="shared" si="2"/>
        <v>0</v>
      </c>
      <c r="O22" s="110" t="s">
        <v>67</v>
      </c>
    </row>
    <row r="23" spans="1:15" ht="15.75" thickBot="1" x14ac:dyDescent="0.3">
      <c r="A23" s="75">
        <v>8</v>
      </c>
      <c r="B23" s="76" t="s">
        <v>51</v>
      </c>
      <c r="C23" s="77" t="s">
        <v>48</v>
      </c>
      <c r="D23" s="78"/>
      <c r="E23" s="78">
        <v>33</v>
      </c>
      <c r="F23" s="79">
        <f t="shared" si="0"/>
        <v>33</v>
      </c>
      <c r="G23" s="86" t="s">
        <v>49</v>
      </c>
      <c r="H23" s="81">
        <v>0.4</v>
      </c>
      <c r="I23" s="82">
        <v>0.11</v>
      </c>
      <c r="J23" s="83" t="s">
        <v>52</v>
      </c>
      <c r="K23" s="89">
        <v>25.93</v>
      </c>
      <c r="L23" s="85">
        <f t="shared" si="1"/>
        <v>855.68999999999994</v>
      </c>
      <c r="M23" s="6"/>
      <c r="N23" s="109">
        <f t="shared" si="2"/>
        <v>0</v>
      </c>
      <c r="O23" s="110" t="s">
        <v>67</v>
      </c>
    </row>
    <row r="24" spans="1:15" ht="15.75" thickBot="1" x14ac:dyDescent="0.3">
      <c r="A24" s="90">
        <v>8</v>
      </c>
      <c r="B24" s="91" t="s">
        <v>53</v>
      </c>
      <c r="C24" s="92" t="s">
        <v>48</v>
      </c>
      <c r="D24" s="93">
        <v>10</v>
      </c>
      <c r="E24" s="93">
        <v>1</v>
      </c>
      <c r="F24" s="79">
        <f t="shared" si="0"/>
        <v>11</v>
      </c>
      <c r="G24" s="86" t="s">
        <v>49</v>
      </c>
      <c r="H24" s="94">
        <v>0.3</v>
      </c>
      <c r="I24" s="95">
        <v>0.11</v>
      </c>
      <c r="J24" s="96" t="s">
        <v>54</v>
      </c>
      <c r="K24" s="97">
        <v>29.71</v>
      </c>
      <c r="L24" s="85">
        <f t="shared" si="1"/>
        <v>326.81</v>
      </c>
      <c r="M24" s="6"/>
      <c r="N24" s="109">
        <f t="shared" si="2"/>
        <v>0</v>
      </c>
      <c r="O24" s="110" t="s">
        <v>67</v>
      </c>
    </row>
    <row r="25" spans="1:15" ht="15.75" thickBot="1" x14ac:dyDescent="0.3">
      <c r="A25" s="90">
        <v>8</v>
      </c>
      <c r="B25" s="91" t="s">
        <v>55</v>
      </c>
      <c r="C25" s="92" t="s">
        <v>48</v>
      </c>
      <c r="D25" s="93">
        <v>50</v>
      </c>
      <c r="E25" s="93">
        <v>131</v>
      </c>
      <c r="F25" s="79">
        <f t="shared" si="0"/>
        <v>181</v>
      </c>
      <c r="G25" s="86" t="s">
        <v>49</v>
      </c>
      <c r="H25" s="94">
        <v>0.3</v>
      </c>
      <c r="I25" s="95">
        <v>0.22</v>
      </c>
      <c r="J25" s="96" t="s">
        <v>56</v>
      </c>
      <c r="K25" s="97">
        <v>25.02</v>
      </c>
      <c r="L25" s="85">
        <f t="shared" si="1"/>
        <v>4528.62</v>
      </c>
      <c r="M25" s="6"/>
      <c r="N25" s="109">
        <f t="shared" si="2"/>
        <v>0</v>
      </c>
      <c r="O25" s="110" t="s">
        <v>67</v>
      </c>
    </row>
    <row r="26" spans="1:15" ht="15.75" thickBot="1" x14ac:dyDescent="0.3">
      <c r="A26" s="90">
        <v>8</v>
      </c>
      <c r="B26" s="76" t="s">
        <v>57</v>
      </c>
      <c r="C26" s="92" t="s">
        <v>48</v>
      </c>
      <c r="D26" s="93">
        <v>5</v>
      </c>
      <c r="E26" s="93">
        <v>6</v>
      </c>
      <c r="F26" s="79">
        <f t="shared" si="0"/>
        <v>11</v>
      </c>
      <c r="G26" s="86" t="s">
        <v>49</v>
      </c>
      <c r="H26" s="81">
        <v>0.3</v>
      </c>
      <c r="I26" s="95">
        <v>0.38</v>
      </c>
      <c r="J26" s="96" t="s">
        <v>58</v>
      </c>
      <c r="K26" s="98">
        <v>25.43</v>
      </c>
      <c r="L26" s="85">
        <f t="shared" si="1"/>
        <v>279.73</v>
      </c>
      <c r="M26" s="6"/>
      <c r="N26" s="109">
        <f t="shared" si="2"/>
        <v>0</v>
      </c>
      <c r="O26" s="110" t="s">
        <v>67</v>
      </c>
    </row>
    <row r="27" spans="1:15" ht="15.75" thickBot="1" x14ac:dyDescent="0.3">
      <c r="A27" s="90">
        <v>8</v>
      </c>
      <c r="B27" s="76" t="s">
        <v>61</v>
      </c>
      <c r="C27" s="92" t="s">
        <v>40</v>
      </c>
      <c r="D27" s="93">
        <v>150</v>
      </c>
      <c r="E27" s="93">
        <v>150</v>
      </c>
      <c r="F27" s="79">
        <f t="shared" si="0"/>
        <v>300</v>
      </c>
      <c r="G27" s="86" t="s">
        <v>62</v>
      </c>
      <c r="H27" s="81">
        <v>0.3</v>
      </c>
      <c r="I27" s="95">
        <v>1</v>
      </c>
      <c r="J27" s="96">
        <v>600</v>
      </c>
      <c r="K27" s="98">
        <v>19.5</v>
      </c>
      <c r="L27" s="85">
        <f t="shared" si="1"/>
        <v>5850</v>
      </c>
      <c r="M27" s="6"/>
      <c r="N27" s="109">
        <f t="shared" si="2"/>
        <v>0</v>
      </c>
      <c r="O27" s="110" t="s">
        <v>67</v>
      </c>
    </row>
    <row r="28" spans="1:15" x14ac:dyDescent="0.25">
      <c r="A28" s="90">
        <v>8</v>
      </c>
      <c r="B28" s="91" t="s">
        <v>61</v>
      </c>
      <c r="C28" s="92" t="s">
        <v>40</v>
      </c>
      <c r="D28" s="93">
        <v>150</v>
      </c>
      <c r="E28" s="93">
        <v>150</v>
      </c>
      <c r="F28" s="79">
        <f t="shared" si="0"/>
        <v>300</v>
      </c>
      <c r="G28" s="80" t="s">
        <v>63</v>
      </c>
      <c r="H28" s="94">
        <v>0.3</v>
      </c>
      <c r="I28" s="95">
        <v>0.5</v>
      </c>
      <c r="J28" s="96">
        <v>600</v>
      </c>
      <c r="K28" s="99">
        <v>24.5</v>
      </c>
      <c r="L28" s="85">
        <f t="shared" si="1"/>
        <v>7350</v>
      </c>
      <c r="M28" s="20"/>
      <c r="N28" s="109">
        <f t="shared" si="2"/>
        <v>0</v>
      </c>
      <c r="O28" s="110" t="s">
        <v>67</v>
      </c>
    </row>
    <row r="29" spans="1:15" ht="15.75" thickBot="1" x14ac:dyDescent="0.3">
      <c r="A29" s="100"/>
      <c r="B29" s="101"/>
      <c r="C29" s="102"/>
      <c r="D29" s="103">
        <f>SUM(D13:D28)</f>
        <v>386</v>
      </c>
      <c r="E29" s="103">
        <f>SUM(E13:E28)</f>
        <v>2153</v>
      </c>
      <c r="F29" s="103">
        <f>SUM(F13:F28)</f>
        <v>2539</v>
      </c>
      <c r="G29" s="104"/>
      <c r="H29" s="105"/>
      <c r="I29" s="106" t="s">
        <v>15</v>
      </c>
      <c r="J29" s="106"/>
      <c r="K29" s="107"/>
      <c r="L29" s="108">
        <f>SUM(L13:L28)</f>
        <v>53416.630000000005</v>
      </c>
      <c r="M29" s="8" t="s">
        <v>16</v>
      </c>
      <c r="N29" s="111">
        <f>SUM(N13:N28)</f>
        <v>0</v>
      </c>
      <c r="O29" s="112"/>
    </row>
    <row r="30" spans="1:15" ht="15.75" thickBot="1" x14ac:dyDescent="0.3">
      <c r="A30" s="49" t="s">
        <v>17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1"/>
      <c r="N30" s="113">
        <f>N29*0.2</f>
        <v>0</v>
      </c>
      <c r="O30" s="112"/>
    </row>
    <row r="31" spans="1:15" ht="15.75" thickBot="1" x14ac:dyDescent="0.3">
      <c r="A31" s="49" t="s">
        <v>18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1"/>
      <c r="N31" s="113">
        <f>N29+N30</f>
        <v>0</v>
      </c>
      <c r="O31" s="114"/>
    </row>
    <row r="32" spans="1:15" x14ac:dyDescent="0.25">
      <c r="A32" s="63" t="s">
        <v>70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</row>
    <row r="33" spans="1:14" x14ac:dyDescent="0.25">
      <c r="A33" s="65" t="s">
        <v>19</v>
      </c>
      <c r="B33" s="65"/>
      <c r="C33" s="6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5">
      <c r="A34" s="45" t="s">
        <v>20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</row>
    <row r="35" spans="1:14" x14ac:dyDescent="0.25">
      <c r="A35" s="45" t="s">
        <v>21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</row>
    <row r="36" spans="1:14" x14ac:dyDescent="0.25">
      <c r="D36" s="7"/>
      <c r="E36" s="68" t="s">
        <v>22</v>
      </c>
      <c r="F36" s="4" t="s">
        <v>23</v>
      </c>
      <c r="G36" s="69"/>
      <c r="H36" s="70"/>
      <c r="I36" s="70"/>
      <c r="J36" s="70"/>
      <c r="K36" s="70"/>
      <c r="L36" s="70"/>
      <c r="M36" s="70"/>
      <c r="N36" s="71"/>
    </row>
    <row r="37" spans="1:14" x14ac:dyDescent="0.25">
      <c r="D37" s="7"/>
      <c r="E37" s="68"/>
      <c r="F37" s="4" t="s">
        <v>24</v>
      </c>
      <c r="G37" s="69"/>
      <c r="H37" s="70"/>
      <c r="I37" s="70"/>
      <c r="J37" s="70"/>
      <c r="K37" s="70"/>
      <c r="L37" s="70"/>
      <c r="M37" s="70"/>
      <c r="N37" s="71"/>
    </row>
    <row r="38" spans="1:14" x14ac:dyDescent="0.25">
      <c r="D38" s="7"/>
      <c r="E38" s="68"/>
      <c r="F38" s="4" t="s">
        <v>25</v>
      </c>
      <c r="G38" s="69"/>
      <c r="H38" s="70"/>
      <c r="I38" s="70"/>
      <c r="J38" s="70"/>
      <c r="K38" s="70"/>
      <c r="L38" s="70"/>
      <c r="M38" s="70"/>
      <c r="N38" s="71"/>
    </row>
    <row r="39" spans="1:14" x14ac:dyDescent="0.25">
      <c r="A39" s="7"/>
      <c r="B39" s="7"/>
      <c r="C39" s="7"/>
      <c r="E39" s="68"/>
      <c r="F39" s="4" t="s">
        <v>26</v>
      </c>
      <c r="G39" s="69"/>
      <c r="H39" s="70"/>
      <c r="I39" s="70"/>
      <c r="J39" s="70"/>
      <c r="K39" s="70"/>
      <c r="L39" s="70"/>
      <c r="M39" s="70"/>
      <c r="N39" s="71"/>
    </row>
    <row r="40" spans="1:14" x14ac:dyDescent="0.25">
      <c r="E40" s="68"/>
      <c r="F40" s="4" t="s">
        <v>27</v>
      </c>
      <c r="G40" s="5"/>
      <c r="H40" s="72" t="s">
        <v>28</v>
      </c>
      <c r="I40" s="73"/>
      <c r="J40" s="73"/>
      <c r="K40" s="73"/>
      <c r="L40" s="73"/>
      <c r="M40" s="73"/>
      <c r="N40" s="74"/>
    </row>
    <row r="43" spans="1:14" x14ac:dyDescent="0.25">
      <c r="A43" s="7"/>
      <c r="B43" s="7"/>
      <c r="C43" s="7"/>
      <c r="D43" s="7"/>
      <c r="E43" s="7"/>
      <c r="I43" t="s">
        <v>29</v>
      </c>
      <c r="L43" s="66"/>
      <c r="M43" s="67"/>
    </row>
    <row r="45" spans="1:14" x14ac:dyDescent="0.25">
      <c r="A45" t="s">
        <v>71</v>
      </c>
    </row>
    <row r="46" spans="1:14" x14ac:dyDescent="0.25">
      <c r="A46" t="s">
        <v>72</v>
      </c>
    </row>
    <row r="47" spans="1:14" x14ac:dyDescent="0.25">
      <c r="A47" t="s">
        <v>73</v>
      </c>
    </row>
    <row r="48" spans="1:14" x14ac:dyDescent="0.25">
      <c r="A48" t="s">
        <v>74</v>
      </c>
    </row>
    <row r="49" spans="1:1" x14ac:dyDescent="0.25">
      <c r="A49" t="s">
        <v>75</v>
      </c>
    </row>
    <row r="50" spans="1:1" x14ac:dyDescent="0.25">
      <c r="A50" t="s">
        <v>76</v>
      </c>
    </row>
  </sheetData>
  <sheetProtection algorithmName="SHA-512" hashValue="UML6b3I8yGgkKFNDlOf9NYKqs8TzGBnaHAQ/025kYgIg4OXx6pThd2ut2Uq8PEcMj9NFQbkHUFiGRveB/hE+pQ==" saltValue="g0466QDqsK0HxifwnczWdQ==" spinCount="100000" sheet="1" objects="1" scenarios="1"/>
  <mergeCells count="37">
    <mergeCell ref="A32:O32"/>
    <mergeCell ref="A33:C33"/>
    <mergeCell ref="L43:M43"/>
    <mergeCell ref="E36:E40"/>
    <mergeCell ref="G36:N36"/>
    <mergeCell ref="G37:N37"/>
    <mergeCell ref="G38:N38"/>
    <mergeCell ref="G39:N39"/>
    <mergeCell ref="H40:N40"/>
    <mergeCell ref="O10:O12"/>
    <mergeCell ref="A35:N35"/>
    <mergeCell ref="L10:L12"/>
    <mergeCell ref="M10:M12"/>
    <mergeCell ref="O29:O31"/>
    <mergeCell ref="I29:J29"/>
    <mergeCell ref="A30:M30"/>
    <mergeCell ref="A31:M31"/>
    <mergeCell ref="N10:N12"/>
    <mergeCell ref="E11:E12"/>
    <mergeCell ref="J10:J12"/>
    <mergeCell ref="A10:A12"/>
    <mergeCell ref="D11:D12"/>
    <mergeCell ref="F11:F12"/>
    <mergeCell ref="B10:B12"/>
    <mergeCell ref="A34:N34"/>
    <mergeCell ref="E1:K1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E8" sqref="E8"/>
    </sheetView>
  </sheetViews>
  <sheetFormatPr defaultRowHeight="15" x14ac:dyDescent="0.25"/>
  <cols>
    <col min="1" max="1" width="12.5703125" customWidth="1"/>
  </cols>
  <sheetData>
    <row r="1" spans="1:4" x14ac:dyDescent="0.25">
      <c r="B1" t="s">
        <v>37</v>
      </c>
      <c r="C1" t="s">
        <v>43</v>
      </c>
      <c r="D1" t="s">
        <v>49</v>
      </c>
    </row>
    <row r="2" spans="1:4" x14ac:dyDescent="0.25">
      <c r="A2" t="s">
        <v>64</v>
      </c>
      <c r="B2" s="18">
        <f>SUM(Hárok1!F13:F15)</f>
        <v>819</v>
      </c>
      <c r="C2" s="18">
        <f>SUM(Hárok1!F16:F21)</f>
        <v>793</v>
      </c>
      <c r="D2" s="18">
        <f>SUM(Hárok1!F22:F26)</f>
        <v>327</v>
      </c>
    </row>
    <row r="3" spans="1:4" x14ac:dyDescent="0.25">
      <c r="A3" t="s">
        <v>65</v>
      </c>
      <c r="B3" s="18">
        <f>SUM(Hárok1!L13:L15)</f>
        <v>13276.089999999998</v>
      </c>
      <c r="C3" s="18">
        <f>SUM(Hárok1!L16:L21)</f>
        <v>18318.879999999997</v>
      </c>
      <c r="D3" s="18">
        <f>SUM(Hárok1!L22:L26)</f>
        <v>8621.66</v>
      </c>
    </row>
    <row r="4" spans="1:4" x14ac:dyDescent="0.25">
      <c r="A4" t="s">
        <v>66</v>
      </c>
      <c r="B4">
        <f>B3/B2</f>
        <v>16.210122100122099</v>
      </c>
      <c r="C4">
        <f>C3/C2</f>
        <v>23.10073139974779</v>
      </c>
      <c r="D4">
        <f>D3/D2</f>
        <v>26.365932721712539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2017-01-12T13:26:36Z</cp:lastPrinted>
  <dcterms:created xsi:type="dcterms:W3CDTF">2015-11-17T17:21:08Z</dcterms:created>
  <dcterms:modified xsi:type="dcterms:W3CDTF">2022-11-07T10:06:51Z</dcterms:modified>
</cp:coreProperties>
</file>