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B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14" i="1"/>
  <c r="N15" i="1"/>
  <c r="N16" i="1"/>
  <c r="N22" i="1" s="1"/>
  <c r="N17" i="1"/>
  <c r="N18" i="1"/>
  <c r="N19" i="1"/>
  <c r="N20" i="1"/>
  <c r="N13" i="1"/>
  <c r="N23" i="1" l="1"/>
  <c r="N24" i="1" s="1"/>
  <c r="F20" i="1"/>
  <c r="L20" i="1" s="1"/>
  <c r="F21" i="1"/>
  <c r="L21" i="1" s="1"/>
  <c r="F19" i="1"/>
  <c r="L19" i="1" s="1"/>
  <c r="C3" i="2" s="1"/>
  <c r="C2" i="2" l="1"/>
  <c r="C4" i="2" s="1"/>
  <c r="F14" i="1"/>
  <c r="L14" i="1" s="1"/>
  <c r="F15" i="1"/>
  <c r="L15" i="1" s="1"/>
  <c r="F16" i="1"/>
  <c r="L16" i="1" s="1"/>
  <c r="F17" i="1"/>
  <c r="L17" i="1" s="1"/>
  <c r="F18" i="1"/>
  <c r="F13" i="1"/>
  <c r="E22" i="1"/>
  <c r="D22" i="1"/>
  <c r="L18" i="1" l="1"/>
  <c r="D3" i="2" s="1"/>
  <c r="D2" i="2"/>
  <c r="L13" i="1"/>
  <c r="F22" i="1"/>
  <c r="B2" i="2"/>
  <c r="L22" i="1" l="1"/>
  <c r="B3" i="2"/>
  <c r="B4" i="2" s="1"/>
  <c r="D4" i="2"/>
</calcChain>
</file>

<file path=xl/sharedStrings.xml><?xml version="1.0" encoding="utf-8"?>
<sst xmlns="http://schemas.openxmlformats.org/spreadsheetml/2006/main" count="96" uniqueCount="71">
  <si>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</si>
  <si>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</si>
  <si>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</si>
  <si>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</si>
  <si>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</si>
  <si>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</si>
  <si>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</si>
  <si>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</si>
  <si>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</si>
  <si>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</si>
  <si>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</si>
  <si>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</si>
  <si>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</si>
  <si>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</si>
  <si>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</si>
  <si>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</si>
  <si>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</si>
  <si>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</si>
  <si>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</si>
  <si>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</si>
  <si>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</si>
  <si>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</si>
  <si>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</si>
  <si>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</si>
  <si>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</si>
  <si>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</si>
  <si>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</si>
  <si>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</si>
  <si>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</si>
  <si>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</si>
  <si>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</si>
  <si>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</si>
  <si>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</si>
  <si>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</si>
  <si>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</si>
  <si>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</si>
  <si>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606-00</t>
  </si>
  <si>
    <t>605-00</t>
  </si>
  <si>
    <t>604-01</t>
  </si>
  <si>
    <t>622B10</t>
  </si>
  <si>
    <t>485-00</t>
  </si>
  <si>
    <t>107-11</t>
  </si>
  <si>
    <t>103A11</t>
  </si>
  <si>
    <t>č.6</t>
  </si>
  <si>
    <t>č.1</t>
  </si>
  <si>
    <t>OU</t>
  </si>
  <si>
    <t>250/500</t>
  </si>
  <si>
    <t>200/500</t>
  </si>
  <si>
    <t>2+</t>
  </si>
  <si>
    <t>250/600</t>
  </si>
  <si>
    <t>PU+50</t>
  </si>
  <si>
    <t>300/100</t>
  </si>
  <si>
    <t>500/200</t>
  </si>
  <si>
    <t>suma m3</t>
  </si>
  <si>
    <t>suma cena</t>
  </si>
  <si>
    <t>priemer cena</t>
  </si>
  <si>
    <t>PP</t>
  </si>
  <si>
    <t>RN</t>
  </si>
  <si>
    <t>PN</t>
  </si>
  <si>
    <t>OU traktor</t>
  </si>
  <si>
    <t>31.12.2023</t>
  </si>
  <si>
    <t>Budča - časť č.8 (Bukovina)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</si>
  <si>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</si>
  <si>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</si>
  <si>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</si>
  <si>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</si>
  <si>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</si>
  <si>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</si>
  <si>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</si>
  <si>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</si>
  <si>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Príloha B-8 Súťažných podkladov - návrh na plnenie kritéria na časť č.8 (Bukovina)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</si>
</sst>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0" fontId="0" fillId="0" borderId="21" xfId="0" applyBorder="1"/>
    <xf numFmtId="4" fontId="5" fillId="2" borderId="38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  <protection locked="0"/>
    </xf>
    <xf numFmtId="4" fontId="5" fillId="2" borderId="37" xfId="0" applyNumberFormat="1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left" vertical="center"/>
    </xf>
    <xf numFmtId="0" fontId="0" fillId="0" borderId="43" xfId="0" applyBorder="1"/>
    <xf numFmtId="4" fontId="0" fillId="0" borderId="0" xfId="0" applyNumberFormat="1"/>
    <xf numFmtId="0" fontId="3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2" fillId="0" borderId="20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readingOrder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indent="2"/>
    </xf>
    <xf numFmtId="0" fontId="11" fillId="0" borderId="18" xfId="0" applyFont="1" applyBorder="1" applyAlignment="1">
      <alignment horizontal="right" vertical="center" indent="2"/>
    </xf>
    <xf numFmtId="0" fontId="11" fillId="0" borderId="19" xfId="0" applyFont="1" applyBorder="1" applyAlignment="1">
      <alignment horizontal="right" vertical="center" indent="2"/>
    </xf>
    <xf numFmtId="0" fontId="5" fillId="6" borderId="2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2" fontId="9" fillId="0" borderId="7" xfId="0" applyNumberFormat="1" applyFont="1" applyBorder="1" applyAlignment="1" applyProtection="1">
      <alignment horizontal="right" vertical="center"/>
    </xf>
    <xf numFmtId="4" fontId="9" fillId="5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7" xfId="0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2" fontId="9" fillId="0" borderId="2" xfId="0" applyNumberFormat="1" applyFont="1" applyBorder="1" applyAlignment="1" applyProtection="1">
      <alignment horizontal="right" vertical="center"/>
    </xf>
    <xf numFmtId="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 wrapText="1"/>
    </xf>
    <xf numFmtId="0" fontId="9" fillId="4" borderId="40" xfId="0" applyFont="1" applyFill="1" applyBorder="1" applyAlignment="1" applyProtection="1">
      <alignment horizontal="center" vertical="center"/>
    </xf>
    <xf numFmtId="49" fontId="9" fillId="0" borderId="28" xfId="0" applyNumberFormat="1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2" fontId="9" fillId="0" borderId="28" xfId="0" applyNumberFormat="1" applyFont="1" applyBorder="1" applyAlignment="1" applyProtection="1">
      <alignment horizontal="right" vertical="center"/>
    </xf>
    <xf numFmtId="4" fontId="9" fillId="5" borderId="28" xfId="0" applyNumberFormat="1" applyFont="1" applyFill="1" applyBorder="1" applyAlignment="1" applyProtection="1">
      <alignment horizontal="right" vertical="center"/>
    </xf>
    <xf numFmtId="49" fontId="9" fillId="0" borderId="28" xfId="0" applyNumberFormat="1" applyFont="1" applyBorder="1" applyAlignment="1" applyProtection="1">
      <alignment horizontal="center" vertical="center"/>
    </xf>
    <xf numFmtId="9" fontId="9" fillId="0" borderId="28" xfId="0" applyNumberFormat="1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4" fontId="5" fillId="0" borderId="39" xfId="0" applyNumberFormat="1" applyFont="1" applyBorder="1" applyAlignment="1" applyProtection="1">
      <alignment horizontal="center" vertical="center"/>
    </xf>
    <xf numFmtId="0" fontId="0" fillId="4" borderId="40" xfId="0" applyFill="1" applyBorder="1" applyProtection="1"/>
    <xf numFmtId="0" fontId="0" fillId="0" borderId="27" xfId="0" applyBorder="1" applyProtection="1"/>
    <xf numFmtId="0" fontId="5" fillId="0" borderId="21" xfId="0" applyFont="1" applyBorder="1" applyAlignment="1" applyProtection="1">
      <alignment vertical="center"/>
    </xf>
    <xf numFmtId="3" fontId="5" fillId="5" borderId="27" xfId="0" applyNumberFormat="1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right" vertical="center"/>
    </xf>
    <xf numFmtId="4" fontId="5" fillId="5" borderId="33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zoomScalePageLayoutView="40" workbookViewId="0">
      <selection activeCell="N16" sqref="N16"/>
    </sheetView>
  </sheetViews>
  <sheetFormatPr defaultRowHeight="15" x14ac:dyDescent="0.25"/>
  <cols>
    <col min="1" max="1" width="13.7109375" customWidth="1"/>
    <col min="2" max="2" width="11.5703125" customWidth="1"/>
    <col min="3" max="14" width="11.7109375" customWidth="1"/>
    <col min="15" max="15" width="13.85546875" customWidth="1"/>
  </cols>
  <sheetData>
    <row r="1" spans="1:15" x14ac:dyDescent="0.25">
      <c r="E1" s="24" t="s">
        <v>70</v>
      </c>
      <c r="F1" s="24"/>
      <c r="G1" s="24"/>
      <c r="H1" s="24"/>
      <c r="I1" s="24"/>
      <c r="J1" s="24"/>
      <c r="K1" s="24"/>
    </row>
    <row r="2" spans="1:15" ht="18" x14ac:dyDescent="0.25">
      <c r="C2" s="57" t="s">
        <v>69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4" spans="1:15" ht="15.75" customHeight="1" x14ac:dyDescent="0.25">
      <c r="A4" s="58" t="s">
        <v>30</v>
      </c>
      <c r="B4" s="58"/>
      <c r="C4" s="59" t="s">
        <v>35</v>
      </c>
      <c r="D4" s="59"/>
      <c r="E4" s="59"/>
      <c r="F4" s="59"/>
      <c r="G4" s="59"/>
      <c r="I4" s="23" t="s">
        <v>32</v>
      </c>
      <c r="J4" s="61" t="s">
        <v>61</v>
      </c>
      <c r="K4" s="61"/>
      <c r="L4" s="61"/>
    </row>
    <row r="7" spans="1:15" x14ac:dyDescent="0.25">
      <c r="A7" s="8" t="s">
        <v>31</v>
      </c>
      <c r="B7" s="60" t="s">
        <v>34</v>
      </c>
      <c r="C7" s="60"/>
      <c r="D7" s="60"/>
      <c r="E7" s="60"/>
      <c r="H7" s="62"/>
      <c r="I7" s="62"/>
      <c r="J7" s="62"/>
      <c r="K7" s="62"/>
      <c r="L7" s="62"/>
    </row>
    <row r="8" spans="1:15" x14ac:dyDescent="0.25">
      <c r="A8" s="12"/>
      <c r="B8" s="13"/>
      <c r="C8" s="9"/>
      <c r="D8" s="9"/>
      <c r="E8" s="9"/>
    </row>
    <row r="9" spans="1:15" ht="42.75" customHeight="1" thickBot="1" x14ac:dyDescent="0.3">
      <c r="A9" s="14"/>
      <c r="B9" s="15"/>
      <c r="F9" s="1"/>
      <c r="H9" s="16"/>
    </row>
    <row r="10" spans="1:15" ht="106.5" customHeight="1" thickBot="1" x14ac:dyDescent="0.3">
      <c r="A10" s="49" t="s">
        <v>0</v>
      </c>
      <c r="B10" s="52" t="s">
        <v>1</v>
      </c>
      <c r="C10" s="41" t="s">
        <v>2</v>
      </c>
      <c r="D10" s="63" t="s">
        <v>3</v>
      </c>
      <c r="E10" s="64"/>
      <c r="F10" s="65"/>
      <c r="G10" s="66" t="s">
        <v>4</v>
      </c>
      <c r="H10" s="41" t="s">
        <v>5</v>
      </c>
      <c r="I10" s="69" t="s">
        <v>6</v>
      </c>
      <c r="J10" s="41" t="s">
        <v>7</v>
      </c>
      <c r="K10" s="10" t="s">
        <v>33</v>
      </c>
      <c r="L10" s="41" t="s">
        <v>8</v>
      </c>
      <c r="M10" s="44" t="s">
        <v>9</v>
      </c>
      <c r="N10" s="75" t="s">
        <v>10</v>
      </c>
      <c r="O10" s="37" t="s">
        <v>11</v>
      </c>
    </row>
    <row r="11" spans="1:15" x14ac:dyDescent="0.25">
      <c r="A11" s="47"/>
      <c r="B11" s="53"/>
      <c r="C11" s="55"/>
      <c r="D11" s="50" t="s">
        <v>12</v>
      </c>
      <c r="E11" s="42" t="s">
        <v>13</v>
      </c>
      <c r="F11" s="41" t="s">
        <v>14</v>
      </c>
      <c r="G11" s="67"/>
      <c r="H11" s="42"/>
      <c r="I11" s="70"/>
      <c r="J11" s="47"/>
      <c r="L11" s="42"/>
      <c r="M11" s="45"/>
      <c r="N11" s="76"/>
      <c r="O11" s="38"/>
    </row>
    <row r="12" spans="1:15" ht="14.25" customHeight="1" thickBot="1" x14ac:dyDescent="0.3">
      <c r="A12" s="48"/>
      <c r="B12" s="54"/>
      <c r="C12" s="56"/>
      <c r="D12" s="51"/>
      <c r="E12" s="43"/>
      <c r="F12" s="43"/>
      <c r="G12" s="68"/>
      <c r="H12" s="43"/>
      <c r="I12" s="71"/>
      <c r="J12" s="48"/>
      <c r="K12" s="11"/>
      <c r="L12" s="43"/>
      <c r="M12" s="46"/>
      <c r="N12" s="77"/>
      <c r="O12" s="39"/>
    </row>
    <row r="13" spans="1:15" ht="15.75" thickBot="1" x14ac:dyDescent="0.3">
      <c r="A13" s="78">
        <v>1</v>
      </c>
      <c r="B13" s="79" t="s">
        <v>36</v>
      </c>
      <c r="C13" s="80" t="s">
        <v>43</v>
      </c>
      <c r="D13" s="81"/>
      <c r="E13" s="81">
        <v>358</v>
      </c>
      <c r="F13" s="82">
        <f>E13+D13</f>
        <v>358</v>
      </c>
      <c r="G13" s="83" t="s">
        <v>45</v>
      </c>
      <c r="H13" s="84">
        <v>0.55000000000000004</v>
      </c>
      <c r="I13" s="85">
        <v>0.45</v>
      </c>
      <c r="J13" s="86" t="s">
        <v>46</v>
      </c>
      <c r="K13" s="87">
        <v>36.49</v>
      </c>
      <c r="L13" s="88">
        <f>K13*F13</f>
        <v>13063.42</v>
      </c>
      <c r="M13" s="2"/>
      <c r="N13" s="117">
        <f>M13*F13</f>
        <v>0</v>
      </c>
      <c r="O13" s="118" t="s">
        <v>60</v>
      </c>
    </row>
    <row r="14" spans="1:15" ht="15.75" thickBot="1" x14ac:dyDescent="0.3">
      <c r="A14" s="78">
        <v>1</v>
      </c>
      <c r="B14" s="79" t="s">
        <v>37</v>
      </c>
      <c r="C14" s="80" t="s">
        <v>43</v>
      </c>
      <c r="D14" s="81">
        <v>5</v>
      </c>
      <c r="E14" s="81">
        <v>201</v>
      </c>
      <c r="F14" s="82">
        <f t="shared" ref="F14:F18" si="0">E14+D14</f>
        <v>206</v>
      </c>
      <c r="G14" s="83" t="s">
        <v>45</v>
      </c>
      <c r="H14" s="84">
        <v>0.65</v>
      </c>
      <c r="I14" s="85">
        <v>0.67</v>
      </c>
      <c r="J14" s="86" t="s">
        <v>47</v>
      </c>
      <c r="K14" s="87">
        <v>36.78</v>
      </c>
      <c r="L14" s="88">
        <f t="shared" ref="L14:L18" si="1">K14*F14</f>
        <v>7576.68</v>
      </c>
      <c r="M14" s="2"/>
      <c r="N14" s="117">
        <f t="shared" ref="N14:N20" si="2">M14*F14</f>
        <v>0</v>
      </c>
      <c r="O14" s="118" t="s">
        <v>60</v>
      </c>
    </row>
    <row r="15" spans="1:15" ht="15.75" thickBot="1" x14ac:dyDescent="0.3">
      <c r="A15" s="78">
        <v>1</v>
      </c>
      <c r="B15" s="79" t="s">
        <v>38</v>
      </c>
      <c r="C15" s="80" t="s">
        <v>43</v>
      </c>
      <c r="D15" s="81"/>
      <c r="E15" s="81">
        <v>86</v>
      </c>
      <c r="F15" s="82">
        <f t="shared" si="0"/>
        <v>86</v>
      </c>
      <c r="G15" s="83" t="s">
        <v>45</v>
      </c>
      <c r="H15" s="84">
        <v>0.6</v>
      </c>
      <c r="I15" s="85">
        <v>0.45</v>
      </c>
      <c r="J15" s="86" t="s">
        <v>47</v>
      </c>
      <c r="K15" s="87">
        <v>36.479999999999997</v>
      </c>
      <c r="L15" s="88">
        <f t="shared" si="1"/>
        <v>3137.2799999999997</v>
      </c>
      <c r="M15" s="2"/>
      <c r="N15" s="117">
        <f t="shared" si="2"/>
        <v>0</v>
      </c>
      <c r="O15" s="118" t="s">
        <v>60</v>
      </c>
    </row>
    <row r="16" spans="1:15" ht="15.75" thickBot="1" x14ac:dyDescent="0.3">
      <c r="A16" s="78">
        <v>1</v>
      </c>
      <c r="B16" s="79" t="s">
        <v>39</v>
      </c>
      <c r="C16" s="80" t="s">
        <v>43</v>
      </c>
      <c r="D16" s="81">
        <v>142</v>
      </c>
      <c r="E16" s="81">
        <v>301</v>
      </c>
      <c r="F16" s="82">
        <f t="shared" si="0"/>
        <v>443</v>
      </c>
      <c r="G16" s="83" t="s">
        <v>45</v>
      </c>
      <c r="H16" s="84">
        <v>0.5</v>
      </c>
      <c r="I16" s="85" t="s">
        <v>48</v>
      </c>
      <c r="J16" s="86" t="s">
        <v>49</v>
      </c>
      <c r="K16" s="87">
        <v>27.25</v>
      </c>
      <c r="L16" s="88">
        <f t="shared" si="1"/>
        <v>12071.75</v>
      </c>
      <c r="M16" s="2"/>
      <c r="N16" s="117">
        <f t="shared" si="2"/>
        <v>0</v>
      </c>
      <c r="O16" s="118" t="s">
        <v>60</v>
      </c>
    </row>
    <row r="17" spans="1:15" ht="15.75" thickBot="1" x14ac:dyDescent="0.3">
      <c r="A17" s="78">
        <v>8</v>
      </c>
      <c r="B17" s="79" t="s">
        <v>41</v>
      </c>
      <c r="C17" s="80" t="s">
        <v>43</v>
      </c>
      <c r="D17" s="81">
        <v>20</v>
      </c>
      <c r="E17" s="81">
        <v>297</v>
      </c>
      <c r="F17" s="82">
        <f t="shared" si="0"/>
        <v>317</v>
      </c>
      <c r="G17" s="83" t="s">
        <v>45</v>
      </c>
      <c r="H17" s="84">
        <v>0.45</v>
      </c>
      <c r="I17" s="85">
        <v>1.2</v>
      </c>
      <c r="J17" s="86" t="s">
        <v>52</v>
      </c>
      <c r="K17" s="87">
        <v>33.869999999999997</v>
      </c>
      <c r="L17" s="88">
        <f t="shared" si="1"/>
        <v>10736.789999999999</v>
      </c>
      <c r="M17" s="2"/>
      <c r="N17" s="117">
        <f t="shared" si="2"/>
        <v>0</v>
      </c>
      <c r="O17" s="118" t="s">
        <v>60</v>
      </c>
    </row>
    <row r="18" spans="1:15" ht="15.75" thickBot="1" x14ac:dyDescent="0.3">
      <c r="A18" s="78">
        <v>8</v>
      </c>
      <c r="B18" s="79" t="s">
        <v>42</v>
      </c>
      <c r="C18" s="80" t="s">
        <v>44</v>
      </c>
      <c r="D18" s="81">
        <v>57</v>
      </c>
      <c r="E18" s="81">
        <v>167</v>
      </c>
      <c r="F18" s="82">
        <f t="shared" si="0"/>
        <v>224</v>
      </c>
      <c r="G18" s="83" t="s">
        <v>45</v>
      </c>
      <c r="H18" s="84">
        <v>0.4</v>
      </c>
      <c r="I18" s="85" t="s">
        <v>48</v>
      </c>
      <c r="J18" s="86">
        <v>600</v>
      </c>
      <c r="K18" s="87">
        <v>19.7</v>
      </c>
      <c r="L18" s="88">
        <f t="shared" si="1"/>
        <v>4412.8</v>
      </c>
      <c r="M18" s="17"/>
      <c r="N18" s="117">
        <f t="shared" si="2"/>
        <v>0</v>
      </c>
      <c r="O18" s="118" t="s">
        <v>60</v>
      </c>
    </row>
    <row r="19" spans="1:15" ht="15.75" thickBot="1" x14ac:dyDescent="0.3">
      <c r="A19" s="89">
        <v>7</v>
      </c>
      <c r="B19" s="90" t="s">
        <v>40</v>
      </c>
      <c r="C19" s="91" t="s">
        <v>43</v>
      </c>
      <c r="D19" s="92">
        <v>8</v>
      </c>
      <c r="E19" s="92">
        <v>431</v>
      </c>
      <c r="F19" s="82">
        <f t="shared" ref="F19:F21" si="3">E19+D19</f>
        <v>439</v>
      </c>
      <c r="G19" s="83" t="s">
        <v>50</v>
      </c>
      <c r="H19" s="93">
        <v>0.4</v>
      </c>
      <c r="I19" s="94">
        <v>0.5</v>
      </c>
      <c r="J19" s="95" t="s">
        <v>51</v>
      </c>
      <c r="K19" s="96">
        <v>37.08</v>
      </c>
      <c r="L19" s="88">
        <f t="shared" ref="L19:L21" si="4">K19*F19</f>
        <v>16278.119999999999</v>
      </c>
      <c r="M19" s="19"/>
      <c r="N19" s="117">
        <f t="shared" si="2"/>
        <v>0</v>
      </c>
      <c r="O19" s="118" t="s">
        <v>60</v>
      </c>
    </row>
    <row r="20" spans="1:15" ht="15.75" thickBot="1" x14ac:dyDescent="0.3">
      <c r="A20" s="89">
        <v>1</v>
      </c>
      <c r="B20" s="97" t="s">
        <v>56</v>
      </c>
      <c r="C20" s="91" t="s">
        <v>44</v>
      </c>
      <c r="D20" s="92">
        <v>150</v>
      </c>
      <c r="E20" s="92">
        <v>150</v>
      </c>
      <c r="F20" s="82">
        <f t="shared" si="3"/>
        <v>300</v>
      </c>
      <c r="G20" s="83" t="s">
        <v>57</v>
      </c>
      <c r="H20" s="93">
        <v>0.3</v>
      </c>
      <c r="I20" s="94">
        <v>1</v>
      </c>
      <c r="J20" s="95">
        <v>600</v>
      </c>
      <c r="K20" s="96">
        <v>19.5</v>
      </c>
      <c r="L20" s="88">
        <f t="shared" si="4"/>
        <v>5850</v>
      </c>
      <c r="M20" s="18"/>
      <c r="N20" s="117">
        <f t="shared" si="2"/>
        <v>0</v>
      </c>
      <c r="O20" s="118" t="s">
        <v>60</v>
      </c>
    </row>
    <row r="21" spans="1:15" ht="15.75" thickBot="1" x14ac:dyDescent="0.3">
      <c r="A21" s="98">
        <v>1</v>
      </c>
      <c r="B21" s="99" t="s">
        <v>56</v>
      </c>
      <c r="C21" s="100" t="s">
        <v>44</v>
      </c>
      <c r="D21" s="101">
        <v>150</v>
      </c>
      <c r="E21" s="101">
        <v>150</v>
      </c>
      <c r="F21" s="102">
        <f t="shared" si="3"/>
        <v>300</v>
      </c>
      <c r="G21" s="103" t="s">
        <v>58</v>
      </c>
      <c r="H21" s="104">
        <v>0.3</v>
      </c>
      <c r="I21" s="105">
        <v>0.5</v>
      </c>
      <c r="J21" s="106">
        <v>600</v>
      </c>
      <c r="K21" s="107">
        <v>24.5</v>
      </c>
      <c r="L21" s="108">
        <f t="shared" si="4"/>
        <v>7350</v>
      </c>
      <c r="M21" s="19"/>
      <c r="N21" s="117">
        <f>M21*F21</f>
        <v>0</v>
      </c>
      <c r="O21" s="118" t="s">
        <v>60</v>
      </c>
    </row>
    <row r="22" spans="1:15" ht="15.75" thickBot="1" x14ac:dyDescent="0.3">
      <c r="A22" s="109"/>
      <c r="B22" s="110"/>
      <c r="C22" s="111"/>
      <c r="D22" s="112">
        <f>SUM(D13:D18)</f>
        <v>224</v>
      </c>
      <c r="E22" s="112">
        <f>SUM(E13:E18)</f>
        <v>1410</v>
      </c>
      <c r="F22" s="112">
        <f>SUM(F13:F21)</f>
        <v>2673</v>
      </c>
      <c r="G22" s="113"/>
      <c r="H22" s="111"/>
      <c r="I22" s="114" t="s">
        <v>15</v>
      </c>
      <c r="J22" s="114"/>
      <c r="K22" s="115"/>
      <c r="L22" s="116">
        <f>SUM(L13:L21)</f>
        <v>80476.84</v>
      </c>
      <c r="M22" s="7" t="s">
        <v>16</v>
      </c>
      <c r="N22" s="119">
        <f>SUM(N13:N21)</f>
        <v>0</v>
      </c>
      <c r="O22" s="120"/>
    </row>
    <row r="23" spans="1:15" ht="15.75" thickBot="1" x14ac:dyDescent="0.3">
      <c r="A23" s="72" t="s">
        <v>17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121">
        <f>N22*0.2</f>
        <v>0</v>
      </c>
      <c r="O23" s="120"/>
    </row>
    <row r="24" spans="1:15" ht="15.75" thickBot="1" x14ac:dyDescent="0.3">
      <c r="A24" s="72" t="s">
        <v>18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121">
        <f>N22+N23</f>
        <v>0</v>
      </c>
      <c r="O24" s="122"/>
    </row>
    <row r="25" spans="1:15" x14ac:dyDescent="0.25">
      <c r="A25" s="25" t="s">
        <v>62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x14ac:dyDescent="0.25">
      <c r="A26" s="27" t="s">
        <v>19</v>
      </c>
      <c r="B26" s="27"/>
      <c r="C26" s="2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x14ac:dyDescent="0.25">
      <c r="A27" s="40" t="s">
        <v>20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5" x14ac:dyDescent="0.25">
      <c r="A28" s="40" t="s">
        <v>21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5" x14ac:dyDescent="0.25">
      <c r="D29" s="6"/>
      <c r="E29" s="30" t="s">
        <v>22</v>
      </c>
      <c r="F29" s="4" t="s">
        <v>23</v>
      </c>
      <c r="G29" s="31"/>
      <c r="H29" s="32"/>
      <c r="I29" s="32"/>
      <c r="J29" s="32"/>
      <c r="K29" s="32"/>
      <c r="L29" s="32"/>
      <c r="M29" s="32"/>
      <c r="N29" s="33"/>
    </row>
    <row r="30" spans="1:15" x14ac:dyDescent="0.25">
      <c r="D30" s="6"/>
      <c r="E30" s="30"/>
      <c r="F30" s="4" t="s">
        <v>24</v>
      </c>
      <c r="G30" s="31"/>
      <c r="H30" s="32"/>
      <c r="I30" s="32"/>
      <c r="J30" s="32"/>
      <c r="K30" s="32"/>
      <c r="L30" s="32"/>
      <c r="M30" s="32"/>
      <c r="N30" s="33"/>
    </row>
    <row r="31" spans="1:15" x14ac:dyDescent="0.25">
      <c r="D31" s="20"/>
      <c r="E31" s="30"/>
      <c r="F31" s="4" t="s">
        <v>25</v>
      </c>
      <c r="G31" s="31"/>
      <c r="H31" s="32"/>
      <c r="I31" s="32"/>
      <c r="J31" s="32"/>
      <c r="K31" s="32"/>
      <c r="L31" s="32"/>
      <c r="M31" s="32"/>
      <c r="N31" s="33"/>
    </row>
    <row r="32" spans="1:15" x14ac:dyDescent="0.25">
      <c r="A32" s="6"/>
      <c r="B32" s="6"/>
      <c r="C32" s="6"/>
      <c r="D32" s="21"/>
      <c r="E32" s="30"/>
      <c r="F32" s="4" t="s">
        <v>26</v>
      </c>
      <c r="G32" s="31"/>
      <c r="H32" s="32"/>
      <c r="I32" s="32"/>
      <c r="J32" s="32"/>
      <c r="K32" s="32"/>
      <c r="L32" s="32"/>
      <c r="M32" s="32"/>
      <c r="N32" s="33"/>
    </row>
    <row r="33" spans="1:14" x14ac:dyDescent="0.25">
      <c r="E33" s="30"/>
      <c r="F33" s="4" t="s">
        <v>27</v>
      </c>
      <c r="G33" s="5"/>
      <c r="H33" s="34" t="s">
        <v>28</v>
      </c>
      <c r="I33" s="35"/>
      <c r="J33" s="35"/>
      <c r="K33" s="35"/>
      <c r="L33" s="35"/>
      <c r="M33" s="35"/>
      <c r="N33" s="36"/>
    </row>
    <row r="36" spans="1:14" x14ac:dyDescent="0.25">
      <c r="A36" s="6"/>
      <c r="B36" s="6"/>
      <c r="C36" s="6"/>
      <c r="D36" s="6"/>
      <c r="E36" s="6"/>
      <c r="I36" t="s">
        <v>29</v>
      </c>
      <c r="L36" s="28"/>
      <c r="M36" s="29"/>
    </row>
    <row r="38" spans="1:14" x14ac:dyDescent="0.25">
      <c r="A38" t="s">
        <v>63</v>
      </c>
    </row>
    <row r="39" spans="1:14" x14ac:dyDescent="0.25">
      <c r="A39" t="s">
        <v>64</v>
      </c>
    </row>
    <row r="40" spans="1:14" x14ac:dyDescent="0.25">
      <c r="A40" t="s">
        <v>65</v>
      </c>
    </row>
    <row r="41" spans="1:14" x14ac:dyDescent="0.25">
      <c r="A41" t="s">
        <v>66</v>
      </c>
    </row>
    <row r="42" spans="1:14" x14ac:dyDescent="0.25">
      <c r="A42" t="s">
        <v>67</v>
      </c>
    </row>
    <row r="43" spans="1:14" x14ac:dyDescent="0.25">
      <c r="A43" t="s">
        <v>68</v>
      </c>
    </row>
  </sheetData>
  <sheetProtection algorithmName="SHA-512" hashValue="HFbX/Pwg8+DTPB/I2Nglrn3Hdotvp1GHQA/ucbOZWmmKrwlfe0QJrTfkx6soKd6BJC4GigaHMQelOX6F7BO60g==" saltValue="vJHCXys3XpM6WQY4whQOWQ==" spinCount="100000" sheet="1" objects="1" scenarios="1"/>
  <mergeCells count="37">
    <mergeCell ref="A27:N27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A23:M23"/>
    <mergeCell ref="A24:M24"/>
    <mergeCell ref="N10:N12"/>
    <mergeCell ref="E11:E12"/>
    <mergeCell ref="J10:J12"/>
    <mergeCell ref="A10:A12"/>
    <mergeCell ref="D11:D12"/>
    <mergeCell ref="F11:F12"/>
    <mergeCell ref="B10:B12"/>
    <mergeCell ref="E1:K1"/>
    <mergeCell ref="A25:O25"/>
    <mergeCell ref="A26:C26"/>
    <mergeCell ref="L36:M36"/>
    <mergeCell ref="E29:E33"/>
    <mergeCell ref="G29:N29"/>
    <mergeCell ref="G30:N30"/>
    <mergeCell ref="G31:N31"/>
    <mergeCell ref="G32:N32"/>
    <mergeCell ref="H33:N33"/>
    <mergeCell ref="O10:O12"/>
    <mergeCell ref="A28:N28"/>
    <mergeCell ref="L10:L12"/>
    <mergeCell ref="M10:M12"/>
    <mergeCell ref="O22:O24"/>
    <mergeCell ref="I22:J2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4" sqref="F4"/>
    </sheetView>
  </sheetViews>
  <sheetFormatPr defaultRowHeight="15" x14ac:dyDescent="0.25"/>
  <cols>
    <col min="1" max="1" width="12.85546875" customWidth="1"/>
    <col min="4" max="4" width="10" customWidth="1"/>
  </cols>
  <sheetData>
    <row r="1" spans="1:4" x14ac:dyDescent="0.25">
      <c r="B1" t="s">
        <v>45</v>
      </c>
      <c r="C1" t="s">
        <v>50</v>
      </c>
      <c r="D1" t="s">
        <v>59</v>
      </c>
    </row>
    <row r="2" spans="1:4" x14ac:dyDescent="0.25">
      <c r="A2" t="s">
        <v>53</v>
      </c>
      <c r="B2" s="22">
        <f>SUM(Hárok1!F13:F17)</f>
        <v>1410</v>
      </c>
      <c r="C2" s="22">
        <f>SUM(Hárok1!F19)</f>
        <v>439</v>
      </c>
      <c r="D2" s="22">
        <f>SUM(Hárok1!F18)</f>
        <v>224</v>
      </c>
    </row>
    <row r="3" spans="1:4" x14ac:dyDescent="0.25">
      <c r="A3" t="s">
        <v>54</v>
      </c>
      <c r="B3" s="22">
        <f>SUM(Hárok1!L13:L17)</f>
        <v>46585.919999999998</v>
      </c>
      <c r="C3" s="22">
        <f>SUM(Hárok1!L19)</f>
        <v>16278.119999999999</v>
      </c>
      <c r="D3" s="22">
        <f>SUM(Hárok1!L18)</f>
        <v>4412.8</v>
      </c>
    </row>
    <row r="4" spans="1:4" x14ac:dyDescent="0.25">
      <c r="A4" t="s">
        <v>55</v>
      </c>
      <c r="B4">
        <f>B3/B2</f>
        <v>33.039659574468082</v>
      </c>
      <c r="C4">
        <f>C3/C2</f>
        <v>37.08</v>
      </c>
      <c r="D4">
        <f>D3/D2</f>
        <v>19.7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2022-11-07T10:11:18Z</dcterms:modified>
</cp:coreProperties>
</file>