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tabRatio="500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Zadanie!$8:$10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61" i="3" l="1"/>
  <c r="E61" i="3"/>
  <c r="N61" i="3"/>
  <c r="L61" i="3"/>
  <c r="J61" i="3"/>
  <c r="I61" i="3"/>
  <c r="H61" i="3"/>
  <c r="W59" i="3"/>
  <c r="E59" i="3"/>
  <c r="N59" i="3"/>
  <c r="L59" i="3"/>
  <c r="J59" i="3"/>
  <c r="I59" i="3"/>
  <c r="H59" i="3"/>
  <c r="W57" i="3"/>
  <c r="E57" i="3"/>
  <c r="N57" i="3"/>
  <c r="L57" i="3"/>
  <c r="J57" i="3"/>
  <c r="I57" i="3"/>
  <c r="H57" i="3"/>
  <c r="N56" i="3"/>
  <c r="L56" i="3"/>
  <c r="J56" i="3"/>
  <c r="I56" i="3"/>
  <c r="N55" i="3"/>
  <c r="L55" i="3"/>
  <c r="J55" i="3"/>
  <c r="H55" i="3"/>
  <c r="W52" i="3"/>
  <c r="E52" i="3"/>
  <c r="N52" i="3"/>
  <c r="L52" i="3"/>
  <c r="J52" i="3"/>
  <c r="I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7" i="3"/>
  <c r="L47" i="3"/>
  <c r="J47" i="3"/>
  <c r="I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W28" i="3"/>
  <c r="E28" i="3"/>
  <c r="N28" i="3"/>
  <c r="L28" i="3"/>
  <c r="J28" i="3"/>
  <c r="I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</calcChain>
</file>

<file path=xl/sharedStrings.xml><?xml version="1.0" encoding="utf-8"?>
<sst xmlns="http://schemas.openxmlformats.org/spreadsheetml/2006/main" count="510" uniqueCount="207">
  <si>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</si>
  <si>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</si>
  <si>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</si>
  <si>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</si>
  <si>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</si>
  <si>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</si>
  <si>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</si>
  <si>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</si>
  <si>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</si>
  <si>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</si>
  <si>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</si>
  <si>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</si>
  <si>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</si>
  <si>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</si>
  <si>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</si>
  <si>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</si>
  <si>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</si>
  <si>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</si>
  <si>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</si>
  <si>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</si>
  <si>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</si>
  <si>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</si>
  <si>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</si>
  <si>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</si>
  <si>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</si>
  <si>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</si>
  <si>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</si>
  <si>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</si>
  <si>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</si>
  <si>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</si>
  <si>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</si>
  <si>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</si>
  <si>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</si>
  <si>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</si>
  <si>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</si>
  <si>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</si>
  <si>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</si>
  <si>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</si>
  <si>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</si>
  <si>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</si>
  <si>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</si>
  <si>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</si>
  <si>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</si>
  <si>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</si>
  <si>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</si>
  <si>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</si>
  <si>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</si>
  <si>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</si>
  <si>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</si>
  <si>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</si>
  <si>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</si>
  <si>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</si>
  <si>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</si>
  <si>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</si>
  <si>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</si>
  <si>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</si>
  <si>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</si>
  <si>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</si>
  <si>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</si>
  <si>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</si>
  <si>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</si>
  <si>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</si>
  <si>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 xml:space="preserve">Odberateľ: MESTO NITRA </t>
  </si>
  <si>
    <t xml:space="preserve">Spracoval: SOAR - ING. BÁRTA JIŘÍ                  </t>
  </si>
  <si>
    <t xml:space="preserve">Projektant: SOAR - ING. BÁRTA JIŘÍ </t>
  </si>
  <si>
    <t xml:space="preserve">JKSO : </t>
  </si>
  <si>
    <t>Dátum: 28.06.2022</t>
  </si>
  <si>
    <t>Stavba : REK. OBJEKTU A ZMENA UŽÍVANIA OBJEKTU  2.etapa -núdzové bývanie</t>
  </si>
  <si>
    <t>Objekt :SO 01 DVOJDOM</t>
  </si>
  <si>
    <t>Časť : ZDRAVOTECHNIKA - vnútor.kanal. + vnutor.vodovod</t>
  </si>
  <si>
    <t>Zaradenie</t>
  </si>
  <si>
    <t>pre KL</t>
  </si>
  <si>
    <t>Lev0</t>
  </si>
  <si>
    <t>pozícia</t>
  </si>
  <si>
    <t>PRÁCE A DODÁVKY PSV</t>
  </si>
  <si>
    <t>721 - Vnútorná kanalizácia</t>
  </si>
  <si>
    <t>721</t>
  </si>
  <si>
    <t>721140806</t>
  </si>
  <si>
    <t>Demontáž potrubia z liatinových rúr DN do 200</t>
  </si>
  <si>
    <t>m</t>
  </si>
  <si>
    <t xml:space="preserve">                    </t>
  </si>
  <si>
    <t>I</t>
  </si>
  <si>
    <t>72114-0806</t>
  </si>
  <si>
    <t>45.33.20</t>
  </si>
  <si>
    <t>IK</t>
  </si>
  <si>
    <t>S</t>
  </si>
  <si>
    <t>721171107</t>
  </si>
  <si>
    <t>Potrubie kanal. z PVC-U rúr hrdlových odpadné D 75x1,8</t>
  </si>
  <si>
    <t>72117-1107</t>
  </si>
  <si>
    <t>721171109</t>
  </si>
  <si>
    <t>Potrubie kanal. z PVC-U rúr hrdlových odpadné D 110x2,2</t>
  </si>
  <si>
    <t>72117-1109</t>
  </si>
  <si>
    <t>721171111</t>
  </si>
  <si>
    <t>Potrubie kanal. z PVC-U rúr hrdlových odpadné D 140x2,8</t>
  </si>
  <si>
    <t>72117-1111</t>
  </si>
  <si>
    <t>721171112</t>
  </si>
  <si>
    <t>Potrubie kanal. z PVC-U rúr hrdlových odpadné D 160/3,2</t>
  </si>
  <si>
    <t>72117-1112</t>
  </si>
  <si>
    <t>721171809</t>
  </si>
  <si>
    <t>Demontáž potrubia z PVC rúr D do 160</t>
  </si>
  <si>
    <t>72117-1809</t>
  </si>
  <si>
    <t>721173204</t>
  </si>
  <si>
    <t>Potrubie kanal. z PVC rúr pripojovacie D 40x1.8</t>
  </si>
  <si>
    <t>72117-3204</t>
  </si>
  <si>
    <t>721173205</t>
  </si>
  <si>
    <t>Potrubie kanal. z PVC rúr pripojovacie D 50x1.8</t>
  </si>
  <si>
    <t>72117-3205</t>
  </si>
  <si>
    <t>721194109</t>
  </si>
  <si>
    <t>Vyvedenie a upevnenie kanal. výpustiek D 110x2.3</t>
  </si>
  <si>
    <t>kus</t>
  </si>
  <si>
    <t>72119-4109</t>
  </si>
  <si>
    <t>721220802</t>
  </si>
  <si>
    <t>Demontáž zápachových uzáverov DN 100</t>
  </si>
  <si>
    <t>72122-0802</t>
  </si>
  <si>
    <t>721290112</t>
  </si>
  <si>
    <t>Skúška tesnosti kanalizácie vodou DN 125-200</t>
  </si>
  <si>
    <t>72129-0112</t>
  </si>
  <si>
    <t>721290821</t>
  </si>
  <si>
    <t>Vnútrost. prem. vybúr. kanaliz. vodor. do 100m v obj. do 6m</t>
  </si>
  <si>
    <t>t</t>
  </si>
  <si>
    <t>72129-0821</t>
  </si>
  <si>
    <t>721300912</t>
  </si>
  <si>
    <t>Opr. kanaliz. prečistenie zvis. odpad. v 1 podl. do DN 200</t>
  </si>
  <si>
    <t>72130-0912</t>
  </si>
  <si>
    <t>998721101</t>
  </si>
  <si>
    <t>Presun hmôt pre vnút. kanalizáciu v objektoch výšky do 6 m</t>
  </si>
  <si>
    <t>99872-1101</t>
  </si>
  <si>
    <t>45.33.30</t>
  </si>
  <si>
    <t xml:space="preserve">721 - Vnútorná kanalizácia  spolu: </t>
  </si>
  <si>
    <t>722 - Vnútorný vodovod</t>
  </si>
  <si>
    <t>722130802</t>
  </si>
  <si>
    <t>Demontáž potrubia z oceľ. rúrok závitových DN do 40</t>
  </si>
  <si>
    <t>72213-0802</t>
  </si>
  <si>
    <t>722171211</t>
  </si>
  <si>
    <t>Potrubie vodov. z rúrok PE rad stred. ťažk. rPE D 20/2,0</t>
  </si>
  <si>
    <t>72217-1211</t>
  </si>
  <si>
    <t>722171212</t>
  </si>
  <si>
    <t>Potrubie vodov. z rúrok PE rad stred. ťažk. rPE D 25/2,7</t>
  </si>
  <si>
    <t>72217-1212</t>
  </si>
  <si>
    <t>722182113</t>
  </si>
  <si>
    <t>Ochrana potrubia izoláciou Mirelon DN 25</t>
  </si>
  <si>
    <t>72218-2113</t>
  </si>
  <si>
    <t>722190221</t>
  </si>
  <si>
    <t>Prípojky vod. ocel. rúrky záv. poz. 11353 pevné pripoj. DN 15</t>
  </si>
  <si>
    <t>súbor</t>
  </si>
  <si>
    <t>72219-0221</t>
  </si>
  <si>
    <t>722190222</t>
  </si>
  <si>
    <t>Prípojky vod. ocel. rúrky záv. poz. 11353 pevné pripoj. DN 20</t>
  </si>
  <si>
    <t>72219-0222</t>
  </si>
  <si>
    <t>722190223</t>
  </si>
  <si>
    <t>Prípojky vod. ocel. rúrky záv. poz. 11353 pevné pripoj. DN 25</t>
  </si>
  <si>
    <t>72219-0223</t>
  </si>
  <si>
    <t>722190401</t>
  </si>
  <si>
    <t>Prípojky vod. ocel. rúrky záv. poz. 11353 upev. výpust. DN 15</t>
  </si>
  <si>
    <t>72219-0401</t>
  </si>
  <si>
    <t>722220874</t>
  </si>
  <si>
    <t>Demontáž armatúr vodov. so závitom a šróbením G 5/4</t>
  </si>
  <si>
    <t>72222-0874</t>
  </si>
  <si>
    <t>722224111</t>
  </si>
  <si>
    <t>Armat. vodov. s 1 závitom, kohút plniaci a vypúšťací G 1/2</t>
  </si>
  <si>
    <t>72222-4111</t>
  </si>
  <si>
    <t>722232044</t>
  </si>
  <si>
    <t>Kohút guľový priamy G 3/4 PN 42 do 185°C vnútorný závit</t>
  </si>
  <si>
    <t>72223-2044</t>
  </si>
  <si>
    <t xml:space="preserve">  .  .  </t>
  </si>
  <si>
    <t>722232045</t>
  </si>
  <si>
    <t>Kohút guľový priamy G 1 PN 42 do 185°C vnútorný závit</t>
  </si>
  <si>
    <t>72223-2045</t>
  </si>
  <si>
    <t>722232046</t>
  </si>
  <si>
    <t>Kohút guľový priamy G 1 1/4 PN 42 do 185°C vnútorný závit</t>
  </si>
  <si>
    <t>72223-2046</t>
  </si>
  <si>
    <t>722234265</t>
  </si>
  <si>
    <t>Filter mosadzný G 1 PN 16 do 120°C s 2x vnútorným závitom</t>
  </si>
  <si>
    <t>72223-4265</t>
  </si>
  <si>
    <t>722239102</t>
  </si>
  <si>
    <t>Montáž vodov. armatúr s 2 závitmi G 3/4</t>
  </si>
  <si>
    <t>72223-9102</t>
  </si>
  <si>
    <t>722239103</t>
  </si>
  <si>
    <t>Montáž vodov. armatúr s 2 závitmi G 1</t>
  </si>
  <si>
    <t>72223-9103</t>
  </si>
  <si>
    <t>MAT</t>
  </si>
  <si>
    <t>4221F0411</t>
  </si>
  <si>
    <t>Spätný ventil s poistným ventilom dn 25</t>
  </si>
  <si>
    <t/>
  </si>
  <si>
    <t>IZ</t>
  </si>
  <si>
    <t>722290226</t>
  </si>
  <si>
    <t>Tlakové skúšky vodov. potrubia závitového do DN 50</t>
  </si>
  <si>
    <t>72229-0226</t>
  </si>
  <si>
    <t>722290234</t>
  </si>
  <si>
    <t>Preplachovanie a dezinfekcia vodov. potrubia do DN 80</t>
  </si>
  <si>
    <t>72229-0234</t>
  </si>
  <si>
    <t>722290821</t>
  </si>
  <si>
    <t>Vnútrost. prem. vybúr. vodovodu vodor. do 100m v obj. do 6m</t>
  </si>
  <si>
    <t>72229-0821</t>
  </si>
  <si>
    <t>998722101</t>
  </si>
  <si>
    <t>Presun hmôt pre vnút. vodovod v objektoch výšky do 6 m</t>
  </si>
  <si>
    <t>99872-2101</t>
  </si>
  <si>
    <t xml:space="preserve">722 - Vnútorný vodovod  spolu: </t>
  </si>
  <si>
    <t>724 - Strojné vybavenie</t>
  </si>
  <si>
    <t>724149101</t>
  </si>
  <si>
    <t>Montáž čerpadiel vodov. ponor. do 40l bez potrubia a prísluš</t>
  </si>
  <si>
    <t>72414-9101</t>
  </si>
  <si>
    <t>4261F0323</t>
  </si>
  <si>
    <t>Cirkulačné čerpadlo WILLO na TUV dn 20</t>
  </si>
  <si>
    <t xml:space="preserve">724 - Strojné vybavenie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</si>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</sst>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6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a" xfId="0" builtinId="0"/>
    <cellStyle name="normálne_fakturuj99" xfId="28"/>
    <cellStyle name="normálne_KLs" xfId="1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8" sqref="D8"/>
    </sheetView>
  </sheetViews>
  <sheetFormatPr defaultColWidth="9" defaultRowHeight="13.5"/>
  <cols>
    <col min="1" max="1" width="3.7109375" style="12" customWidth="1"/>
    <col min="2" max="2" width="3.7109375" style="13" customWidth="1"/>
    <col min="3" max="3" width="8.5703125" style="14" customWidth="1"/>
    <col min="4" max="4" width="45.710937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6.5703125" style="16" customWidth="1"/>
    <col min="15" max="15" width="3.5703125" style="17" hidden="1" customWidth="1"/>
    <col min="16" max="16" width="12.7109375" style="17" hidden="1" customWidth="1"/>
    <col min="17" max="19" width="11.28515625" style="16" hidden="1" customWidth="1"/>
    <col min="20" max="20" width="8.7109375" style="20" hidden="1" customWidth="1"/>
    <col min="21" max="21" width="10.28515625" style="20" hidden="1" customWidth="1"/>
    <col min="22" max="22" width="5.7109375" style="20" hidden="1" customWidth="1"/>
    <col min="23" max="23" width="9.140625" style="16" hidden="1" customWidth="1"/>
    <col min="24" max="25" width="11.85546875" style="21" hidden="1" customWidth="1"/>
    <col min="26" max="26" width="7.5703125" style="14" hidden="1" customWidth="1"/>
    <col min="27" max="27" width="12.7109375" style="14" hidden="1" customWidth="1"/>
    <col min="28" max="28" width="4.28515625" style="17" hidden="1" customWidth="1"/>
    <col min="29" max="30" width="2.7109375" style="17" hidden="1" customWidth="1"/>
    <col min="31" max="34" width="9.140625" style="22" hidden="1" customWidth="1"/>
    <col min="35" max="35" width="9.140625" style="4" customWidth="1"/>
    <col min="36" max="37" width="9.140625" style="4" hidden="1" customWidth="1"/>
    <col min="38" max="1024" width="9" style="23"/>
  </cols>
  <sheetData>
    <row r="1" spans="1:37" s="4" customFormat="1" ht="12.75" customHeight="1">
      <c r="A1" s="8" t="s">
        <v>62</v>
      </c>
      <c r="G1" s="5"/>
      <c r="I1" s="8" t="s">
        <v>63</v>
      </c>
      <c r="J1" s="5"/>
      <c r="K1" s="6"/>
      <c r="Q1" s="7"/>
      <c r="R1" s="7"/>
      <c r="S1" s="7"/>
      <c r="X1" s="21"/>
      <c r="Y1" s="21"/>
      <c r="Z1" s="39" t="s">
        <v>1</v>
      </c>
      <c r="AA1" s="39" t="s">
        <v>2</v>
      </c>
      <c r="AB1" s="1" t="s">
        <v>3</v>
      </c>
      <c r="AC1" s="1" t="s">
        <v>4</v>
      </c>
      <c r="AD1" s="1" t="s">
        <v>5</v>
      </c>
      <c r="AE1" s="40" t="s">
        <v>6</v>
      </c>
      <c r="AF1" s="41" t="s">
        <v>7</v>
      </c>
    </row>
    <row r="2" spans="1:37" s="4" customFormat="1" ht="12.75">
      <c r="A2" s="8" t="s">
        <v>64</v>
      </c>
      <c r="G2" s="5"/>
      <c r="H2" s="24"/>
      <c r="I2" s="8" t="s">
        <v>65</v>
      </c>
      <c r="J2" s="5"/>
      <c r="K2" s="6"/>
      <c r="Q2" s="7"/>
      <c r="R2" s="7"/>
      <c r="S2" s="7"/>
      <c r="X2" s="21"/>
      <c r="Y2" s="21"/>
      <c r="Z2" s="39" t="s">
        <v>8</v>
      </c>
      <c r="AA2" s="3" t="s">
        <v>9</v>
      </c>
      <c r="AB2" s="2" t="s">
        <v>10</v>
      </c>
      <c r="AC2" s="2"/>
      <c r="AD2" s="3"/>
      <c r="AE2" s="40">
        <v>1</v>
      </c>
      <c r="AF2" s="42">
        <v>123.5</v>
      </c>
    </row>
    <row r="3" spans="1:37" s="4" customFormat="1" ht="12.75">
      <c r="A3" s="8" t="s">
        <v>11</v>
      </c>
      <c r="G3" s="5"/>
      <c r="I3" s="8" t="s">
        <v>66</v>
      </c>
      <c r="J3" s="5"/>
      <c r="K3" s="6"/>
      <c r="Q3" s="7"/>
      <c r="R3" s="7"/>
      <c r="S3" s="7"/>
      <c r="X3" s="21"/>
      <c r="Y3" s="21"/>
      <c r="Z3" s="39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40">
        <v>2</v>
      </c>
      <c r="AF3" s="43">
        <v>123.46</v>
      </c>
    </row>
    <row r="4" spans="1:37" s="4" customFormat="1" ht="12.75">
      <c r="Q4" s="7"/>
      <c r="R4" s="7"/>
      <c r="S4" s="7"/>
      <c r="X4" s="21"/>
      <c r="Y4" s="21"/>
      <c r="Z4" s="39" t="s">
        <v>16</v>
      </c>
      <c r="AA4" s="3" t="s">
        <v>17</v>
      </c>
      <c r="AB4" s="2" t="s">
        <v>10</v>
      </c>
      <c r="AC4" s="2"/>
      <c r="AD4" s="3"/>
      <c r="AE4" s="40">
        <v>3</v>
      </c>
      <c r="AF4" s="44">
        <v>123.45699999999999</v>
      </c>
    </row>
    <row r="5" spans="1:37" s="4" customFormat="1" ht="12.75">
      <c r="A5" s="8" t="s">
        <v>67</v>
      </c>
      <c r="Q5" s="7"/>
      <c r="R5" s="7"/>
      <c r="S5" s="7"/>
      <c r="X5" s="21"/>
      <c r="Y5" s="21"/>
      <c r="Z5" s="39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40">
        <v>4</v>
      </c>
      <c r="AF5" s="45">
        <v>123.4567</v>
      </c>
    </row>
    <row r="6" spans="1:37" s="4" customFormat="1" ht="12.75">
      <c r="A6" s="8" t="s">
        <v>68</v>
      </c>
      <c r="Q6" s="7"/>
      <c r="R6" s="7"/>
      <c r="S6" s="7"/>
      <c r="X6" s="21"/>
      <c r="Y6" s="21"/>
      <c r="Z6" s="24"/>
      <c r="AA6" s="24"/>
      <c r="AE6" s="40" t="s">
        <v>19</v>
      </c>
      <c r="AF6" s="43">
        <v>123.46</v>
      </c>
    </row>
    <row r="7" spans="1:37" s="4" customFormat="1" ht="12.75">
      <c r="A7" s="8" t="s">
        <v>69</v>
      </c>
      <c r="Q7" s="7"/>
      <c r="R7" s="7"/>
      <c r="S7" s="7"/>
      <c r="X7" s="21"/>
      <c r="Y7" s="21"/>
      <c r="Z7" s="24"/>
      <c r="AA7" s="24"/>
    </row>
    <row r="8" spans="1:37" s="4" customFormat="1">
      <c r="B8" s="25"/>
      <c r="C8" s="26"/>
      <c r="D8" s="9" t="s">
        <v>46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1"/>
      <c r="Y8" s="21"/>
      <c r="Z8" s="24"/>
      <c r="AA8" s="24"/>
      <c r="AE8" s="17"/>
      <c r="AF8" s="17"/>
      <c r="AG8" s="17"/>
      <c r="AH8" s="17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58" t="s">
        <v>30</v>
      </c>
      <c r="L9" s="58"/>
      <c r="M9" s="59" t="s">
        <v>31</v>
      </c>
      <c r="N9" s="59"/>
      <c r="O9" s="10" t="s">
        <v>0</v>
      </c>
      <c r="P9" s="28" t="s">
        <v>32</v>
      </c>
      <c r="Q9" s="10" t="s">
        <v>24</v>
      </c>
      <c r="R9" s="10" t="s">
        <v>24</v>
      </c>
      <c r="S9" s="28" t="s">
        <v>24</v>
      </c>
      <c r="T9" s="30" t="s">
        <v>33</v>
      </c>
      <c r="U9" s="31" t="s">
        <v>34</v>
      </c>
      <c r="V9" s="32" t="s">
        <v>35</v>
      </c>
      <c r="W9" s="10" t="s">
        <v>36</v>
      </c>
      <c r="X9" s="33" t="s">
        <v>22</v>
      </c>
      <c r="Y9" s="33" t="s">
        <v>22</v>
      </c>
      <c r="Z9" s="46" t="s">
        <v>37</v>
      </c>
      <c r="AA9" s="46" t="s">
        <v>38</v>
      </c>
      <c r="AB9" s="10" t="s">
        <v>35</v>
      </c>
      <c r="AC9" s="10" t="s">
        <v>39</v>
      </c>
      <c r="AD9" s="10" t="s">
        <v>40</v>
      </c>
      <c r="AE9" s="47" t="s">
        <v>41</v>
      </c>
      <c r="AF9" s="47" t="s">
        <v>42</v>
      </c>
      <c r="AG9" s="47" t="s">
        <v>24</v>
      </c>
      <c r="AH9" s="47" t="s">
        <v>43</v>
      </c>
      <c r="AJ9" s="4" t="s">
        <v>70</v>
      </c>
      <c r="AK9" s="4" t="s">
        <v>72</v>
      </c>
    </row>
    <row r="10" spans="1:37">
      <c r="A10" s="11" t="s">
        <v>44</v>
      </c>
      <c r="B10" s="11" t="s">
        <v>45</v>
      </c>
      <c r="C10" s="27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29" t="s">
        <v>26</v>
      </c>
      <c r="N10" s="11" t="s">
        <v>29</v>
      </c>
      <c r="O10" s="11" t="s">
        <v>51</v>
      </c>
      <c r="P10" s="29"/>
      <c r="Q10" s="11" t="s">
        <v>52</v>
      </c>
      <c r="R10" s="11" t="s">
        <v>53</v>
      </c>
      <c r="S10" s="29" t="s">
        <v>54</v>
      </c>
      <c r="T10" s="34" t="s">
        <v>55</v>
      </c>
      <c r="U10" s="35" t="s">
        <v>56</v>
      </c>
      <c r="V10" s="36" t="s">
        <v>57</v>
      </c>
      <c r="W10" s="37"/>
      <c r="X10" s="38" t="s">
        <v>58</v>
      </c>
      <c r="Y10" s="38"/>
      <c r="Z10" s="48" t="s">
        <v>59</v>
      </c>
      <c r="AA10" s="48" t="s">
        <v>44</v>
      </c>
      <c r="AB10" s="11" t="s">
        <v>60</v>
      </c>
      <c r="AC10" s="49"/>
      <c r="AD10" s="49"/>
      <c r="AE10" s="50"/>
      <c r="AF10" s="50"/>
      <c r="AG10" s="50"/>
      <c r="AH10" s="50"/>
      <c r="AJ10" s="4" t="s">
        <v>71</v>
      </c>
      <c r="AK10" s="4" t="s">
        <v>73</v>
      </c>
    </row>
    <row r="12" spans="1:37">
      <c r="B12" s="51" t="s">
        <v>74</v>
      </c>
    </row>
    <row r="13" spans="1:37">
      <c r="B13" s="14" t="s">
        <v>75</v>
      </c>
    </row>
    <row r="14" spans="1:37">
      <c r="A14" s="12">
        <v>1</v>
      </c>
      <c r="B14" s="13" t="s">
        <v>76</v>
      </c>
      <c r="C14" s="14" t="s">
        <v>77</v>
      </c>
      <c r="D14" s="15" t="s">
        <v>78</v>
      </c>
      <c r="E14" s="16">
        <v>40</v>
      </c>
      <c r="F14" s="17" t="s">
        <v>79</v>
      </c>
      <c r="H14" s="18">
        <f t="shared" ref="H14:H27" si="0">ROUND(E14*G14,2)</f>
        <v>0</v>
      </c>
      <c r="J14" s="18">
        <f t="shared" ref="J14:J27" si="1">ROUND(E14*G14,2)</f>
        <v>0</v>
      </c>
      <c r="L14" s="19">
        <f t="shared" ref="L14:L27" si="2">E14*K14</f>
        <v>0</v>
      </c>
      <c r="M14" s="16">
        <v>0.03</v>
      </c>
      <c r="N14" s="16">
        <f t="shared" ref="N14:N27" si="3">E14*M14</f>
        <v>1.2</v>
      </c>
      <c r="O14" s="17">
        <v>0</v>
      </c>
      <c r="P14" s="17" t="s">
        <v>80</v>
      </c>
      <c r="V14" s="20" t="s">
        <v>81</v>
      </c>
      <c r="X14" s="52" t="s">
        <v>82</v>
      </c>
      <c r="Y14" s="52" t="s">
        <v>77</v>
      </c>
      <c r="Z14" s="14" t="s">
        <v>83</v>
      </c>
      <c r="AJ14" s="4" t="s">
        <v>84</v>
      </c>
      <c r="AK14" s="4" t="s">
        <v>85</v>
      </c>
    </row>
    <row r="15" spans="1:37">
      <c r="A15" s="12">
        <v>2</v>
      </c>
      <c r="B15" s="13" t="s">
        <v>76</v>
      </c>
      <c r="C15" s="14" t="s">
        <v>86</v>
      </c>
      <c r="D15" s="15" t="s">
        <v>87</v>
      </c>
      <c r="E15" s="16">
        <v>34</v>
      </c>
      <c r="F15" s="17" t="s">
        <v>79</v>
      </c>
      <c r="H15" s="18">
        <f t="shared" si="0"/>
        <v>0</v>
      </c>
      <c r="J15" s="18">
        <f t="shared" si="1"/>
        <v>0</v>
      </c>
      <c r="K15" s="19">
        <v>1.6100000000000001E-3</v>
      </c>
      <c r="L15" s="19">
        <f t="shared" si="2"/>
        <v>5.4740000000000004E-2</v>
      </c>
      <c r="N15" s="16">
        <f t="shared" si="3"/>
        <v>0</v>
      </c>
      <c r="O15" s="17">
        <v>0</v>
      </c>
      <c r="P15" s="17" t="s">
        <v>80</v>
      </c>
      <c r="V15" s="20" t="s">
        <v>81</v>
      </c>
      <c r="X15" s="52" t="s">
        <v>88</v>
      </c>
      <c r="Y15" s="52" t="s">
        <v>86</v>
      </c>
      <c r="Z15" s="14" t="s">
        <v>83</v>
      </c>
      <c r="AJ15" s="4" t="s">
        <v>84</v>
      </c>
      <c r="AK15" s="4" t="s">
        <v>85</v>
      </c>
    </row>
    <row r="16" spans="1:37">
      <c r="A16" s="12">
        <v>3</v>
      </c>
      <c r="B16" s="13" t="s">
        <v>76</v>
      </c>
      <c r="C16" s="14" t="s">
        <v>89</v>
      </c>
      <c r="D16" s="15" t="s">
        <v>90</v>
      </c>
      <c r="E16" s="16">
        <v>54</v>
      </c>
      <c r="F16" s="17" t="s">
        <v>79</v>
      </c>
      <c r="H16" s="18">
        <f t="shared" si="0"/>
        <v>0</v>
      </c>
      <c r="J16" s="18">
        <f t="shared" si="1"/>
        <v>0</v>
      </c>
      <c r="K16" s="19">
        <v>2.0300000000000001E-3</v>
      </c>
      <c r="L16" s="19">
        <f t="shared" si="2"/>
        <v>0.10962000000000001</v>
      </c>
      <c r="N16" s="16">
        <f t="shared" si="3"/>
        <v>0</v>
      </c>
      <c r="O16" s="17">
        <v>0</v>
      </c>
      <c r="P16" s="17" t="s">
        <v>80</v>
      </c>
      <c r="V16" s="20" t="s">
        <v>81</v>
      </c>
      <c r="X16" s="52" t="s">
        <v>91</v>
      </c>
      <c r="Y16" s="52" t="s">
        <v>89</v>
      </c>
      <c r="Z16" s="14" t="s">
        <v>83</v>
      </c>
      <c r="AJ16" s="4" t="s">
        <v>84</v>
      </c>
      <c r="AK16" s="4" t="s">
        <v>85</v>
      </c>
    </row>
    <row r="17" spans="1:37">
      <c r="A17" s="12">
        <v>4</v>
      </c>
      <c r="B17" s="13" t="s">
        <v>76</v>
      </c>
      <c r="C17" s="14" t="s">
        <v>92</v>
      </c>
      <c r="D17" s="15" t="s">
        <v>93</v>
      </c>
      <c r="E17" s="16">
        <v>16</v>
      </c>
      <c r="F17" s="17" t="s">
        <v>79</v>
      </c>
      <c r="H17" s="18">
        <f t="shared" si="0"/>
        <v>0</v>
      </c>
      <c r="J17" s="18">
        <f t="shared" si="1"/>
        <v>0</v>
      </c>
      <c r="K17" s="19">
        <v>3.0899999999999999E-3</v>
      </c>
      <c r="L17" s="19">
        <f t="shared" si="2"/>
        <v>4.9439999999999998E-2</v>
      </c>
      <c r="N17" s="16">
        <f t="shared" si="3"/>
        <v>0</v>
      </c>
      <c r="O17" s="17">
        <v>0</v>
      </c>
      <c r="P17" s="17" t="s">
        <v>80</v>
      </c>
      <c r="V17" s="20" t="s">
        <v>81</v>
      </c>
      <c r="X17" s="52" t="s">
        <v>94</v>
      </c>
      <c r="Y17" s="52" t="s">
        <v>92</v>
      </c>
      <c r="Z17" s="14" t="s">
        <v>83</v>
      </c>
      <c r="AJ17" s="4" t="s">
        <v>84</v>
      </c>
      <c r="AK17" s="4" t="s">
        <v>85</v>
      </c>
    </row>
    <row r="18" spans="1:37">
      <c r="A18" s="12">
        <v>5</v>
      </c>
      <c r="B18" s="13" t="s">
        <v>76</v>
      </c>
      <c r="C18" s="14" t="s">
        <v>95</v>
      </c>
      <c r="D18" s="15" t="s">
        <v>96</v>
      </c>
      <c r="E18" s="16">
        <v>16</v>
      </c>
      <c r="F18" s="17" t="s">
        <v>79</v>
      </c>
      <c r="H18" s="18">
        <f t="shared" si="0"/>
        <v>0</v>
      </c>
      <c r="J18" s="18">
        <f t="shared" si="1"/>
        <v>0</v>
      </c>
      <c r="K18" s="19">
        <v>3.5200000000000001E-3</v>
      </c>
      <c r="L18" s="19">
        <f t="shared" si="2"/>
        <v>5.6320000000000002E-2</v>
      </c>
      <c r="N18" s="16">
        <f t="shared" si="3"/>
        <v>0</v>
      </c>
      <c r="O18" s="17">
        <v>0</v>
      </c>
      <c r="P18" s="17" t="s">
        <v>80</v>
      </c>
      <c r="V18" s="20" t="s">
        <v>81</v>
      </c>
      <c r="X18" s="52" t="s">
        <v>97</v>
      </c>
      <c r="Y18" s="52" t="s">
        <v>95</v>
      </c>
      <c r="Z18" s="14" t="s">
        <v>83</v>
      </c>
      <c r="AJ18" s="4" t="s">
        <v>84</v>
      </c>
      <c r="AK18" s="4" t="s">
        <v>85</v>
      </c>
    </row>
    <row r="19" spans="1:37">
      <c r="A19" s="12">
        <v>6</v>
      </c>
      <c r="B19" s="13" t="s">
        <v>76</v>
      </c>
      <c r="C19" s="14" t="s">
        <v>98</v>
      </c>
      <c r="D19" s="15" t="s">
        <v>99</v>
      </c>
      <c r="E19" s="16">
        <v>120</v>
      </c>
      <c r="F19" s="17" t="s">
        <v>79</v>
      </c>
      <c r="H19" s="18">
        <f t="shared" si="0"/>
        <v>0</v>
      </c>
      <c r="J19" s="18">
        <f t="shared" si="1"/>
        <v>0</v>
      </c>
      <c r="L19" s="19">
        <f t="shared" si="2"/>
        <v>0</v>
      </c>
      <c r="M19" s="16">
        <v>2E-3</v>
      </c>
      <c r="N19" s="16">
        <f t="shared" si="3"/>
        <v>0.24</v>
      </c>
      <c r="O19" s="17">
        <v>0</v>
      </c>
      <c r="P19" s="17" t="s">
        <v>80</v>
      </c>
      <c r="V19" s="20" t="s">
        <v>81</v>
      </c>
      <c r="X19" s="52" t="s">
        <v>100</v>
      </c>
      <c r="Y19" s="52" t="s">
        <v>98</v>
      </c>
      <c r="Z19" s="14" t="s">
        <v>83</v>
      </c>
      <c r="AJ19" s="4" t="s">
        <v>84</v>
      </c>
      <c r="AK19" s="4" t="s">
        <v>85</v>
      </c>
    </row>
    <row r="20" spans="1:37">
      <c r="A20" s="12">
        <v>7</v>
      </c>
      <c r="B20" s="13" t="s">
        <v>76</v>
      </c>
      <c r="C20" s="14" t="s">
        <v>101</v>
      </c>
      <c r="D20" s="15" t="s">
        <v>102</v>
      </c>
      <c r="E20" s="16">
        <v>16</v>
      </c>
      <c r="F20" s="17" t="s">
        <v>79</v>
      </c>
      <c r="H20" s="18">
        <f t="shared" si="0"/>
        <v>0</v>
      </c>
      <c r="J20" s="18">
        <f t="shared" si="1"/>
        <v>0</v>
      </c>
      <c r="K20" s="19">
        <v>3.8000000000000002E-4</v>
      </c>
      <c r="L20" s="19">
        <f t="shared" si="2"/>
        <v>6.0800000000000003E-3</v>
      </c>
      <c r="N20" s="16">
        <f t="shared" si="3"/>
        <v>0</v>
      </c>
      <c r="O20" s="17">
        <v>0</v>
      </c>
      <c r="P20" s="17" t="s">
        <v>80</v>
      </c>
      <c r="V20" s="20" t="s">
        <v>81</v>
      </c>
      <c r="X20" s="52" t="s">
        <v>103</v>
      </c>
      <c r="Y20" s="52" t="s">
        <v>101</v>
      </c>
      <c r="Z20" s="14" t="s">
        <v>83</v>
      </c>
      <c r="AJ20" s="4" t="s">
        <v>84</v>
      </c>
      <c r="AK20" s="4" t="s">
        <v>85</v>
      </c>
    </row>
    <row r="21" spans="1:37">
      <c r="A21" s="12">
        <v>8</v>
      </c>
      <c r="B21" s="13" t="s">
        <v>76</v>
      </c>
      <c r="C21" s="14" t="s">
        <v>104</v>
      </c>
      <c r="D21" s="15" t="s">
        <v>105</v>
      </c>
      <c r="E21" s="16">
        <v>40</v>
      </c>
      <c r="F21" s="17" t="s">
        <v>79</v>
      </c>
      <c r="H21" s="18">
        <f t="shared" si="0"/>
        <v>0</v>
      </c>
      <c r="J21" s="18">
        <f t="shared" si="1"/>
        <v>0</v>
      </c>
      <c r="K21" s="19">
        <v>4.0000000000000002E-4</v>
      </c>
      <c r="L21" s="19">
        <f t="shared" si="2"/>
        <v>1.6E-2</v>
      </c>
      <c r="N21" s="16">
        <f t="shared" si="3"/>
        <v>0</v>
      </c>
      <c r="O21" s="17">
        <v>0</v>
      </c>
      <c r="P21" s="17" t="s">
        <v>80</v>
      </c>
      <c r="V21" s="20" t="s">
        <v>81</v>
      </c>
      <c r="X21" s="52" t="s">
        <v>106</v>
      </c>
      <c r="Y21" s="52" t="s">
        <v>104</v>
      </c>
      <c r="Z21" s="14" t="s">
        <v>83</v>
      </c>
      <c r="AJ21" s="4" t="s">
        <v>84</v>
      </c>
      <c r="AK21" s="4" t="s">
        <v>85</v>
      </c>
    </row>
    <row r="22" spans="1:37">
      <c r="A22" s="12">
        <v>9</v>
      </c>
      <c r="B22" s="13" t="s">
        <v>76</v>
      </c>
      <c r="C22" s="14" t="s">
        <v>107</v>
      </c>
      <c r="D22" s="15" t="s">
        <v>108</v>
      </c>
      <c r="E22" s="16">
        <v>34</v>
      </c>
      <c r="F22" s="17" t="s">
        <v>109</v>
      </c>
      <c r="H22" s="18">
        <f t="shared" si="0"/>
        <v>0</v>
      </c>
      <c r="J22" s="18">
        <f t="shared" si="1"/>
        <v>0</v>
      </c>
      <c r="L22" s="19">
        <f t="shared" si="2"/>
        <v>0</v>
      </c>
      <c r="N22" s="16">
        <f t="shared" si="3"/>
        <v>0</v>
      </c>
      <c r="O22" s="17">
        <v>0</v>
      </c>
      <c r="P22" s="17" t="s">
        <v>80</v>
      </c>
      <c r="V22" s="20" t="s">
        <v>81</v>
      </c>
      <c r="X22" s="52" t="s">
        <v>110</v>
      </c>
      <c r="Y22" s="52" t="s">
        <v>107</v>
      </c>
      <c r="Z22" s="14" t="s">
        <v>83</v>
      </c>
      <c r="AJ22" s="4" t="s">
        <v>84</v>
      </c>
      <c r="AK22" s="4" t="s">
        <v>85</v>
      </c>
    </row>
    <row r="23" spans="1:37">
      <c r="A23" s="12">
        <v>10</v>
      </c>
      <c r="B23" s="13" t="s">
        <v>76</v>
      </c>
      <c r="C23" s="14" t="s">
        <v>111</v>
      </c>
      <c r="D23" s="15" t="s">
        <v>112</v>
      </c>
      <c r="E23" s="16">
        <v>40</v>
      </c>
      <c r="F23" s="17" t="s">
        <v>109</v>
      </c>
      <c r="H23" s="18">
        <f t="shared" si="0"/>
        <v>0</v>
      </c>
      <c r="J23" s="18">
        <f t="shared" si="1"/>
        <v>0</v>
      </c>
      <c r="L23" s="19">
        <f t="shared" si="2"/>
        <v>0</v>
      </c>
      <c r="M23" s="16">
        <v>4.0000000000000001E-3</v>
      </c>
      <c r="N23" s="16">
        <f t="shared" si="3"/>
        <v>0.16</v>
      </c>
      <c r="O23" s="17">
        <v>0</v>
      </c>
      <c r="P23" s="17" t="s">
        <v>80</v>
      </c>
      <c r="V23" s="20" t="s">
        <v>81</v>
      </c>
      <c r="X23" s="52" t="s">
        <v>113</v>
      </c>
      <c r="Y23" s="52" t="s">
        <v>111</v>
      </c>
      <c r="Z23" s="14" t="s">
        <v>83</v>
      </c>
      <c r="AJ23" s="4" t="s">
        <v>84</v>
      </c>
      <c r="AK23" s="4" t="s">
        <v>85</v>
      </c>
    </row>
    <row r="24" spans="1:37">
      <c r="A24" s="12">
        <v>11</v>
      </c>
      <c r="B24" s="13" t="s">
        <v>76</v>
      </c>
      <c r="C24" s="14" t="s">
        <v>114</v>
      </c>
      <c r="D24" s="15" t="s">
        <v>115</v>
      </c>
      <c r="E24" s="16">
        <v>176</v>
      </c>
      <c r="F24" s="17" t="s">
        <v>79</v>
      </c>
      <c r="H24" s="18">
        <f t="shared" si="0"/>
        <v>0</v>
      </c>
      <c r="J24" s="18">
        <f t="shared" si="1"/>
        <v>0</v>
      </c>
      <c r="L24" s="19">
        <f t="shared" si="2"/>
        <v>0</v>
      </c>
      <c r="N24" s="16">
        <f t="shared" si="3"/>
        <v>0</v>
      </c>
      <c r="O24" s="17">
        <v>0</v>
      </c>
      <c r="P24" s="17" t="s">
        <v>80</v>
      </c>
      <c r="V24" s="20" t="s">
        <v>81</v>
      </c>
      <c r="X24" s="52" t="s">
        <v>116</v>
      </c>
      <c r="Y24" s="52" t="s">
        <v>114</v>
      </c>
      <c r="Z24" s="14" t="s">
        <v>83</v>
      </c>
      <c r="AJ24" s="4" t="s">
        <v>84</v>
      </c>
      <c r="AK24" s="4" t="s">
        <v>85</v>
      </c>
    </row>
    <row r="25" spans="1:37">
      <c r="A25" s="12">
        <v>12</v>
      </c>
      <c r="B25" s="13" t="s">
        <v>76</v>
      </c>
      <c r="C25" s="14" t="s">
        <v>117</v>
      </c>
      <c r="D25" s="15" t="s">
        <v>118</v>
      </c>
      <c r="E25" s="16">
        <v>1.6</v>
      </c>
      <c r="F25" s="17" t="s">
        <v>119</v>
      </c>
      <c r="H25" s="18">
        <f t="shared" si="0"/>
        <v>0</v>
      </c>
      <c r="J25" s="18">
        <f t="shared" si="1"/>
        <v>0</v>
      </c>
      <c r="L25" s="19">
        <f t="shared" si="2"/>
        <v>0</v>
      </c>
      <c r="N25" s="16">
        <f t="shared" si="3"/>
        <v>0</v>
      </c>
      <c r="O25" s="17">
        <v>0</v>
      </c>
      <c r="P25" s="17" t="s">
        <v>80</v>
      </c>
      <c r="V25" s="20" t="s">
        <v>81</v>
      </c>
      <c r="X25" s="52" t="s">
        <v>120</v>
      </c>
      <c r="Y25" s="52" t="s">
        <v>117</v>
      </c>
      <c r="Z25" s="14" t="s">
        <v>83</v>
      </c>
      <c r="AJ25" s="4" t="s">
        <v>84</v>
      </c>
      <c r="AK25" s="4" t="s">
        <v>85</v>
      </c>
    </row>
    <row r="26" spans="1:37">
      <c r="A26" s="12">
        <v>13</v>
      </c>
      <c r="B26" s="13" t="s">
        <v>76</v>
      </c>
      <c r="C26" s="14" t="s">
        <v>121</v>
      </c>
      <c r="D26" s="15" t="s">
        <v>122</v>
      </c>
      <c r="E26" s="16">
        <v>2</v>
      </c>
      <c r="F26" s="17" t="s">
        <v>109</v>
      </c>
      <c r="H26" s="18">
        <f t="shared" si="0"/>
        <v>0</v>
      </c>
      <c r="J26" s="18">
        <f t="shared" si="1"/>
        <v>0</v>
      </c>
      <c r="L26" s="19">
        <f t="shared" si="2"/>
        <v>0</v>
      </c>
      <c r="N26" s="16">
        <f t="shared" si="3"/>
        <v>0</v>
      </c>
      <c r="O26" s="17">
        <v>0</v>
      </c>
      <c r="P26" s="17" t="s">
        <v>80</v>
      </c>
      <c r="V26" s="20" t="s">
        <v>81</v>
      </c>
      <c r="X26" s="52" t="s">
        <v>123</v>
      </c>
      <c r="Y26" s="52" t="s">
        <v>121</v>
      </c>
      <c r="Z26" s="14" t="s">
        <v>83</v>
      </c>
      <c r="AJ26" s="4" t="s">
        <v>84</v>
      </c>
      <c r="AK26" s="4" t="s">
        <v>85</v>
      </c>
    </row>
    <row r="27" spans="1:37">
      <c r="A27" s="12">
        <v>14</v>
      </c>
      <c r="B27" s="13" t="s">
        <v>76</v>
      </c>
      <c r="C27" s="14" t="s">
        <v>124</v>
      </c>
      <c r="D27" s="15" t="s">
        <v>125</v>
      </c>
      <c r="E27" s="16">
        <v>0.29199999999999998</v>
      </c>
      <c r="F27" s="17" t="s">
        <v>119</v>
      </c>
      <c r="H27" s="18">
        <f t="shared" si="0"/>
        <v>0</v>
      </c>
      <c r="J27" s="18">
        <f t="shared" si="1"/>
        <v>0</v>
      </c>
      <c r="L27" s="19">
        <f t="shared" si="2"/>
        <v>0</v>
      </c>
      <c r="N27" s="16">
        <f t="shared" si="3"/>
        <v>0</v>
      </c>
      <c r="O27" s="17">
        <v>0</v>
      </c>
      <c r="P27" s="17" t="s">
        <v>80</v>
      </c>
      <c r="V27" s="20" t="s">
        <v>81</v>
      </c>
      <c r="X27" s="52" t="s">
        <v>126</v>
      </c>
      <c r="Y27" s="52" t="s">
        <v>124</v>
      </c>
      <c r="Z27" s="14" t="s">
        <v>127</v>
      </c>
      <c r="AJ27" s="4" t="s">
        <v>84</v>
      </c>
      <c r="AK27" s="4" t="s">
        <v>85</v>
      </c>
    </row>
    <row r="28" spans="1:37">
      <c r="D28" s="53" t="s">
        <v>128</v>
      </c>
      <c r="E28" s="54">
        <f>J28</f>
        <v>0</v>
      </c>
      <c r="H28" s="54">
        <f>SUM(H12:H27)</f>
        <v>0</v>
      </c>
      <c r="I28" s="54">
        <f>SUM(I12:I27)</f>
        <v>0</v>
      </c>
      <c r="J28" s="54">
        <f>SUM(J12:J27)</f>
        <v>0</v>
      </c>
      <c r="L28" s="55">
        <f>SUM(L12:L27)</f>
        <v>0.29219999999999996</v>
      </c>
      <c r="N28" s="56">
        <f>SUM(N12:N27)</f>
        <v>1.5999999999999999</v>
      </c>
      <c r="W28" s="16">
        <f>SUM(W12:W27)</f>
        <v>0</v>
      </c>
    </row>
    <row r="30" spans="1:37">
      <c r="B30" s="14" t="s">
        <v>129</v>
      </c>
    </row>
    <row r="31" spans="1:37">
      <c r="A31" s="12">
        <v>15</v>
      </c>
      <c r="B31" s="13" t="s">
        <v>76</v>
      </c>
      <c r="C31" s="14" t="s">
        <v>130</v>
      </c>
      <c r="D31" s="15" t="s">
        <v>131</v>
      </c>
      <c r="E31" s="16">
        <v>200</v>
      </c>
      <c r="F31" s="17" t="s">
        <v>79</v>
      </c>
      <c r="H31" s="18">
        <f t="shared" ref="H31:H46" si="4">ROUND(E31*G31,2)</f>
        <v>0</v>
      </c>
      <c r="J31" s="18">
        <f t="shared" ref="J31:J51" si="5">ROUND(E31*G31,2)</f>
        <v>0</v>
      </c>
      <c r="L31" s="19">
        <f t="shared" ref="L31:L51" si="6">E31*K31</f>
        <v>0</v>
      </c>
      <c r="M31" s="16">
        <v>4.0000000000000001E-3</v>
      </c>
      <c r="N31" s="16">
        <f t="shared" ref="N31:N51" si="7">E31*M31</f>
        <v>0.8</v>
      </c>
      <c r="O31" s="17">
        <v>0</v>
      </c>
      <c r="P31" s="17" t="s">
        <v>80</v>
      </c>
      <c r="V31" s="20" t="s">
        <v>81</v>
      </c>
      <c r="X31" s="52" t="s">
        <v>132</v>
      </c>
      <c r="Y31" s="52" t="s">
        <v>130</v>
      </c>
      <c r="Z31" s="14" t="s">
        <v>83</v>
      </c>
      <c r="AJ31" s="4" t="s">
        <v>84</v>
      </c>
      <c r="AK31" s="4" t="s">
        <v>85</v>
      </c>
    </row>
    <row r="32" spans="1:37">
      <c r="A32" s="12">
        <v>16</v>
      </c>
      <c r="B32" s="13" t="s">
        <v>76</v>
      </c>
      <c r="C32" s="14" t="s">
        <v>133</v>
      </c>
      <c r="D32" s="15" t="s">
        <v>134</v>
      </c>
      <c r="E32" s="16">
        <v>166</v>
      </c>
      <c r="F32" s="17" t="s">
        <v>79</v>
      </c>
      <c r="H32" s="18">
        <f t="shared" si="4"/>
        <v>0</v>
      </c>
      <c r="J32" s="18">
        <f t="shared" si="5"/>
        <v>0</v>
      </c>
      <c r="K32" s="19">
        <v>1.3999999999999999E-4</v>
      </c>
      <c r="L32" s="19">
        <f t="shared" si="6"/>
        <v>2.3239999999999997E-2</v>
      </c>
      <c r="N32" s="16">
        <f t="shared" si="7"/>
        <v>0</v>
      </c>
      <c r="O32" s="17">
        <v>0</v>
      </c>
      <c r="P32" s="17" t="s">
        <v>80</v>
      </c>
      <c r="V32" s="20" t="s">
        <v>81</v>
      </c>
      <c r="X32" s="52" t="s">
        <v>135</v>
      </c>
      <c r="Y32" s="52" t="s">
        <v>133</v>
      </c>
      <c r="Z32" s="14" t="s">
        <v>83</v>
      </c>
      <c r="AJ32" s="4" t="s">
        <v>84</v>
      </c>
      <c r="AK32" s="4" t="s">
        <v>85</v>
      </c>
    </row>
    <row r="33" spans="1:37">
      <c r="A33" s="12">
        <v>17</v>
      </c>
      <c r="B33" s="13" t="s">
        <v>76</v>
      </c>
      <c r="C33" s="14" t="s">
        <v>136</v>
      </c>
      <c r="D33" s="15" t="s">
        <v>137</v>
      </c>
      <c r="E33" s="16">
        <v>62</v>
      </c>
      <c r="F33" s="17" t="s">
        <v>79</v>
      </c>
      <c r="H33" s="18">
        <f t="shared" si="4"/>
        <v>0</v>
      </c>
      <c r="J33" s="18">
        <f t="shared" si="5"/>
        <v>0</v>
      </c>
      <c r="K33" s="19">
        <v>2.3000000000000001E-4</v>
      </c>
      <c r="L33" s="19">
        <f t="shared" si="6"/>
        <v>1.426E-2</v>
      </c>
      <c r="N33" s="16">
        <f t="shared" si="7"/>
        <v>0</v>
      </c>
      <c r="O33" s="17">
        <v>0</v>
      </c>
      <c r="P33" s="17" t="s">
        <v>80</v>
      </c>
      <c r="V33" s="20" t="s">
        <v>81</v>
      </c>
      <c r="X33" s="52" t="s">
        <v>138</v>
      </c>
      <c r="Y33" s="52" t="s">
        <v>136</v>
      </c>
      <c r="Z33" s="14" t="s">
        <v>83</v>
      </c>
      <c r="AJ33" s="4" t="s">
        <v>84</v>
      </c>
      <c r="AK33" s="4" t="s">
        <v>85</v>
      </c>
    </row>
    <row r="34" spans="1:37">
      <c r="A34" s="12">
        <v>18</v>
      </c>
      <c r="B34" s="13" t="s">
        <v>76</v>
      </c>
      <c r="C34" s="14" t="s">
        <v>139</v>
      </c>
      <c r="D34" s="15" t="s">
        <v>140</v>
      </c>
      <c r="E34" s="16">
        <v>228</v>
      </c>
      <c r="F34" s="17" t="s">
        <v>79</v>
      </c>
      <c r="H34" s="18">
        <f t="shared" si="4"/>
        <v>0</v>
      </c>
      <c r="J34" s="18">
        <f t="shared" si="5"/>
        <v>0</v>
      </c>
      <c r="K34" s="19">
        <v>6.0000000000000002E-5</v>
      </c>
      <c r="L34" s="19">
        <f t="shared" si="6"/>
        <v>1.3680000000000001E-2</v>
      </c>
      <c r="N34" s="16">
        <f t="shared" si="7"/>
        <v>0</v>
      </c>
      <c r="O34" s="17">
        <v>0</v>
      </c>
      <c r="P34" s="17" t="s">
        <v>80</v>
      </c>
      <c r="V34" s="20" t="s">
        <v>81</v>
      </c>
      <c r="X34" s="52" t="s">
        <v>141</v>
      </c>
      <c r="Y34" s="52" t="s">
        <v>139</v>
      </c>
      <c r="Z34" s="14" t="s">
        <v>83</v>
      </c>
      <c r="AJ34" s="4" t="s">
        <v>84</v>
      </c>
      <c r="AK34" s="4" t="s">
        <v>85</v>
      </c>
    </row>
    <row r="35" spans="1:37">
      <c r="A35" s="12">
        <v>19</v>
      </c>
      <c r="B35" s="13" t="s">
        <v>76</v>
      </c>
      <c r="C35" s="14" t="s">
        <v>142</v>
      </c>
      <c r="D35" s="15" t="s">
        <v>143</v>
      </c>
      <c r="E35" s="16">
        <v>6</v>
      </c>
      <c r="F35" s="17" t="s">
        <v>144</v>
      </c>
      <c r="H35" s="18">
        <f t="shared" si="4"/>
        <v>0</v>
      </c>
      <c r="J35" s="18">
        <f t="shared" si="5"/>
        <v>0</v>
      </c>
      <c r="K35" s="19">
        <v>4.3499999999999997E-3</v>
      </c>
      <c r="L35" s="19">
        <f t="shared" si="6"/>
        <v>2.6099999999999998E-2</v>
      </c>
      <c r="N35" s="16">
        <f t="shared" si="7"/>
        <v>0</v>
      </c>
      <c r="O35" s="17">
        <v>0</v>
      </c>
      <c r="P35" s="17" t="s">
        <v>80</v>
      </c>
      <c r="V35" s="20" t="s">
        <v>81</v>
      </c>
      <c r="X35" s="52" t="s">
        <v>145</v>
      </c>
      <c r="Y35" s="52" t="s">
        <v>142</v>
      </c>
      <c r="Z35" s="14" t="s">
        <v>83</v>
      </c>
      <c r="AJ35" s="4" t="s">
        <v>84</v>
      </c>
      <c r="AK35" s="4" t="s">
        <v>85</v>
      </c>
    </row>
    <row r="36" spans="1:37">
      <c r="A36" s="12">
        <v>20</v>
      </c>
      <c r="B36" s="13" t="s">
        <v>76</v>
      </c>
      <c r="C36" s="14" t="s">
        <v>146</v>
      </c>
      <c r="D36" s="15" t="s">
        <v>147</v>
      </c>
      <c r="E36" s="16">
        <v>6</v>
      </c>
      <c r="F36" s="17" t="s">
        <v>144</v>
      </c>
      <c r="H36" s="18">
        <f t="shared" si="4"/>
        <v>0</v>
      </c>
      <c r="J36" s="18">
        <f t="shared" si="5"/>
        <v>0</v>
      </c>
      <c r="K36" s="19">
        <v>5.1799999999999997E-3</v>
      </c>
      <c r="L36" s="19">
        <f t="shared" si="6"/>
        <v>3.1079999999999997E-2</v>
      </c>
      <c r="N36" s="16">
        <f t="shared" si="7"/>
        <v>0</v>
      </c>
      <c r="O36" s="17">
        <v>0</v>
      </c>
      <c r="P36" s="17" t="s">
        <v>80</v>
      </c>
      <c r="V36" s="20" t="s">
        <v>81</v>
      </c>
      <c r="X36" s="52" t="s">
        <v>148</v>
      </c>
      <c r="Y36" s="52" t="s">
        <v>146</v>
      </c>
      <c r="Z36" s="14" t="s">
        <v>83</v>
      </c>
      <c r="AJ36" s="4" t="s">
        <v>84</v>
      </c>
      <c r="AK36" s="4" t="s">
        <v>85</v>
      </c>
    </row>
    <row r="37" spans="1:37">
      <c r="A37" s="12">
        <v>21</v>
      </c>
      <c r="B37" s="13" t="s">
        <v>76</v>
      </c>
      <c r="C37" s="14" t="s">
        <v>149</v>
      </c>
      <c r="D37" s="15" t="s">
        <v>150</v>
      </c>
      <c r="E37" s="16">
        <v>4</v>
      </c>
      <c r="F37" s="17" t="s">
        <v>144</v>
      </c>
      <c r="H37" s="18">
        <f t="shared" si="4"/>
        <v>0</v>
      </c>
      <c r="J37" s="18">
        <f t="shared" si="5"/>
        <v>0</v>
      </c>
      <c r="K37" s="19">
        <v>7.4000000000000003E-3</v>
      </c>
      <c r="L37" s="19">
        <f t="shared" si="6"/>
        <v>2.9600000000000001E-2</v>
      </c>
      <c r="N37" s="16">
        <f t="shared" si="7"/>
        <v>0</v>
      </c>
      <c r="O37" s="17">
        <v>0</v>
      </c>
      <c r="P37" s="17" t="s">
        <v>80</v>
      </c>
      <c r="V37" s="20" t="s">
        <v>81</v>
      </c>
      <c r="X37" s="52" t="s">
        <v>151</v>
      </c>
      <c r="Y37" s="52" t="s">
        <v>149</v>
      </c>
      <c r="Z37" s="14" t="s">
        <v>83</v>
      </c>
      <c r="AJ37" s="4" t="s">
        <v>84</v>
      </c>
      <c r="AK37" s="4" t="s">
        <v>85</v>
      </c>
    </row>
    <row r="38" spans="1:37">
      <c r="A38" s="12">
        <v>22</v>
      </c>
      <c r="B38" s="13" t="s">
        <v>76</v>
      </c>
      <c r="C38" s="14" t="s">
        <v>152</v>
      </c>
      <c r="D38" s="15" t="s">
        <v>153</v>
      </c>
      <c r="E38" s="16">
        <v>40</v>
      </c>
      <c r="F38" s="17" t="s">
        <v>109</v>
      </c>
      <c r="H38" s="18">
        <f t="shared" si="4"/>
        <v>0</v>
      </c>
      <c r="J38" s="18">
        <f t="shared" si="5"/>
        <v>0</v>
      </c>
      <c r="L38" s="19">
        <f t="shared" si="6"/>
        <v>0</v>
      </c>
      <c r="N38" s="16">
        <f t="shared" si="7"/>
        <v>0</v>
      </c>
      <c r="O38" s="17">
        <v>0</v>
      </c>
      <c r="P38" s="17" t="s">
        <v>80</v>
      </c>
      <c r="V38" s="20" t="s">
        <v>81</v>
      </c>
      <c r="X38" s="52" t="s">
        <v>154</v>
      </c>
      <c r="Y38" s="52" t="s">
        <v>152</v>
      </c>
      <c r="Z38" s="14" t="s">
        <v>83</v>
      </c>
      <c r="AJ38" s="4" t="s">
        <v>84</v>
      </c>
      <c r="AK38" s="4" t="s">
        <v>85</v>
      </c>
    </row>
    <row r="39" spans="1:37">
      <c r="A39" s="12">
        <v>23</v>
      </c>
      <c r="B39" s="13" t="s">
        <v>76</v>
      </c>
      <c r="C39" s="14" t="s">
        <v>155</v>
      </c>
      <c r="D39" s="15" t="s">
        <v>156</v>
      </c>
      <c r="E39" s="16">
        <v>60</v>
      </c>
      <c r="F39" s="17" t="s">
        <v>109</v>
      </c>
      <c r="H39" s="18">
        <f t="shared" si="4"/>
        <v>0</v>
      </c>
      <c r="J39" s="18">
        <f t="shared" si="5"/>
        <v>0</v>
      </c>
      <c r="L39" s="19">
        <f t="shared" si="6"/>
        <v>0</v>
      </c>
      <c r="M39" s="16">
        <v>6.0000000000000001E-3</v>
      </c>
      <c r="N39" s="16">
        <f t="shared" si="7"/>
        <v>0.36</v>
      </c>
      <c r="O39" s="17">
        <v>0</v>
      </c>
      <c r="P39" s="17" t="s">
        <v>80</v>
      </c>
      <c r="V39" s="20" t="s">
        <v>81</v>
      </c>
      <c r="X39" s="52" t="s">
        <v>157</v>
      </c>
      <c r="Y39" s="52" t="s">
        <v>155</v>
      </c>
      <c r="Z39" s="14" t="s">
        <v>83</v>
      </c>
      <c r="AJ39" s="4" t="s">
        <v>84</v>
      </c>
      <c r="AK39" s="4" t="s">
        <v>85</v>
      </c>
    </row>
    <row r="40" spans="1:37">
      <c r="A40" s="12">
        <v>24</v>
      </c>
      <c r="B40" s="13" t="s">
        <v>76</v>
      </c>
      <c r="C40" s="14" t="s">
        <v>158</v>
      </c>
      <c r="D40" s="15" t="s">
        <v>159</v>
      </c>
      <c r="E40" s="16">
        <v>6</v>
      </c>
      <c r="F40" s="17" t="s">
        <v>109</v>
      </c>
      <c r="H40" s="18">
        <f t="shared" si="4"/>
        <v>0</v>
      </c>
      <c r="J40" s="18">
        <f t="shared" si="5"/>
        <v>0</v>
      </c>
      <c r="K40" s="19">
        <v>4.0999999999999999E-4</v>
      </c>
      <c r="L40" s="19">
        <f t="shared" si="6"/>
        <v>2.4599999999999999E-3</v>
      </c>
      <c r="N40" s="16">
        <f t="shared" si="7"/>
        <v>0</v>
      </c>
      <c r="O40" s="17">
        <v>0</v>
      </c>
      <c r="P40" s="17" t="s">
        <v>80</v>
      </c>
      <c r="V40" s="20" t="s">
        <v>81</v>
      </c>
      <c r="X40" s="52" t="s">
        <v>160</v>
      </c>
      <c r="Y40" s="52" t="s">
        <v>158</v>
      </c>
      <c r="Z40" s="14" t="s">
        <v>83</v>
      </c>
      <c r="AJ40" s="4" t="s">
        <v>84</v>
      </c>
      <c r="AK40" s="4" t="s">
        <v>85</v>
      </c>
    </row>
    <row r="41" spans="1:37">
      <c r="A41" s="12">
        <v>25</v>
      </c>
      <c r="B41" s="13" t="s">
        <v>76</v>
      </c>
      <c r="C41" s="14" t="s">
        <v>161</v>
      </c>
      <c r="D41" s="15" t="s">
        <v>162</v>
      </c>
      <c r="E41" s="16">
        <v>12</v>
      </c>
      <c r="F41" s="17" t="s">
        <v>109</v>
      </c>
      <c r="H41" s="18">
        <f t="shared" si="4"/>
        <v>0</v>
      </c>
      <c r="J41" s="18">
        <f t="shared" si="5"/>
        <v>0</v>
      </c>
      <c r="K41" s="19">
        <v>3.4000000000000002E-4</v>
      </c>
      <c r="L41" s="19">
        <f t="shared" si="6"/>
        <v>4.0800000000000003E-3</v>
      </c>
      <c r="N41" s="16">
        <f t="shared" si="7"/>
        <v>0</v>
      </c>
      <c r="O41" s="17">
        <v>0</v>
      </c>
      <c r="P41" s="17" t="s">
        <v>80</v>
      </c>
      <c r="V41" s="20" t="s">
        <v>81</v>
      </c>
      <c r="X41" s="52" t="s">
        <v>163</v>
      </c>
      <c r="Y41" s="52" t="s">
        <v>161</v>
      </c>
      <c r="Z41" s="14" t="s">
        <v>164</v>
      </c>
      <c r="AJ41" s="4" t="s">
        <v>84</v>
      </c>
      <c r="AK41" s="4" t="s">
        <v>85</v>
      </c>
    </row>
    <row r="42" spans="1:37">
      <c r="A42" s="12">
        <v>26</v>
      </c>
      <c r="B42" s="13" t="s">
        <v>76</v>
      </c>
      <c r="C42" s="14" t="s">
        <v>165</v>
      </c>
      <c r="D42" s="15" t="s">
        <v>166</v>
      </c>
      <c r="E42" s="16">
        <v>10</v>
      </c>
      <c r="F42" s="17" t="s">
        <v>109</v>
      </c>
      <c r="H42" s="18">
        <f t="shared" si="4"/>
        <v>0</v>
      </c>
      <c r="J42" s="18">
        <f t="shared" si="5"/>
        <v>0</v>
      </c>
      <c r="K42" s="19">
        <v>5.0000000000000001E-4</v>
      </c>
      <c r="L42" s="19">
        <f t="shared" si="6"/>
        <v>5.0000000000000001E-3</v>
      </c>
      <c r="N42" s="16">
        <f t="shared" si="7"/>
        <v>0</v>
      </c>
      <c r="O42" s="17">
        <v>0</v>
      </c>
      <c r="P42" s="17" t="s">
        <v>80</v>
      </c>
      <c r="V42" s="20" t="s">
        <v>81</v>
      </c>
      <c r="X42" s="52" t="s">
        <v>167</v>
      </c>
      <c r="Y42" s="52" t="s">
        <v>165</v>
      </c>
      <c r="Z42" s="14" t="s">
        <v>164</v>
      </c>
      <c r="AJ42" s="4" t="s">
        <v>84</v>
      </c>
      <c r="AK42" s="4" t="s">
        <v>85</v>
      </c>
    </row>
    <row r="43" spans="1:37">
      <c r="A43" s="12">
        <v>27</v>
      </c>
      <c r="B43" s="13" t="s">
        <v>76</v>
      </c>
      <c r="C43" s="14" t="s">
        <v>168</v>
      </c>
      <c r="D43" s="15" t="s">
        <v>169</v>
      </c>
      <c r="E43" s="16">
        <v>4</v>
      </c>
      <c r="F43" s="17" t="s">
        <v>109</v>
      </c>
      <c r="H43" s="18">
        <f t="shared" si="4"/>
        <v>0</v>
      </c>
      <c r="J43" s="18">
        <f t="shared" si="5"/>
        <v>0</v>
      </c>
      <c r="K43" s="19">
        <v>7.1000000000000002E-4</v>
      </c>
      <c r="L43" s="19">
        <f t="shared" si="6"/>
        <v>2.8400000000000001E-3</v>
      </c>
      <c r="N43" s="16">
        <f t="shared" si="7"/>
        <v>0</v>
      </c>
      <c r="O43" s="17">
        <v>0</v>
      </c>
      <c r="P43" s="17" t="s">
        <v>80</v>
      </c>
      <c r="V43" s="20" t="s">
        <v>81</v>
      </c>
      <c r="X43" s="52" t="s">
        <v>170</v>
      </c>
      <c r="Y43" s="52" t="s">
        <v>168</v>
      </c>
      <c r="Z43" s="14" t="s">
        <v>164</v>
      </c>
      <c r="AJ43" s="4" t="s">
        <v>84</v>
      </c>
      <c r="AK43" s="4" t="s">
        <v>85</v>
      </c>
    </row>
    <row r="44" spans="1:37">
      <c r="A44" s="12">
        <v>28</v>
      </c>
      <c r="B44" s="13" t="s">
        <v>76</v>
      </c>
      <c r="C44" s="14" t="s">
        <v>171</v>
      </c>
      <c r="D44" s="15" t="s">
        <v>172</v>
      </c>
      <c r="E44" s="16">
        <v>4</v>
      </c>
      <c r="F44" s="17" t="s">
        <v>109</v>
      </c>
      <c r="H44" s="18">
        <f t="shared" si="4"/>
        <v>0</v>
      </c>
      <c r="J44" s="18">
        <f t="shared" si="5"/>
        <v>0</v>
      </c>
      <c r="K44" s="19">
        <v>2.4000000000000001E-4</v>
      </c>
      <c r="L44" s="19">
        <f t="shared" si="6"/>
        <v>9.6000000000000002E-4</v>
      </c>
      <c r="N44" s="16">
        <f t="shared" si="7"/>
        <v>0</v>
      </c>
      <c r="O44" s="17">
        <v>0</v>
      </c>
      <c r="P44" s="17" t="s">
        <v>80</v>
      </c>
      <c r="V44" s="20" t="s">
        <v>81</v>
      </c>
      <c r="X44" s="52" t="s">
        <v>173</v>
      </c>
      <c r="Y44" s="52" t="s">
        <v>171</v>
      </c>
      <c r="Z44" s="14" t="s">
        <v>164</v>
      </c>
      <c r="AJ44" s="4" t="s">
        <v>84</v>
      </c>
      <c r="AK44" s="4" t="s">
        <v>85</v>
      </c>
    </row>
    <row r="45" spans="1:37">
      <c r="A45" s="12">
        <v>29</v>
      </c>
      <c r="B45" s="13" t="s">
        <v>76</v>
      </c>
      <c r="C45" s="14" t="s">
        <v>174</v>
      </c>
      <c r="D45" s="15" t="s">
        <v>175</v>
      </c>
      <c r="E45" s="16">
        <v>2</v>
      </c>
      <c r="F45" s="17" t="s">
        <v>109</v>
      </c>
      <c r="H45" s="18">
        <f t="shared" si="4"/>
        <v>0</v>
      </c>
      <c r="J45" s="18">
        <f t="shared" si="5"/>
        <v>0</v>
      </c>
      <c r="L45" s="19">
        <f t="shared" si="6"/>
        <v>0</v>
      </c>
      <c r="N45" s="16">
        <f t="shared" si="7"/>
        <v>0</v>
      </c>
      <c r="O45" s="17">
        <v>0</v>
      </c>
      <c r="P45" s="17" t="s">
        <v>80</v>
      </c>
      <c r="V45" s="20" t="s">
        <v>81</v>
      </c>
      <c r="X45" s="52" t="s">
        <v>176</v>
      </c>
      <c r="Y45" s="52" t="s">
        <v>174</v>
      </c>
      <c r="Z45" s="14" t="s">
        <v>83</v>
      </c>
      <c r="AJ45" s="4" t="s">
        <v>84</v>
      </c>
      <c r="AK45" s="4" t="s">
        <v>85</v>
      </c>
    </row>
    <row r="46" spans="1:37">
      <c r="A46" s="12">
        <v>30</v>
      </c>
      <c r="B46" s="13" t="s">
        <v>76</v>
      </c>
      <c r="C46" s="14" t="s">
        <v>177</v>
      </c>
      <c r="D46" s="15" t="s">
        <v>178</v>
      </c>
      <c r="E46" s="16">
        <v>2</v>
      </c>
      <c r="F46" s="17" t="s">
        <v>109</v>
      </c>
      <c r="H46" s="18">
        <f t="shared" si="4"/>
        <v>0</v>
      </c>
      <c r="J46" s="18">
        <f t="shared" si="5"/>
        <v>0</v>
      </c>
      <c r="L46" s="19">
        <f t="shared" si="6"/>
        <v>0</v>
      </c>
      <c r="N46" s="16">
        <f t="shared" si="7"/>
        <v>0</v>
      </c>
      <c r="O46" s="17">
        <v>0</v>
      </c>
      <c r="P46" s="17" t="s">
        <v>80</v>
      </c>
      <c r="V46" s="20" t="s">
        <v>81</v>
      </c>
      <c r="X46" s="52" t="s">
        <v>179</v>
      </c>
      <c r="Y46" s="52" t="s">
        <v>177</v>
      </c>
      <c r="Z46" s="14" t="s">
        <v>83</v>
      </c>
      <c r="AJ46" s="4" t="s">
        <v>84</v>
      </c>
      <c r="AK46" s="4" t="s">
        <v>85</v>
      </c>
    </row>
    <row r="47" spans="1:37">
      <c r="A47" s="12">
        <v>31</v>
      </c>
      <c r="B47" s="13" t="s">
        <v>180</v>
      </c>
      <c r="C47" s="14" t="s">
        <v>181</v>
      </c>
      <c r="D47" s="15" t="s">
        <v>182</v>
      </c>
      <c r="E47" s="16">
        <v>2</v>
      </c>
      <c r="F47" s="17" t="s">
        <v>109</v>
      </c>
      <c r="I47" s="18">
        <f>ROUND(E47*G47,2)</f>
        <v>0</v>
      </c>
      <c r="J47" s="18">
        <f t="shared" si="5"/>
        <v>0</v>
      </c>
      <c r="L47" s="19">
        <f t="shared" si="6"/>
        <v>0</v>
      </c>
      <c r="N47" s="16">
        <f t="shared" si="7"/>
        <v>0</v>
      </c>
      <c r="O47" s="17">
        <v>0</v>
      </c>
      <c r="P47" s="17" t="s">
        <v>80</v>
      </c>
      <c r="V47" s="20" t="s">
        <v>61</v>
      </c>
      <c r="X47" s="52" t="s">
        <v>183</v>
      </c>
      <c r="Y47" s="52" t="s">
        <v>181</v>
      </c>
      <c r="Z47" s="14" t="s">
        <v>164</v>
      </c>
      <c r="AA47" s="14" t="s">
        <v>80</v>
      </c>
      <c r="AJ47" s="4" t="s">
        <v>184</v>
      </c>
      <c r="AK47" s="4" t="s">
        <v>85</v>
      </c>
    </row>
    <row r="48" spans="1:37">
      <c r="A48" s="12">
        <v>32</v>
      </c>
      <c r="B48" s="13" t="s">
        <v>76</v>
      </c>
      <c r="C48" s="14" t="s">
        <v>185</v>
      </c>
      <c r="D48" s="15" t="s">
        <v>186</v>
      </c>
      <c r="E48" s="16">
        <v>228</v>
      </c>
      <c r="F48" s="17" t="s">
        <v>79</v>
      </c>
      <c r="H48" s="18">
        <f>ROUND(E48*G48,2)</f>
        <v>0</v>
      </c>
      <c r="J48" s="18">
        <f t="shared" si="5"/>
        <v>0</v>
      </c>
      <c r="K48" s="19">
        <v>1.7000000000000001E-4</v>
      </c>
      <c r="L48" s="19">
        <f t="shared" si="6"/>
        <v>3.8760000000000003E-2</v>
      </c>
      <c r="N48" s="16">
        <f t="shared" si="7"/>
        <v>0</v>
      </c>
      <c r="O48" s="17">
        <v>0</v>
      </c>
      <c r="P48" s="17" t="s">
        <v>80</v>
      </c>
      <c r="V48" s="20" t="s">
        <v>81</v>
      </c>
      <c r="X48" s="52" t="s">
        <v>187</v>
      </c>
      <c r="Y48" s="52" t="s">
        <v>185</v>
      </c>
      <c r="Z48" s="14" t="s">
        <v>83</v>
      </c>
      <c r="AJ48" s="4" t="s">
        <v>84</v>
      </c>
      <c r="AK48" s="4" t="s">
        <v>85</v>
      </c>
    </row>
    <row r="49" spans="1:37">
      <c r="A49" s="12">
        <v>33</v>
      </c>
      <c r="B49" s="13" t="s">
        <v>76</v>
      </c>
      <c r="C49" s="14" t="s">
        <v>188</v>
      </c>
      <c r="D49" s="15" t="s">
        <v>189</v>
      </c>
      <c r="E49" s="16">
        <v>228</v>
      </c>
      <c r="F49" s="17" t="s">
        <v>79</v>
      </c>
      <c r="H49" s="18">
        <f>ROUND(E49*G49,2)</f>
        <v>0</v>
      </c>
      <c r="J49" s="18">
        <f t="shared" si="5"/>
        <v>0</v>
      </c>
      <c r="L49" s="19">
        <f t="shared" si="6"/>
        <v>0</v>
      </c>
      <c r="N49" s="16">
        <f t="shared" si="7"/>
        <v>0</v>
      </c>
      <c r="O49" s="17">
        <v>0</v>
      </c>
      <c r="P49" s="17" t="s">
        <v>80</v>
      </c>
      <c r="V49" s="20" t="s">
        <v>81</v>
      </c>
      <c r="X49" s="52" t="s">
        <v>190</v>
      </c>
      <c r="Y49" s="52" t="s">
        <v>188</v>
      </c>
      <c r="Z49" s="14" t="s">
        <v>83</v>
      </c>
      <c r="AJ49" s="4" t="s">
        <v>84</v>
      </c>
      <c r="AK49" s="4" t="s">
        <v>85</v>
      </c>
    </row>
    <row r="50" spans="1:37">
      <c r="A50" s="12">
        <v>34</v>
      </c>
      <c r="B50" s="13" t="s">
        <v>76</v>
      </c>
      <c r="C50" s="14" t="s">
        <v>191</v>
      </c>
      <c r="D50" s="15" t="s">
        <v>192</v>
      </c>
      <c r="E50" s="16">
        <v>1.1599999999999999</v>
      </c>
      <c r="F50" s="17" t="s">
        <v>119</v>
      </c>
      <c r="H50" s="18">
        <f>ROUND(E50*G50,2)</f>
        <v>0</v>
      </c>
      <c r="J50" s="18">
        <f t="shared" si="5"/>
        <v>0</v>
      </c>
      <c r="L50" s="19">
        <f t="shared" si="6"/>
        <v>0</v>
      </c>
      <c r="N50" s="16">
        <f t="shared" si="7"/>
        <v>0</v>
      </c>
      <c r="O50" s="17">
        <v>0</v>
      </c>
      <c r="P50" s="17" t="s">
        <v>80</v>
      </c>
      <c r="V50" s="20" t="s">
        <v>81</v>
      </c>
      <c r="X50" s="52" t="s">
        <v>193</v>
      </c>
      <c r="Y50" s="52" t="s">
        <v>191</v>
      </c>
      <c r="Z50" s="14" t="s">
        <v>83</v>
      </c>
      <c r="AJ50" s="4" t="s">
        <v>84</v>
      </c>
      <c r="AK50" s="4" t="s">
        <v>85</v>
      </c>
    </row>
    <row r="51" spans="1:37">
      <c r="A51" s="12">
        <v>35</v>
      </c>
      <c r="B51" s="13" t="s">
        <v>76</v>
      </c>
      <c r="C51" s="14" t="s">
        <v>194</v>
      </c>
      <c r="D51" s="15" t="s">
        <v>195</v>
      </c>
      <c r="E51" s="16">
        <v>0.192</v>
      </c>
      <c r="F51" s="17" t="s">
        <v>119</v>
      </c>
      <c r="H51" s="18">
        <f>ROUND(E51*G51,2)</f>
        <v>0</v>
      </c>
      <c r="J51" s="18">
        <f t="shared" si="5"/>
        <v>0</v>
      </c>
      <c r="L51" s="19">
        <f t="shared" si="6"/>
        <v>0</v>
      </c>
      <c r="N51" s="16">
        <f t="shared" si="7"/>
        <v>0</v>
      </c>
      <c r="O51" s="17">
        <v>0</v>
      </c>
      <c r="P51" s="17" t="s">
        <v>80</v>
      </c>
      <c r="V51" s="20" t="s">
        <v>81</v>
      </c>
      <c r="X51" s="52" t="s">
        <v>196</v>
      </c>
      <c r="Y51" s="52" t="s">
        <v>194</v>
      </c>
      <c r="Z51" s="14" t="s">
        <v>127</v>
      </c>
      <c r="AJ51" s="4" t="s">
        <v>84</v>
      </c>
      <c r="AK51" s="4" t="s">
        <v>85</v>
      </c>
    </row>
    <row r="52" spans="1:37">
      <c r="D52" s="53" t="s">
        <v>197</v>
      </c>
      <c r="E52" s="54">
        <f>J52</f>
        <v>0</v>
      </c>
      <c r="H52" s="54">
        <f>SUM(H30:H51)</f>
        <v>0</v>
      </c>
      <c r="I52" s="54">
        <f>SUM(I30:I51)</f>
        <v>0</v>
      </c>
      <c r="J52" s="54">
        <f>SUM(J30:J51)</f>
        <v>0</v>
      </c>
      <c r="L52" s="55">
        <f>SUM(L30:L51)</f>
        <v>0.19206000000000001</v>
      </c>
      <c r="N52" s="56">
        <f>SUM(N30:N51)</f>
        <v>1.1600000000000001</v>
      </c>
      <c r="W52" s="16">
        <f>SUM(W30:W51)</f>
        <v>0</v>
      </c>
    </row>
    <row r="54" spans="1:37">
      <c r="B54" s="14" t="s">
        <v>198</v>
      </c>
    </row>
    <row r="55" spans="1:37">
      <c r="A55" s="12">
        <v>36</v>
      </c>
      <c r="B55" s="13" t="s">
        <v>76</v>
      </c>
      <c r="C55" s="14" t="s">
        <v>199</v>
      </c>
      <c r="D55" s="15" t="s">
        <v>200</v>
      </c>
      <c r="E55" s="16">
        <v>2</v>
      </c>
      <c r="F55" s="17" t="s">
        <v>109</v>
      </c>
      <c r="H55" s="18">
        <f>ROUND(E55*G55,2)</f>
        <v>0</v>
      </c>
      <c r="J55" s="18">
        <f>ROUND(E55*G55,2)</f>
        <v>0</v>
      </c>
      <c r="L55" s="19">
        <f>E55*K55</f>
        <v>0</v>
      </c>
      <c r="N55" s="16">
        <f>E55*M55</f>
        <v>0</v>
      </c>
      <c r="O55" s="17">
        <v>0</v>
      </c>
      <c r="P55" s="17" t="s">
        <v>80</v>
      </c>
      <c r="V55" s="20" t="s">
        <v>81</v>
      </c>
      <c r="X55" s="52" t="s">
        <v>201</v>
      </c>
      <c r="Y55" s="52" t="s">
        <v>199</v>
      </c>
      <c r="Z55" s="14" t="s">
        <v>83</v>
      </c>
      <c r="AJ55" s="4" t="s">
        <v>84</v>
      </c>
      <c r="AK55" s="4" t="s">
        <v>85</v>
      </c>
    </row>
    <row r="56" spans="1:37">
      <c r="A56" s="12">
        <v>37</v>
      </c>
      <c r="B56" s="13" t="s">
        <v>180</v>
      </c>
      <c r="C56" s="14" t="s">
        <v>202</v>
      </c>
      <c r="D56" s="15" t="s">
        <v>203</v>
      </c>
      <c r="E56" s="16">
        <v>2</v>
      </c>
      <c r="F56" s="17" t="s">
        <v>109</v>
      </c>
      <c r="I56" s="18">
        <f>ROUND(E56*G56,2)</f>
        <v>0</v>
      </c>
      <c r="J56" s="18">
        <f>ROUND(E56*G56,2)</f>
        <v>0</v>
      </c>
      <c r="L56" s="19">
        <f>E56*K56</f>
        <v>0</v>
      </c>
      <c r="N56" s="16">
        <f>E56*M56</f>
        <v>0</v>
      </c>
      <c r="O56" s="17">
        <v>0</v>
      </c>
      <c r="P56" s="17" t="s">
        <v>80</v>
      </c>
      <c r="V56" s="20" t="s">
        <v>61</v>
      </c>
      <c r="X56" s="52" t="s">
        <v>183</v>
      </c>
      <c r="Y56" s="52" t="s">
        <v>202</v>
      </c>
      <c r="Z56" s="14" t="s">
        <v>164</v>
      </c>
      <c r="AA56" s="14" t="s">
        <v>80</v>
      </c>
      <c r="AJ56" s="4" t="s">
        <v>184</v>
      </c>
      <c r="AK56" s="4" t="s">
        <v>85</v>
      </c>
    </row>
    <row r="57" spans="1:37">
      <c r="D57" s="53" t="s">
        <v>204</v>
      </c>
      <c r="E57" s="54">
        <f>J57</f>
        <v>0</v>
      </c>
      <c r="H57" s="54">
        <f>SUM(H54:H56)</f>
        <v>0</v>
      </c>
      <c r="I57" s="54">
        <f>SUM(I54:I56)</f>
        <v>0</v>
      </c>
      <c r="J57" s="54">
        <f>SUM(J54:J56)</f>
        <v>0</v>
      </c>
      <c r="L57" s="55">
        <f>SUM(L54:L56)</f>
        <v>0</v>
      </c>
      <c r="N57" s="56">
        <f>SUM(N54:N56)</f>
        <v>0</v>
      </c>
      <c r="W57" s="16">
        <f>SUM(W54:W56)</f>
        <v>0</v>
      </c>
    </row>
    <row r="59" spans="1:37">
      <c r="D59" s="53" t="s">
        <v>205</v>
      </c>
      <c r="E59" s="54">
        <f>J59</f>
        <v>0</v>
      </c>
      <c r="H59" s="54">
        <f>+H28+H52+H57</f>
        <v>0</v>
      </c>
      <c r="I59" s="54">
        <f>+I28+I52+I57</f>
        <v>0</v>
      </c>
      <c r="J59" s="54">
        <f>+J28+J52+J57</f>
        <v>0</v>
      </c>
      <c r="L59" s="55">
        <f>+L28+L52+L57</f>
        <v>0.48425999999999997</v>
      </c>
      <c r="N59" s="56">
        <f>+N28+N52+N57</f>
        <v>2.76</v>
      </c>
      <c r="W59" s="16">
        <f>+W28+W52+W57</f>
        <v>0</v>
      </c>
    </row>
    <row r="61" spans="1:37">
      <c r="D61" s="57" t="s">
        <v>206</v>
      </c>
      <c r="E61" s="54">
        <f>J61</f>
        <v>0</v>
      </c>
      <c r="H61" s="54">
        <f>+H59</f>
        <v>0</v>
      </c>
      <c r="I61" s="54">
        <f>+I59</f>
        <v>0</v>
      </c>
      <c r="J61" s="54">
        <f>+J59</f>
        <v>0</v>
      </c>
      <c r="L61" s="55">
        <f>+L59</f>
        <v>0.48425999999999997</v>
      </c>
      <c r="N61" s="56">
        <f>+N59</f>
        <v>2.76</v>
      </c>
      <c r="W61" s="16">
        <f>+W59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revision>2</cp:revision>
  <cp:lastPrinted>2019-05-20T14:23:00Z</cp:lastPrinted>
  <dcterms:created xsi:type="dcterms:W3CDTF">1999-04-06T07:39:00Z</dcterms:created>
  <dcterms:modified xsi:type="dcterms:W3CDTF">2022-07-12T08:38:31Z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