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uraj_simo_bratislava_sk/Documents/Documents/Rozvoj, prevádzka a údržba MOS - HMBA/Zverejnenie/"/>
    </mc:Choice>
  </mc:AlternateContent>
  <xr:revisionPtr revIDLastSave="267" documentId="8_{BB07A1FC-C9A6-4A01-996F-03AEDF0D80B3}" xr6:coauthVersionLast="47" xr6:coauthVersionMax="47" xr10:uidLastSave="{B4A118CE-CC5E-4AE0-845A-BD4DA9D26949}"/>
  <bookViews>
    <workbookView xWindow="-120" yWindow="-120" windowWidth="29040" windowHeight="15840" xr2:uid="{D5627570-F6B0-4977-AA0B-8DD9F19AA7BC}"/>
  </bookViews>
  <sheets>
    <sheet name="Vykaz vymer" sheetId="1" r:id="rId1"/>
  </sheets>
  <definedNames>
    <definedName name="_xlnm._FilterDatabase" localSheetId="0" hidden="1">'Vykaz vymer'!$B$4:$O$317</definedName>
    <definedName name="DPH">1.2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4" i="1" l="1"/>
  <c r="L24" i="1"/>
  <c r="L12" i="1"/>
  <c r="F275" i="1"/>
  <c r="F276" i="1"/>
  <c r="F277" i="1"/>
  <c r="G277" i="1" s="1"/>
  <c r="F278" i="1"/>
  <c r="G278" i="1" s="1"/>
  <c r="F279" i="1"/>
  <c r="G279" i="1" s="1"/>
  <c r="F280" i="1"/>
  <c r="G280" i="1" s="1"/>
  <c r="H280" i="1" s="1"/>
  <c r="F233" i="1"/>
  <c r="G233" i="1" s="1"/>
  <c r="H233" i="1" s="1"/>
  <c r="F234" i="1"/>
  <c r="G234" i="1" s="1"/>
  <c r="H234" i="1" s="1"/>
  <c r="G276" i="1" l="1"/>
  <c r="H276" i="1" s="1"/>
  <c r="G275" i="1"/>
  <c r="H275" i="1" s="1"/>
  <c r="H279" i="1"/>
  <c r="H278" i="1"/>
  <c r="H277" i="1"/>
  <c r="F270" i="1"/>
  <c r="G270" i="1" s="1"/>
  <c r="H270" i="1" s="1"/>
  <c r="F265" i="1"/>
  <c r="G265" i="1" s="1"/>
  <c r="F301" i="1"/>
  <c r="G301" i="1" s="1"/>
  <c r="H301" i="1" s="1"/>
  <c r="F113" i="1"/>
  <c r="G113" i="1" s="1"/>
  <c r="L8" i="1"/>
  <c r="L9" i="1"/>
  <c r="L10" i="1"/>
  <c r="L11" i="1"/>
  <c r="J13" i="1"/>
  <c r="J14" i="1"/>
  <c r="J16" i="1"/>
  <c r="J17" i="1"/>
  <c r="J18" i="1"/>
  <c r="J19" i="1"/>
  <c r="J20" i="1"/>
  <c r="J22" i="1"/>
  <c r="J23" i="1"/>
  <c r="J24" i="1"/>
  <c r="J26" i="1"/>
  <c r="J27" i="1"/>
  <c r="J28" i="1"/>
  <c r="J29" i="1"/>
  <c r="J30" i="1"/>
  <c r="J32" i="1"/>
  <c r="J33" i="1"/>
  <c r="J34" i="1"/>
  <c r="J37" i="1"/>
  <c r="J38" i="1"/>
  <c r="J39" i="1"/>
  <c r="J40" i="1"/>
  <c r="J42" i="1"/>
  <c r="J43" i="1"/>
  <c r="J44" i="1"/>
  <c r="J45" i="1"/>
  <c r="J48" i="1"/>
  <c r="J49" i="1"/>
  <c r="J51" i="1"/>
  <c r="J52" i="1"/>
  <c r="J53" i="1"/>
  <c r="J54" i="1"/>
  <c r="J57" i="1"/>
  <c r="J58" i="1"/>
  <c r="J59" i="1"/>
  <c r="J61" i="1"/>
  <c r="J62" i="1"/>
  <c r="J63" i="1"/>
  <c r="J64" i="1"/>
  <c r="J66" i="1"/>
  <c r="J67" i="1"/>
  <c r="J71" i="1"/>
  <c r="J72" i="1"/>
  <c r="J74" i="1"/>
  <c r="J75" i="1"/>
  <c r="J77" i="1"/>
  <c r="J78" i="1"/>
  <c r="J81" i="1"/>
  <c r="J82" i="1"/>
  <c r="J83" i="1"/>
  <c r="J84" i="1"/>
  <c r="J85" i="1"/>
  <c r="J86" i="1"/>
  <c r="J88" i="1"/>
  <c r="J92" i="1"/>
  <c r="J93" i="1"/>
  <c r="J95" i="1"/>
  <c r="J96" i="1"/>
  <c r="J97" i="1"/>
  <c r="J99" i="1"/>
  <c r="J100" i="1"/>
  <c r="J101" i="1"/>
  <c r="J102" i="1"/>
  <c r="J103" i="1"/>
  <c r="J106" i="1"/>
  <c r="J107" i="1"/>
  <c r="J109" i="1"/>
  <c r="J110" i="1"/>
  <c r="J111" i="1"/>
  <c r="J112" i="1"/>
  <c r="J113" i="1"/>
  <c r="J115" i="1"/>
  <c r="J116" i="1"/>
  <c r="J117" i="1"/>
  <c r="J118" i="1"/>
  <c r="J119" i="1"/>
  <c r="J120" i="1"/>
  <c r="J121" i="1"/>
  <c r="J123" i="1"/>
  <c r="J124" i="1"/>
  <c r="J125" i="1"/>
  <c r="J126" i="1"/>
  <c r="J127" i="1"/>
  <c r="J128" i="1"/>
  <c r="J129" i="1"/>
  <c r="J130" i="1"/>
  <c r="J132" i="1"/>
  <c r="J133" i="1"/>
  <c r="J134" i="1"/>
  <c r="J135" i="1"/>
  <c r="J136" i="1"/>
  <c r="J137" i="1"/>
  <c r="J138" i="1"/>
  <c r="J140" i="1"/>
  <c r="J141" i="1"/>
  <c r="J9" i="1"/>
  <c r="J10" i="1"/>
  <c r="J11" i="1"/>
  <c r="J8" i="1"/>
  <c r="L13" i="1"/>
  <c r="L14" i="1"/>
  <c r="L16" i="1"/>
  <c r="L17" i="1"/>
  <c r="L18" i="1"/>
  <c r="L19" i="1"/>
  <c r="L20" i="1"/>
  <c r="L22" i="1"/>
  <c r="L23" i="1"/>
  <c r="L26" i="1"/>
  <c r="L27" i="1"/>
  <c r="L28" i="1"/>
  <c r="L29" i="1"/>
  <c r="L30" i="1"/>
  <c r="L32" i="1"/>
  <c r="L33" i="1"/>
  <c r="L34" i="1"/>
  <c r="L37" i="1"/>
  <c r="L38" i="1"/>
  <c r="L39" i="1"/>
  <c r="L40" i="1"/>
  <c r="L42" i="1"/>
  <c r="L43" i="1"/>
  <c r="L44" i="1"/>
  <c r="L45" i="1"/>
  <c r="L48" i="1"/>
  <c r="L49" i="1"/>
  <c r="L51" i="1"/>
  <c r="L52" i="1"/>
  <c r="L53" i="1"/>
  <c r="L54" i="1"/>
  <c r="L57" i="1"/>
  <c r="L58" i="1"/>
  <c r="L59" i="1"/>
  <c r="L61" i="1"/>
  <c r="L62" i="1"/>
  <c r="L63" i="1"/>
  <c r="L64" i="1"/>
  <c r="L66" i="1"/>
  <c r="L67" i="1"/>
  <c r="L71" i="1"/>
  <c r="L72" i="1"/>
  <c r="L74" i="1"/>
  <c r="L75" i="1"/>
  <c r="L77" i="1"/>
  <c r="L78" i="1"/>
  <c r="L81" i="1"/>
  <c r="L82" i="1"/>
  <c r="L83" i="1"/>
  <c r="L84" i="1"/>
  <c r="L85" i="1"/>
  <c r="L86" i="1"/>
  <c r="L88" i="1"/>
  <c r="L92" i="1"/>
  <c r="L93" i="1"/>
  <c r="L95" i="1"/>
  <c r="L96" i="1"/>
  <c r="L97" i="1"/>
  <c r="L99" i="1"/>
  <c r="L100" i="1"/>
  <c r="L101" i="1"/>
  <c r="L102" i="1"/>
  <c r="L103" i="1"/>
  <c r="L106" i="1"/>
  <c r="L107" i="1"/>
  <c r="L109" i="1"/>
  <c r="L110" i="1"/>
  <c r="L111" i="1"/>
  <c r="L112" i="1"/>
  <c r="L113" i="1"/>
  <c r="L115" i="1"/>
  <c r="L116" i="1"/>
  <c r="L117" i="1"/>
  <c r="L118" i="1"/>
  <c r="L119" i="1"/>
  <c r="L120" i="1"/>
  <c r="L121" i="1"/>
  <c r="L123" i="1"/>
  <c r="L124" i="1"/>
  <c r="L125" i="1"/>
  <c r="L126" i="1"/>
  <c r="L127" i="1"/>
  <c r="L128" i="1"/>
  <c r="L129" i="1"/>
  <c r="L130" i="1"/>
  <c r="L132" i="1"/>
  <c r="L133" i="1"/>
  <c r="L134" i="1"/>
  <c r="L135" i="1"/>
  <c r="L136" i="1"/>
  <c r="L137" i="1"/>
  <c r="L138" i="1"/>
  <c r="L140" i="1"/>
  <c r="L141" i="1"/>
  <c r="F8" i="1"/>
  <c r="F51" i="1"/>
  <c r="G51" i="1" s="1"/>
  <c r="H51" i="1" s="1"/>
  <c r="F112" i="1"/>
  <c r="G112" i="1" s="1"/>
  <c r="H112" i="1" s="1"/>
  <c r="F282" i="1"/>
  <c r="G282" i="1" s="1"/>
  <c r="H282" i="1" s="1"/>
  <c r="F137" i="1"/>
  <c r="G137" i="1" s="1"/>
  <c r="H137" i="1" s="1"/>
  <c r="F136" i="1"/>
  <c r="G136" i="1" s="1"/>
  <c r="H136" i="1" s="1"/>
  <c r="F135" i="1"/>
  <c r="F134" i="1"/>
  <c r="G134" i="1" s="1"/>
  <c r="H134" i="1" s="1"/>
  <c r="F133" i="1"/>
  <c r="G133" i="1" s="1"/>
  <c r="H133" i="1" s="1"/>
  <c r="F132" i="1"/>
  <c r="G132" i="1" s="1"/>
  <c r="H132" i="1" s="1"/>
  <c r="F62" i="1"/>
  <c r="F63" i="1"/>
  <c r="F64" i="1"/>
  <c r="F54" i="1"/>
  <c r="F109" i="1"/>
  <c r="F147" i="1"/>
  <c r="G147" i="1" s="1"/>
  <c r="H147" i="1" s="1"/>
  <c r="F163" i="1"/>
  <c r="G163" i="1" s="1"/>
  <c r="F173" i="1"/>
  <c r="G173" i="1" s="1"/>
  <c r="H173" i="1" s="1"/>
  <c r="F177" i="1"/>
  <c r="G177" i="1" s="1"/>
  <c r="F179" i="1"/>
  <c r="G179" i="1" s="1"/>
  <c r="H179" i="1" s="1"/>
  <c r="F181" i="1"/>
  <c r="G181" i="1" s="1"/>
  <c r="H181" i="1" s="1"/>
  <c r="F227" i="1"/>
  <c r="G227" i="1" s="1"/>
  <c r="H227" i="1" s="1"/>
  <c r="F251" i="1"/>
  <c r="G251" i="1" s="1"/>
  <c r="H251" i="1" s="1"/>
  <c r="F260" i="1"/>
  <c r="G260" i="1" s="1"/>
  <c r="H260" i="1" s="1"/>
  <c r="F262" i="1"/>
  <c r="G262" i="1" s="1"/>
  <c r="H262" i="1" s="1"/>
  <c r="F281" i="1"/>
  <c r="G281" i="1" s="1"/>
  <c r="H281" i="1" s="1"/>
  <c r="F11" i="1"/>
  <c r="G11" i="1" s="1"/>
  <c r="H11" i="1" s="1"/>
  <c r="F97" i="1"/>
  <c r="G97" i="1" s="1"/>
  <c r="H97" i="1" s="1"/>
  <c r="F99" i="1"/>
  <c r="G99" i="1" s="1"/>
  <c r="F144" i="1"/>
  <c r="G144" i="1" s="1"/>
  <c r="H144" i="1" s="1"/>
  <c r="F145" i="1"/>
  <c r="G145" i="1" s="1"/>
  <c r="H145" i="1" s="1"/>
  <c r="F156" i="1"/>
  <c r="F157" i="1"/>
  <c r="G157" i="1" s="1"/>
  <c r="H157" i="1" s="1"/>
  <c r="F164" i="1"/>
  <c r="G164" i="1" s="1"/>
  <c r="H164" i="1" s="1"/>
  <c r="F165" i="1"/>
  <c r="G165" i="1" s="1"/>
  <c r="H165" i="1" s="1"/>
  <c r="F166" i="1"/>
  <c r="G166" i="1" s="1"/>
  <c r="H166" i="1" s="1"/>
  <c r="F167" i="1"/>
  <c r="G167" i="1" s="1"/>
  <c r="F174" i="1"/>
  <c r="G174" i="1" s="1"/>
  <c r="H174" i="1" s="1"/>
  <c r="F175" i="1"/>
  <c r="G175" i="1" s="1"/>
  <c r="F176" i="1"/>
  <c r="G176" i="1" s="1"/>
  <c r="H176" i="1" s="1"/>
  <c r="F178" i="1"/>
  <c r="G178" i="1" s="1"/>
  <c r="H178" i="1" s="1"/>
  <c r="F180" i="1"/>
  <c r="G180" i="1" s="1"/>
  <c r="H180" i="1" s="1"/>
  <c r="F182" i="1"/>
  <c r="G182" i="1" s="1"/>
  <c r="H182" i="1" s="1"/>
  <c r="F183" i="1"/>
  <c r="G183" i="1" s="1"/>
  <c r="F221" i="1"/>
  <c r="G221" i="1" s="1"/>
  <c r="H221" i="1" s="1"/>
  <c r="F238" i="1"/>
  <c r="G238" i="1" s="1"/>
  <c r="H238" i="1" s="1"/>
  <c r="F259" i="1"/>
  <c r="G259" i="1" s="1"/>
  <c r="H259" i="1" s="1"/>
  <c r="F261" i="1"/>
  <c r="G261" i="1" s="1"/>
  <c r="H261" i="1" s="1"/>
  <c r="F291" i="1"/>
  <c r="G291" i="1" s="1"/>
  <c r="H291" i="1" s="1"/>
  <c r="F9" i="1"/>
  <c r="G9" i="1" s="1"/>
  <c r="F10" i="1"/>
  <c r="G10" i="1" s="1"/>
  <c r="H10" i="1" s="1"/>
  <c r="F13" i="1"/>
  <c r="F17" i="1"/>
  <c r="F19" i="1"/>
  <c r="G19" i="1" s="1"/>
  <c r="H19" i="1" s="1"/>
  <c r="F20" i="1"/>
  <c r="G20" i="1" s="1"/>
  <c r="H20" i="1" s="1"/>
  <c r="F22" i="1"/>
  <c r="G22" i="1" s="1"/>
  <c r="H22" i="1" s="1"/>
  <c r="F23" i="1"/>
  <c r="G23" i="1" s="1"/>
  <c r="F27" i="1"/>
  <c r="G27" i="1" s="1"/>
  <c r="H27" i="1" s="1"/>
  <c r="F29" i="1"/>
  <c r="G29" i="1" s="1"/>
  <c r="H29" i="1" s="1"/>
  <c r="F30" i="1"/>
  <c r="F32" i="1"/>
  <c r="F33" i="1"/>
  <c r="G33" i="1" s="1"/>
  <c r="H33" i="1" s="1"/>
  <c r="F37" i="1"/>
  <c r="F38" i="1"/>
  <c r="F42" i="1"/>
  <c r="G42" i="1" s="1"/>
  <c r="H42" i="1" s="1"/>
  <c r="F43" i="1"/>
  <c r="F44" i="1"/>
  <c r="G44" i="1" s="1"/>
  <c r="H44" i="1" s="1"/>
  <c r="F48" i="1"/>
  <c r="F49" i="1"/>
  <c r="F53" i="1"/>
  <c r="F57" i="1"/>
  <c r="F58" i="1"/>
  <c r="F59" i="1"/>
  <c r="G59" i="1" s="1"/>
  <c r="H59" i="1" s="1"/>
  <c r="F61" i="1"/>
  <c r="F66" i="1"/>
  <c r="F71" i="1"/>
  <c r="G71" i="1" s="1"/>
  <c r="H71" i="1" s="1"/>
  <c r="F74" i="1"/>
  <c r="G74" i="1" s="1"/>
  <c r="H74" i="1" s="1"/>
  <c r="F75" i="1"/>
  <c r="F77" i="1"/>
  <c r="G77" i="1" s="1"/>
  <c r="H77" i="1" s="1"/>
  <c r="F78" i="1"/>
  <c r="F83" i="1"/>
  <c r="G83" i="1" s="1"/>
  <c r="H83" i="1" s="1"/>
  <c r="F85" i="1"/>
  <c r="F86" i="1"/>
  <c r="F88" i="1"/>
  <c r="G88" i="1" s="1"/>
  <c r="H88" i="1" s="1"/>
  <c r="F92" i="1"/>
  <c r="G92" i="1" s="1"/>
  <c r="H92" i="1" s="1"/>
  <c r="F93" i="1"/>
  <c r="F96" i="1"/>
  <c r="G96" i="1" s="1"/>
  <c r="H96" i="1" s="1"/>
  <c r="F101" i="1"/>
  <c r="F102" i="1"/>
  <c r="F103" i="1"/>
  <c r="F106" i="1"/>
  <c r="F111" i="1"/>
  <c r="G111" i="1" s="1"/>
  <c r="H111" i="1" s="1"/>
  <c r="F115" i="1"/>
  <c r="F117" i="1"/>
  <c r="G117" i="1" s="1"/>
  <c r="F118" i="1"/>
  <c r="G118" i="1" s="1"/>
  <c r="F120" i="1"/>
  <c r="F125" i="1"/>
  <c r="G125" i="1" s="1"/>
  <c r="H125" i="1" s="1"/>
  <c r="F126" i="1"/>
  <c r="F127" i="1"/>
  <c r="F129" i="1"/>
  <c r="G129" i="1" s="1"/>
  <c r="H129" i="1" s="1"/>
  <c r="F148" i="1"/>
  <c r="G148" i="1" s="1"/>
  <c r="H148" i="1" s="1"/>
  <c r="F150" i="1"/>
  <c r="G150" i="1" s="1"/>
  <c r="H150" i="1" s="1"/>
  <c r="F153" i="1"/>
  <c r="G153" i="1" s="1"/>
  <c r="H153" i="1" s="1"/>
  <c r="F159" i="1"/>
  <c r="G159" i="1" s="1"/>
  <c r="H159" i="1" s="1"/>
  <c r="F169" i="1"/>
  <c r="G169" i="1" s="1"/>
  <c r="H169" i="1" s="1"/>
  <c r="F170" i="1"/>
  <c r="F171" i="1"/>
  <c r="G171" i="1" s="1"/>
  <c r="H171" i="1" s="1"/>
  <c r="F185" i="1"/>
  <c r="G185" i="1" s="1"/>
  <c r="H185" i="1" s="1"/>
  <c r="F186" i="1"/>
  <c r="G186" i="1" s="1"/>
  <c r="H186" i="1" s="1"/>
  <c r="F188" i="1"/>
  <c r="G188" i="1" s="1"/>
  <c r="H188" i="1" s="1"/>
  <c r="F194" i="1"/>
  <c r="G194" i="1" s="1"/>
  <c r="H194" i="1" s="1"/>
  <c r="F196" i="1"/>
  <c r="G196" i="1" s="1"/>
  <c r="H196" i="1" s="1"/>
  <c r="F210" i="1"/>
  <c r="G210" i="1" s="1"/>
  <c r="H210" i="1" s="1"/>
  <c r="F212" i="1"/>
  <c r="F218" i="1"/>
  <c r="G218" i="1" s="1"/>
  <c r="H218" i="1" s="1"/>
  <c r="F220" i="1"/>
  <c r="G220" i="1" s="1"/>
  <c r="H220" i="1" s="1"/>
  <c r="F228" i="1"/>
  <c r="G228" i="1" s="1"/>
  <c r="H228" i="1" s="1"/>
  <c r="F229" i="1"/>
  <c r="G229" i="1" s="1"/>
  <c r="H229" i="1" s="1"/>
  <c r="F230" i="1"/>
  <c r="G230" i="1" s="1"/>
  <c r="H230" i="1" s="1"/>
  <c r="F245" i="1"/>
  <c r="G245" i="1" s="1"/>
  <c r="H245" i="1" s="1"/>
  <c r="F266" i="1"/>
  <c r="G266" i="1" s="1"/>
  <c r="H266" i="1" s="1"/>
  <c r="F267" i="1"/>
  <c r="F271" i="1"/>
  <c r="G271" i="1" s="1"/>
  <c r="H271" i="1" s="1"/>
  <c r="F273" i="1"/>
  <c r="G273" i="1" s="1"/>
  <c r="H273" i="1" s="1"/>
  <c r="F285" i="1"/>
  <c r="G285" i="1" s="1"/>
  <c r="H285" i="1" s="1"/>
  <c r="F287" i="1"/>
  <c r="G287" i="1" s="1"/>
  <c r="H287" i="1" s="1"/>
  <c r="F295" i="1"/>
  <c r="G295" i="1" s="1"/>
  <c r="H295" i="1" s="1"/>
  <c r="F297" i="1"/>
  <c r="G297" i="1" s="1"/>
  <c r="F298" i="1"/>
  <c r="G298" i="1" s="1"/>
  <c r="H298" i="1" s="1"/>
  <c r="F299" i="1"/>
  <c r="F302" i="1"/>
  <c r="G302" i="1" s="1"/>
  <c r="H302" i="1" s="1"/>
  <c r="F303" i="1"/>
  <c r="G303" i="1" s="1"/>
  <c r="H303" i="1" s="1"/>
  <c r="F305" i="1"/>
  <c r="G305" i="1" s="1"/>
  <c r="H305" i="1" s="1"/>
  <c r="F306" i="1"/>
  <c r="G306" i="1" s="1"/>
  <c r="F307" i="1"/>
  <c r="G307" i="1" s="1"/>
  <c r="H307" i="1" s="1"/>
  <c r="F310" i="1"/>
  <c r="G310" i="1" s="1"/>
  <c r="H310" i="1" s="1"/>
  <c r="F312" i="1"/>
  <c r="G312" i="1" s="1"/>
  <c r="H312" i="1" s="1"/>
  <c r="F315" i="1"/>
  <c r="G315" i="1" s="1"/>
  <c r="H315" i="1" s="1"/>
  <c r="F304" i="1"/>
  <c r="F160" i="1"/>
  <c r="G160" i="1" s="1"/>
  <c r="H160" i="1" s="1"/>
  <c r="F45" i="1"/>
  <c r="F34" i="1"/>
  <c r="F24" i="1"/>
  <c r="F14" i="1"/>
  <c r="F224" i="1"/>
  <c r="G224" i="1" s="1"/>
  <c r="H224" i="1" s="1"/>
  <c r="F214" i="1"/>
  <c r="G214" i="1" s="1"/>
  <c r="F198" i="1"/>
  <c r="G198" i="1" s="1"/>
  <c r="F190" i="1"/>
  <c r="F204" i="1"/>
  <c r="G204" i="1" s="1"/>
  <c r="H204" i="1" s="1"/>
  <c r="F197" i="1"/>
  <c r="G197" i="1" s="1"/>
  <c r="H197" i="1" s="1"/>
  <c r="F189" i="1"/>
  <c r="G189" i="1" s="1"/>
  <c r="H189" i="1" s="1"/>
  <c r="F226" i="1"/>
  <c r="G226" i="1" s="1"/>
  <c r="F208" i="1"/>
  <c r="F192" i="1"/>
  <c r="G192" i="1" s="1"/>
  <c r="H192" i="1" s="1"/>
  <c r="F216" i="1"/>
  <c r="G216" i="1" s="1"/>
  <c r="H216" i="1" s="1"/>
  <c r="F200" i="1"/>
  <c r="G200" i="1" s="1"/>
  <c r="H200" i="1" s="1"/>
  <c r="F184" i="1"/>
  <c r="F241" i="1"/>
  <c r="G241" i="1" s="1"/>
  <c r="F130" i="1"/>
  <c r="G130" i="1" s="1"/>
  <c r="H130" i="1" s="1"/>
  <c r="F121" i="1"/>
  <c r="G121" i="1" s="1"/>
  <c r="H121" i="1" s="1"/>
  <c r="F110" i="1"/>
  <c r="F100" i="1"/>
  <c r="F84" i="1"/>
  <c r="G84" i="1" s="1"/>
  <c r="H84" i="1" s="1"/>
  <c r="F72" i="1"/>
  <c r="F247" i="1"/>
  <c r="G247" i="1" s="1"/>
  <c r="H247" i="1" s="1"/>
  <c r="F52" i="1"/>
  <c r="F39" i="1"/>
  <c r="G39" i="1" s="1"/>
  <c r="H39" i="1" s="1"/>
  <c r="F28" i="1"/>
  <c r="G28" i="1" s="1"/>
  <c r="H28" i="1" s="1"/>
  <c r="F18" i="1"/>
  <c r="F237" i="1"/>
  <c r="G237" i="1" s="1"/>
  <c r="F256" i="1"/>
  <c r="F119" i="1"/>
  <c r="G119" i="1" s="1"/>
  <c r="F107" i="1"/>
  <c r="F95" i="1"/>
  <c r="F82" i="1"/>
  <c r="G82" i="1" s="1"/>
  <c r="H82" i="1" s="1"/>
  <c r="F67" i="1"/>
  <c r="F205" i="1"/>
  <c r="G205" i="1" s="1"/>
  <c r="H205" i="1" s="1"/>
  <c r="F223" i="1"/>
  <c r="F213" i="1"/>
  <c r="G213" i="1" s="1"/>
  <c r="F231" i="1"/>
  <c r="G231" i="1" s="1"/>
  <c r="F168" i="1"/>
  <c r="G168" i="1" s="1"/>
  <c r="F300" i="1"/>
  <c r="F81" i="1"/>
  <c r="G81" i="1" s="1"/>
  <c r="F253" i="1"/>
  <c r="F116" i="1"/>
  <c r="F124" i="1"/>
  <c r="F288" i="1"/>
  <c r="G288" i="1" s="1"/>
  <c r="H288" i="1" s="1"/>
  <c r="F236" i="1"/>
  <c r="G236" i="1" s="1"/>
  <c r="H236" i="1" s="1"/>
  <c r="F316" i="1"/>
  <c r="G316" i="1" s="1"/>
  <c r="H316" i="1" s="1"/>
  <c r="F268" i="1"/>
  <c r="F254" i="1"/>
  <c r="G254" i="1" s="1"/>
  <c r="F203" i="1"/>
  <c r="G203" i="1" s="1"/>
  <c r="F269" i="1"/>
  <c r="G269" i="1" s="1"/>
  <c r="F138" i="1"/>
  <c r="F244" i="1"/>
  <c r="G244" i="1" s="1"/>
  <c r="H244" i="1" s="1"/>
  <c r="F219" i="1"/>
  <c r="G219" i="1" s="1"/>
  <c r="F211" i="1"/>
  <c r="F195" i="1"/>
  <c r="G195" i="1" s="1"/>
  <c r="H195" i="1" s="1"/>
  <c r="F187" i="1"/>
  <c r="G187" i="1" s="1"/>
  <c r="H187" i="1" s="1"/>
  <c r="F252" i="1"/>
  <c r="G252" i="1" s="1"/>
  <c r="H252" i="1" s="1"/>
  <c r="F313" i="1"/>
  <c r="F294" i="1"/>
  <c r="G294" i="1" s="1"/>
  <c r="F274" i="1"/>
  <c r="G274" i="1" s="1"/>
  <c r="H274" i="1" s="1"/>
  <c r="F264" i="1"/>
  <c r="G264" i="1" s="1"/>
  <c r="F242" i="1"/>
  <c r="F217" i="1"/>
  <c r="G217" i="1" s="1"/>
  <c r="H217" i="1" s="1"/>
  <c r="F209" i="1"/>
  <c r="G209" i="1" s="1"/>
  <c r="F201" i="1"/>
  <c r="G201" i="1" s="1"/>
  <c r="H201" i="1" s="1"/>
  <c r="F193" i="1"/>
  <c r="F284" i="1"/>
  <c r="G284" i="1" s="1"/>
  <c r="F292" i="1"/>
  <c r="G292" i="1" s="1"/>
  <c r="H292" i="1" s="1"/>
  <c r="F311" i="1"/>
  <c r="G311" i="1" s="1"/>
  <c r="F290" i="1"/>
  <c r="F272" i="1"/>
  <c r="G272" i="1" s="1"/>
  <c r="H272" i="1" s="1"/>
  <c r="F257" i="1"/>
  <c r="G257" i="1" s="1"/>
  <c r="H257" i="1" s="1"/>
  <c r="F248" i="1"/>
  <c r="G248" i="1" s="1"/>
  <c r="H248" i="1" s="1"/>
  <c r="F225" i="1"/>
  <c r="F215" i="1"/>
  <c r="F207" i="1"/>
  <c r="G207" i="1" s="1"/>
  <c r="H207" i="1" s="1"/>
  <c r="F199" i="1"/>
  <c r="G199" i="1" s="1"/>
  <c r="F191" i="1"/>
  <c r="F249" i="1"/>
  <c r="G249" i="1" s="1"/>
  <c r="H249" i="1" s="1"/>
  <c r="F255" i="1"/>
  <c r="F246" i="1"/>
  <c r="G246" i="1" s="1"/>
  <c r="H246" i="1" s="1"/>
  <c r="F152" i="1"/>
  <c r="G152" i="1" s="1"/>
  <c r="H152" i="1" s="1"/>
  <c r="F141" i="1"/>
  <c r="F123" i="1"/>
  <c r="F40" i="1"/>
  <c r="F317" i="1"/>
  <c r="G317" i="1" s="1"/>
  <c r="H317" i="1" s="1"/>
  <c r="F309" i="1"/>
  <c r="G309" i="1" s="1"/>
  <c r="F289" i="1"/>
  <c r="F151" i="1"/>
  <c r="F140" i="1"/>
  <c r="F243" i="1"/>
  <c r="F149" i="1"/>
  <c r="G149" i="1" s="1"/>
  <c r="H149" i="1" s="1"/>
  <c r="F128" i="1"/>
  <c r="F26" i="1"/>
  <c r="F16" i="1"/>
  <c r="F319" i="1" l="1"/>
  <c r="G8" i="1"/>
  <c r="H8" i="1" s="1"/>
  <c r="M27" i="1"/>
  <c r="N27" i="1" s="1"/>
  <c r="O27" i="1" s="1"/>
  <c r="H265" i="1"/>
  <c r="H118" i="1"/>
  <c r="M127" i="1"/>
  <c r="M96" i="1"/>
  <c r="N96" i="1" s="1"/>
  <c r="O96" i="1" s="1"/>
  <c r="M24" i="1"/>
  <c r="N24" i="1" s="1"/>
  <c r="O24" i="1" s="1"/>
  <c r="H163" i="1"/>
  <c r="M128" i="1"/>
  <c r="M75" i="1"/>
  <c r="M51" i="1"/>
  <c r="N51" i="1" s="1"/>
  <c r="O51" i="1" s="1"/>
  <c r="H113" i="1"/>
  <c r="M135" i="1"/>
  <c r="N135" i="1" s="1"/>
  <c r="O135" i="1" s="1"/>
  <c r="M97" i="1"/>
  <c r="N97" i="1" s="1"/>
  <c r="O97" i="1" s="1"/>
  <c r="M72" i="1"/>
  <c r="M48" i="1"/>
  <c r="N48" i="1" s="1"/>
  <c r="O48" i="1" s="1"/>
  <c r="M16" i="1"/>
  <c r="N16" i="1" s="1"/>
  <c r="O16" i="1" s="1"/>
  <c r="M141" i="1"/>
  <c r="N141" i="1" s="1"/>
  <c r="O141" i="1" s="1"/>
  <c r="M132" i="1"/>
  <c r="N132" i="1" s="1"/>
  <c r="O132" i="1" s="1"/>
  <c r="M123" i="1"/>
  <c r="N123" i="1" s="1"/>
  <c r="M113" i="1"/>
  <c r="M103" i="1"/>
  <c r="N103" i="1" s="1"/>
  <c r="O103" i="1" s="1"/>
  <c r="M93" i="1"/>
  <c r="N93" i="1" s="1"/>
  <c r="O93" i="1" s="1"/>
  <c r="M66" i="1"/>
  <c r="N66" i="1" s="1"/>
  <c r="O66" i="1" s="1"/>
  <c r="M54" i="1"/>
  <c r="N54" i="1" s="1"/>
  <c r="O54" i="1" s="1"/>
  <c r="M22" i="1"/>
  <c r="N22" i="1" s="1"/>
  <c r="O22" i="1" s="1"/>
  <c r="M129" i="1"/>
  <c r="N129" i="1" s="1"/>
  <c r="O129" i="1" s="1"/>
  <c r="M111" i="1"/>
  <c r="M9" i="1"/>
  <c r="N9" i="1" s="1"/>
  <c r="O9" i="1" s="1"/>
  <c r="M136" i="1"/>
  <c r="N136" i="1" s="1"/>
  <c r="O136" i="1" s="1"/>
  <c r="M99" i="1"/>
  <c r="M49" i="1"/>
  <c r="M17" i="1"/>
  <c r="N17" i="1" s="1"/>
  <c r="M59" i="1"/>
  <c r="N59" i="1" s="1"/>
  <c r="O59" i="1" s="1"/>
  <c r="M83" i="1"/>
  <c r="N83" i="1" s="1"/>
  <c r="M133" i="1"/>
  <c r="N133" i="1" s="1"/>
  <c r="O133" i="1" s="1"/>
  <c r="M124" i="1"/>
  <c r="N124" i="1" s="1"/>
  <c r="M19" i="1"/>
  <c r="N19" i="1" s="1"/>
  <c r="O19" i="1" s="1"/>
  <c r="M119" i="1"/>
  <c r="M138" i="1"/>
  <c r="M120" i="1"/>
  <c r="N120" i="1" s="1"/>
  <c r="O120" i="1" s="1"/>
  <c r="M140" i="1"/>
  <c r="N140" i="1" s="1"/>
  <c r="O140" i="1" s="1"/>
  <c r="M130" i="1"/>
  <c r="N130" i="1" s="1"/>
  <c r="O130" i="1" s="1"/>
  <c r="M121" i="1"/>
  <c r="N121" i="1" s="1"/>
  <c r="O121" i="1" s="1"/>
  <c r="M112" i="1"/>
  <c r="M102" i="1"/>
  <c r="M92" i="1"/>
  <c r="N92" i="1" s="1"/>
  <c r="O92" i="1" s="1"/>
  <c r="M78" i="1"/>
  <c r="N78" i="1" s="1"/>
  <c r="O78" i="1" s="1"/>
  <c r="M64" i="1"/>
  <c r="N64" i="1" s="1"/>
  <c r="O64" i="1" s="1"/>
  <c r="M53" i="1"/>
  <c r="N53" i="1" s="1"/>
  <c r="O53" i="1" s="1"/>
  <c r="M42" i="1"/>
  <c r="N42" i="1" s="1"/>
  <c r="M30" i="1"/>
  <c r="M20" i="1"/>
  <c r="N20" i="1" s="1"/>
  <c r="O20" i="1" s="1"/>
  <c r="M101" i="1"/>
  <c r="N101" i="1" s="1"/>
  <c r="M88" i="1"/>
  <c r="N88" i="1" s="1"/>
  <c r="O88" i="1" s="1"/>
  <c r="M77" i="1"/>
  <c r="N77" i="1" s="1"/>
  <c r="O77" i="1" s="1"/>
  <c r="M63" i="1"/>
  <c r="N63" i="1" s="1"/>
  <c r="O63" i="1" s="1"/>
  <c r="M52" i="1"/>
  <c r="M40" i="1"/>
  <c r="M29" i="1"/>
  <c r="N29" i="1" s="1"/>
  <c r="O29" i="1" s="1"/>
  <c r="M137" i="1"/>
  <c r="N137" i="1" s="1"/>
  <c r="M110" i="1"/>
  <c r="M100" i="1"/>
  <c r="N100" i="1" s="1"/>
  <c r="O100" i="1" s="1"/>
  <c r="M86" i="1"/>
  <c r="M62" i="1"/>
  <c r="N62" i="1" s="1"/>
  <c r="O62" i="1" s="1"/>
  <c r="M39" i="1"/>
  <c r="N39" i="1" s="1"/>
  <c r="O39" i="1" s="1"/>
  <c r="M28" i="1"/>
  <c r="N28" i="1" s="1"/>
  <c r="O28" i="1" s="1"/>
  <c r="M18" i="1"/>
  <c r="H81" i="1"/>
  <c r="M118" i="1"/>
  <c r="M109" i="1"/>
  <c r="N109" i="1" s="1"/>
  <c r="O109" i="1" s="1"/>
  <c r="M85" i="1"/>
  <c r="N85" i="1" s="1"/>
  <c r="O85" i="1" s="1"/>
  <c r="M74" i="1"/>
  <c r="N74" i="1" s="1"/>
  <c r="O74" i="1" s="1"/>
  <c r="M61" i="1"/>
  <c r="N61" i="1" s="1"/>
  <c r="O61" i="1" s="1"/>
  <c r="M38" i="1"/>
  <c r="N38" i="1" s="1"/>
  <c r="O38" i="1" s="1"/>
  <c r="M126" i="1"/>
  <c r="N126" i="1" s="1"/>
  <c r="O126" i="1" s="1"/>
  <c r="M117" i="1"/>
  <c r="M107" i="1"/>
  <c r="M84" i="1"/>
  <c r="N84" i="1" s="1"/>
  <c r="O84" i="1" s="1"/>
  <c r="M37" i="1"/>
  <c r="N37" i="1" s="1"/>
  <c r="O37" i="1" s="1"/>
  <c r="M26" i="1"/>
  <c r="N26" i="1" s="1"/>
  <c r="O26" i="1" s="1"/>
  <c r="M134" i="1"/>
  <c r="N134" i="1" s="1"/>
  <c r="M125" i="1"/>
  <c r="N125" i="1" s="1"/>
  <c r="O125" i="1" s="1"/>
  <c r="M116" i="1"/>
  <c r="N116" i="1" s="1"/>
  <c r="O116" i="1" s="1"/>
  <c r="M71" i="1"/>
  <c r="N71" i="1" s="1"/>
  <c r="O71" i="1" s="1"/>
  <c r="M58" i="1"/>
  <c r="N58" i="1" s="1"/>
  <c r="O58" i="1" s="1"/>
  <c r="M45" i="1"/>
  <c r="N45" i="1" s="1"/>
  <c r="O45" i="1" s="1"/>
  <c r="M34" i="1"/>
  <c r="N34" i="1" s="1"/>
  <c r="O34" i="1" s="1"/>
  <c r="M14" i="1"/>
  <c r="M81" i="1"/>
  <c r="N81" i="1" s="1"/>
  <c r="O81" i="1" s="1"/>
  <c r="M43" i="1"/>
  <c r="N43" i="1" s="1"/>
  <c r="O43" i="1" s="1"/>
  <c r="M32" i="1"/>
  <c r="N32" i="1" s="1"/>
  <c r="O32" i="1" s="1"/>
  <c r="M115" i="1"/>
  <c r="N115" i="1" s="1"/>
  <c r="M106" i="1"/>
  <c r="N106" i="1" s="1"/>
  <c r="O106" i="1" s="1"/>
  <c r="M95" i="1"/>
  <c r="N95" i="1" s="1"/>
  <c r="O95" i="1" s="1"/>
  <c r="M82" i="1"/>
  <c r="N82" i="1" s="1"/>
  <c r="O82" i="1" s="1"/>
  <c r="M67" i="1"/>
  <c r="N67" i="1" s="1"/>
  <c r="O67" i="1" s="1"/>
  <c r="M57" i="1"/>
  <c r="N57" i="1" s="1"/>
  <c r="O57" i="1" s="1"/>
  <c r="M44" i="1"/>
  <c r="N44" i="1" s="1"/>
  <c r="O44" i="1" s="1"/>
  <c r="M33" i="1"/>
  <c r="N33" i="1" s="1"/>
  <c r="O33" i="1" s="1"/>
  <c r="M23" i="1"/>
  <c r="M13" i="1"/>
  <c r="M10" i="1"/>
  <c r="N10" i="1" s="1"/>
  <c r="O10" i="1" s="1"/>
  <c r="G30" i="1"/>
  <c r="H30" i="1" s="1"/>
  <c r="G26" i="1"/>
  <c r="H26" i="1" s="1"/>
  <c r="G38" i="1"/>
  <c r="H38" i="1" s="1"/>
  <c r="G101" i="1"/>
  <c r="H101" i="1" s="1"/>
  <c r="G141" i="1"/>
  <c r="H141" i="1" s="1"/>
  <c r="H297" i="1"/>
  <c r="G120" i="1"/>
  <c r="H120" i="1" s="1"/>
  <c r="G124" i="1"/>
  <c r="H124" i="1" s="1"/>
  <c r="G78" i="1"/>
  <c r="H78" i="1" s="1"/>
  <c r="H177" i="1"/>
  <c r="G16" i="1"/>
  <c r="H16" i="1" s="1"/>
  <c r="G106" i="1"/>
  <c r="H106" i="1" s="1"/>
  <c r="G66" i="1"/>
  <c r="H66" i="1" s="1"/>
  <c r="G32" i="1"/>
  <c r="H32" i="1" s="1"/>
  <c r="G140" i="1"/>
  <c r="H140" i="1" s="1"/>
  <c r="G34" i="1"/>
  <c r="H34" i="1" s="1"/>
  <c r="G17" i="1"/>
  <c r="H17" i="1" s="1"/>
  <c r="G135" i="1"/>
  <c r="H135" i="1" s="1"/>
  <c r="G256" i="1"/>
  <c r="H256" i="1" s="1"/>
  <c r="H214" i="1"/>
  <c r="G48" i="1"/>
  <c r="H48" i="1" s="1"/>
  <c r="H167" i="1"/>
  <c r="G103" i="1"/>
  <c r="H103" i="1" s="1"/>
  <c r="H309" i="1"/>
  <c r="G85" i="1"/>
  <c r="H85" i="1" s="1"/>
  <c r="H213" i="1"/>
  <c r="G61" i="1"/>
  <c r="H61" i="1" s="1"/>
  <c r="G53" i="1"/>
  <c r="H53" i="1" s="1"/>
  <c r="H284" i="1"/>
  <c r="H203" i="1"/>
  <c r="G63" i="1"/>
  <c r="H63" i="1" s="1"/>
  <c r="M11" i="1"/>
  <c r="N11" i="1" s="1"/>
  <c r="H241" i="1"/>
  <c r="G43" i="1"/>
  <c r="H43" i="1" s="1"/>
  <c r="G100" i="1"/>
  <c r="H100" i="1" s="1"/>
  <c r="G126" i="1"/>
  <c r="H126" i="1" s="1"/>
  <c r="H306" i="1"/>
  <c r="H9" i="1"/>
  <c r="H254" i="1"/>
  <c r="G109" i="1"/>
  <c r="H109" i="1" s="1"/>
  <c r="G116" i="1"/>
  <c r="H116" i="1" s="1"/>
  <c r="G45" i="1"/>
  <c r="H45" i="1" s="1"/>
  <c r="G289" i="1"/>
  <c r="H289" i="1" s="1"/>
  <c r="G215" i="1"/>
  <c r="H215" i="1" s="1"/>
  <c r="H209" i="1"/>
  <c r="H231" i="1"/>
  <c r="H237" i="1"/>
  <c r="G62" i="1"/>
  <c r="H62" i="1" s="1"/>
  <c r="G18" i="1"/>
  <c r="H18" i="1" s="1"/>
  <c r="G127" i="1"/>
  <c r="H127" i="1" s="1"/>
  <c r="G267" i="1"/>
  <c r="H267" i="1" s="1"/>
  <c r="G170" i="1"/>
  <c r="H170" i="1" s="1"/>
  <c r="H294" i="1"/>
  <c r="G211" i="1"/>
  <c r="H211" i="1" s="1"/>
  <c r="G110" i="1"/>
  <c r="H110" i="1" s="1"/>
  <c r="G190" i="1"/>
  <c r="H190" i="1" s="1"/>
  <c r="G102" i="1"/>
  <c r="H102" i="1" s="1"/>
  <c r="G299" i="1"/>
  <c r="H299" i="1" s="1"/>
  <c r="G128" i="1"/>
  <c r="H128" i="1" s="1"/>
  <c r="G191" i="1"/>
  <c r="H191" i="1" s="1"/>
  <c r="G313" i="1"/>
  <c r="H313" i="1" s="1"/>
  <c r="G300" i="1"/>
  <c r="H300" i="1" s="1"/>
  <c r="G156" i="1"/>
  <c r="H156" i="1" s="1"/>
  <c r="G290" i="1"/>
  <c r="H290" i="1" s="1"/>
  <c r="G225" i="1"/>
  <c r="H225" i="1" s="1"/>
  <c r="G223" i="1"/>
  <c r="H223" i="1" s="1"/>
  <c r="G107" i="1"/>
  <c r="H107" i="1" s="1"/>
  <c r="G314" i="1"/>
  <c r="H314" i="1" s="1"/>
  <c r="G212" i="1"/>
  <c r="H212" i="1" s="1"/>
  <c r="G268" i="1"/>
  <c r="H268" i="1" s="1"/>
  <c r="G52" i="1"/>
  <c r="H52" i="1" s="1"/>
  <c r="G13" i="1"/>
  <c r="H13" i="1" s="1"/>
  <c r="G86" i="1"/>
  <c r="H86" i="1" s="1"/>
  <c r="G14" i="1"/>
  <c r="H14" i="1" s="1"/>
  <c r="G151" i="1"/>
  <c r="H151" i="1" s="1"/>
  <c r="G242" i="1"/>
  <c r="H242" i="1" s="1"/>
  <c r="H117" i="1"/>
  <c r="G75" i="1"/>
  <c r="H75" i="1" s="1"/>
  <c r="G184" i="1"/>
  <c r="H184" i="1" s="1"/>
  <c r="G40" i="1"/>
  <c r="H40" i="1" s="1"/>
  <c r="G193" i="1"/>
  <c r="H193" i="1" s="1"/>
  <c r="G138" i="1"/>
  <c r="H138" i="1" s="1"/>
  <c r="G72" i="1"/>
  <c r="H72" i="1" s="1"/>
  <c r="G208" i="1"/>
  <c r="H208" i="1" s="1"/>
  <c r="G243" i="1"/>
  <c r="H243" i="1" s="1"/>
  <c r="G255" i="1"/>
  <c r="H255" i="1" s="1"/>
  <c r="G253" i="1"/>
  <c r="H253" i="1" s="1"/>
  <c r="G304" i="1"/>
  <c r="H304" i="1" s="1"/>
  <c r="G49" i="1"/>
  <c r="H49" i="1" s="1"/>
  <c r="H23" i="1"/>
  <c r="G123" i="1"/>
  <c r="H123" i="1" s="1"/>
  <c r="G95" i="1"/>
  <c r="H95" i="1" s="1"/>
  <c r="G115" i="1"/>
  <c r="H115" i="1" s="1"/>
  <c r="G58" i="1"/>
  <c r="H58" i="1" s="1"/>
  <c r="G24" i="1"/>
  <c r="H24" i="1" s="1"/>
  <c r="G37" i="1"/>
  <c r="H37" i="1" s="1"/>
  <c r="G54" i="1"/>
  <c r="H54" i="1" s="1"/>
  <c r="G64" i="1"/>
  <c r="H64" i="1" s="1"/>
  <c r="G93" i="1"/>
  <c r="H93" i="1" s="1"/>
  <c r="G57" i="1"/>
  <c r="H57" i="1" s="1"/>
  <c r="H183" i="1"/>
  <c r="H99" i="1"/>
  <c r="H199" i="1"/>
  <c r="H311" i="1"/>
  <c r="H264" i="1"/>
  <c r="H219" i="1"/>
  <c r="H269" i="1"/>
  <c r="H168" i="1"/>
  <c r="G67" i="1"/>
  <c r="H67" i="1" s="1"/>
  <c r="H119" i="1"/>
  <c r="H226" i="1"/>
  <c r="H198" i="1"/>
  <c r="H175" i="1"/>
  <c r="M8" i="1"/>
  <c r="G319" i="1" l="1"/>
  <c r="H319" i="1" s="1"/>
  <c r="M319" i="1"/>
  <c r="N319" i="1" s="1"/>
  <c r="O319" i="1" s="1"/>
  <c r="O17" i="1"/>
  <c r="N112" i="1"/>
  <c r="O112" i="1" s="1"/>
  <c r="N113" i="1"/>
  <c r="O113" i="1" s="1"/>
  <c r="O123" i="1"/>
  <c r="O134" i="1"/>
  <c r="O42" i="1"/>
  <c r="O124" i="1"/>
  <c r="O83" i="1"/>
  <c r="O11" i="1"/>
  <c r="N30" i="1"/>
  <c r="O30" i="1" s="1"/>
  <c r="O137" i="1"/>
  <c r="O101" i="1"/>
  <c r="O115" i="1"/>
  <c r="N118" i="1"/>
  <c r="O118" i="1" s="1"/>
  <c r="N23" i="1"/>
  <c r="O23" i="1" s="1"/>
  <c r="N75" i="1"/>
  <c r="O75" i="1" s="1"/>
  <c r="N14" i="1"/>
  <c r="O14" i="1" s="1"/>
  <c r="N13" i="1"/>
  <c r="O13" i="1" s="1"/>
  <c r="N127" i="1"/>
  <c r="O127" i="1" s="1"/>
  <c r="N40" i="1"/>
  <c r="O40" i="1" s="1"/>
  <c r="N18" i="1"/>
  <c r="O18" i="1" s="1"/>
  <c r="N86" i="1"/>
  <c r="O86" i="1" s="1"/>
  <c r="N52" i="1"/>
  <c r="O52" i="1" s="1"/>
  <c r="N107" i="1"/>
  <c r="O107" i="1" s="1"/>
  <c r="N99" i="1"/>
  <c r="O99" i="1" s="1"/>
  <c r="N72" i="1"/>
  <c r="O72" i="1" s="1"/>
  <c r="N119" i="1"/>
  <c r="O119" i="1" s="1"/>
  <c r="N49" i="1"/>
  <c r="O49" i="1" s="1"/>
  <c r="N110" i="1"/>
  <c r="O110" i="1" s="1"/>
  <c r="N117" i="1"/>
  <c r="O117" i="1" s="1"/>
  <c r="N128" i="1"/>
  <c r="O128" i="1" s="1"/>
  <c r="N111" i="1"/>
  <c r="O111" i="1" s="1"/>
  <c r="N138" i="1"/>
  <c r="O138" i="1" s="1"/>
  <c r="N102" i="1"/>
  <c r="O102" i="1" s="1"/>
  <c r="N8" i="1"/>
  <c r="O8" i="1" s="1"/>
  <c r="F325" i="1" l="1"/>
  <c r="G325" i="1" s="1"/>
  <c r="H325" i="1" s="1"/>
</calcChain>
</file>

<file path=xl/sharedStrings.xml><?xml version="1.0" encoding="utf-8"?>
<sst xmlns="http://schemas.openxmlformats.org/spreadsheetml/2006/main" count="594" uniqueCount="352">
  <si>
    <t>Popis</t>
  </si>
  <si>
    <t>Predpokladané množstvo počas trvania rámcovej dohody</t>
  </si>
  <si>
    <t>MJ</t>
  </si>
  <si>
    <t>Jednotková cena
[€] bez DPH</t>
  </si>
  <si>
    <t>Cena [€] bez DPH za predpokladané množstvo na obdobie trvania rámcovej dohody</t>
  </si>
  <si>
    <t>Výška DPH</t>
  </si>
  <si>
    <t>Cena spolu
[€] s DPH</t>
  </si>
  <si>
    <t>Stavebná časť - Zemné práce</t>
  </si>
  <si>
    <t>Realizácia výkopových práce a obnova povrchov</t>
  </si>
  <si>
    <t>Výkopové práce  v nespevnené povrchoch</t>
  </si>
  <si>
    <t>výkop ryhy šírky 250 mm a hľbky 600 mm v  nespevnenom povrchu spolu s odstránením vegetácie/štrku v záberovom pásme (š. 1m)</t>
  </si>
  <si>
    <t>m</t>
  </si>
  <si>
    <t>zriadenie pieskového lôžka z preosiatej zeminy alebo piesku hrúbky 100 mm (položka zahŕňa preosiatie zeminy resp. jemný piesok (dovoz a jeho kúpu))</t>
  </si>
  <si>
    <t>zásyp ryhy výkopkom šírky 250 mm a hľbky 500 mm so zhutnením</t>
  </si>
  <si>
    <t>m3</t>
  </si>
  <si>
    <t>Obnova nespevnenych povrchoch</t>
  </si>
  <si>
    <t>obnovenie pôvodnej vegetácie v záberovom páse (výsev trávy) vrátane trávneho semena (š. 1m)</t>
  </si>
  <si>
    <t>m2</t>
  </si>
  <si>
    <t>obnovenie kamienkov (štrk) v záberovom páse vrátane kamienkov (štrku) (š. 1m)</t>
  </si>
  <si>
    <t>Výkopové práce v spevnených povrchoch - chodník</t>
  </si>
  <si>
    <t>rezanie a rozbitie betónového  a asfaltoveho povrchu vratane odvozu a likvidácie na skládku s presahom 100mm na každú stranu ryhy (chodník)</t>
  </si>
  <si>
    <t>výkop ryhy šírky 250 mm a hľbky 400 mm v chodníku pod spevnenym povrchom (beton, asfalt, zámkova dlažba)</t>
  </si>
  <si>
    <t>zásyp ryhy výkopkom šírky 250 mm a hľbky 300 mm so zhutnením</t>
  </si>
  <si>
    <t xml:space="preserve">Obnova spevnených povrchoch - chodník </t>
  </si>
  <si>
    <t>obnova povrchu asfaltom vrátane asfaltovej zmesy s presahom 100mm na každú stranu ryhy (chodník)</t>
  </si>
  <si>
    <t>obnova povrchu betónom vrátane betonovej zmesy s presahom 100mm na každú stranu ryhy (chodník)</t>
  </si>
  <si>
    <t>Výkopové práce v spevnených povrchoch - cestná komunikácia</t>
  </si>
  <si>
    <t>vykop ryhy šírky 350-500 mm a hľbky 900-1200 mmm v ceste asfaltovym alebo betónovým povrchom</t>
  </si>
  <si>
    <t>zásyp ryhy výkopkom šírky 350-500 mm a hľbky 800-1100 mm so zhutnením (cesta)</t>
  </si>
  <si>
    <t>Obnova spevnených povrchoch - cestná komunikácia</t>
  </si>
  <si>
    <t>obnova povrchu z kamenných dlaždíc, dlažobných kociek, zámkovej dlažby a zatrávnujúcich kociek s presahom 150mm na každú stranu ryhy (cesta)</t>
  </si>
  <si>
    <t>obnova asfaltového povrchu vrátane asfaltovej zmesy  s presahom 150mm na každú stranu ryhy (cesta)</t>
  </si>
  <si>
    <t>obnova betónového povrchu vrátane betonovej zmesy s presahom 150mm na každú stranu ryhy (cesta)</t>
  </si>
  <si>
    <t>Realizácia prechodov cez chodniky a cestné komunikácie</t>
  </si>
  <si>
    <t>Neriadené pneumatické podvrtávanie</t>
  </si>
  <si>
    <t>neriadené pneumatické resp. hydraulické vŕtanie pre inštaláciu chráničky popod chodník (v cene je zahrnutá štartovacia a čakacia jama)</t>
  </si>
  <si>
    <t>neriadené pneumatické resp. hydraulické vŕtanie pre inštaláciu chráničky popod cestu do DN 100 (v cene je zahrnutá štartovacia a čakacia jama)</t>
  </si>
  <si>
    <t>neriadené pneumatické resp. hydraulické vŕtanie pre inštaláciu chráničky popod cestu nad DN 100 (v cene je zahrnutá štartovacia a čakacia jama)</t>
  </si>
  <si>
    <t>Riadené podvrtávanie</t>
  </si>
  <si>
    <t>riadené podvrtávanie - pilotny vrt (pre jednu HDPE chráničku do DN 50 mm vrátane - potrebne dodat graf a rez mikrotunelu spolu s kotami (v cene je zahrnutá štartovacia a čakacia jama)</t>
  </si>
  <si>
    <t>riadené podvŕtavanie do DN 125 (vrátane) - potrebne dodat graf a rez mikrotunelu spolu s kotami (v cene je zahrnutá štartovacia a čakacia jama)</t>
  </si>
  <si>
    <t>riadené podvŕtavanie nad DN 125 - potrebne dodat graf a rez mikrotunelu spolu s kotami (v cene je zahrnutá štartovacia a čakacia jama)</t>
  </si>
  <si>
    <t>zaťahovanie HDPE chráničiek do riadeného pretlaku</t>
  </si>
  <si>
    <t>Realizácia prierazov obvodových múrov a stien</t>
  </si>
  <si>
    <t>prechod cez vonkajšiu stenu budov (vonkajší plášť budovy) do DN 50 + obnovenie pôvodného stavu (vodotesne utesnenie medzery)</t>
  </si>
  <si>
    <t>ks</t>
  </si>
  <si>
    <t xml:space="preserve">prechod kablových prestupov v kolektoroch a obnova nehorlavou maltou </t>
  </si>
  <si>
    <t xml:space="preserve">Prieraz cez stenu v budove </t>
  </si>
  <si>
    <t>prechod cez stenu v ramci budovy - tehla + obnovenie pôvodneho stavu</t>
  </si>
  <si>
    <t>prechod cez stenu v ramci budovy - panel + obnovenie pôvodneho stavu</t>
  </si>
  <si>
    <t xml:space="preserve">Inštalácia žľabov a upevnenie optických rozvodov v budove </t>
  </si>
  <si>
    <t>Inštalácia žlabov</t>
  </si>
  <si>
    <t>inštalácia všetky druhy žľabov</t>
  </si>
  <si>
    <t>upevnenie optických káblov, mikrotrubičky do plastového inštalačného žľabu, na rošt, na káblový kríž</t>
  </si>
  <si>
    <t>inštalácia káblového krížu optickej rezervy</t>
  </si>
  <si>
    <t xml:space="preserve">technik - prace na zistenie aktuálneho stavu, špecializovane technicke prace, ktore nie su obsiahnute v cenniku poloziek </t>
  </si>
  <si>
    <t>hod.</t>
  </si>
  <si>
    <t>set</t>
  </si>
  <si>
    <t xml:space="preserve">použitie kontajnera v prípade poziadavky daného správcu </t>
  </si>
  <si>
    <t>Doprava</t>
  </si>
  <si>
    <t>osobné a úžitkove vozidlo do 3,5 t</t>
  </si>
  <si>
    <t>km</t>
  </si>
  <si>
    <t>nákladné a špeciálne vozidlo nad 3,5 t</t>
  </si>
  <si>
    <t>Stavebná časť - pokládka HDPE chráničiek a príslušenstva pre HDPE</t>
  </si>
  <si>
    <t>Realizácia pokládky PVC, HDPE chraniciek a multirúr do otvoreného výkopu</t>
  </si>
  <si>
    <t>Pokládka HDPE rur a multirúr do výkopu</t>
  </si>
  <si>
    <t>manuálna pokládka HDPE rury a multirúry, mikrotrubičky do DN 25 mm</t>
  </si>
  <si>
    <t>manuálna pokládka HDPE rury a multirúry do DN 50 mm</t>
  </si>
  <si>
    <t>Pokládka  PVC chráničiek do výkopu</t>
  </si>
  <si>
    <t>pokládka pevnych chráničiek (PE rura) bez špecifikácie priemeru s presahom 0,5m na každú stranu</t>
  </si>
  <si>
    <t>pokládka ohybnných chráničiek (korugovaná chránička) bez špecifikácie priemeru</t>
  </si>
  <si>
    <t>Inštalácia a pokladky identifikačných a výstražných prvkov do výkopu</t>
  </si>
  <si>
    <t>pokládka analógového markra</t>
  </si>
  <si>
    <t>natiahnutie výstražnej fólie</t>
  </si>
  <si>
    <t>Spajanie chráničiek</t>
  </si>
  <si>
    <t>Spojka (HDPE rura, multirúra, trubička)</t>
  </si>
  <si>
    <t>montáž priamej spojky, redukcie alebo koncovky na prázdnu mikrotrubicku do DN 14</t>
  </si>
  <si>
    <t>montáž priamej spojky alebo koncovky na prázdnu HDPE chráničku do DN 50</t>
  </si>
  <si>
    <t>montáž novej priamej spojky na multirúry spolu s inštaláciou spojok, koncoviek, redukcii na mikrotrubičkách</t>
  </si>
  <si>
    <t>montáž novej deliacej spojky na multirúry spolu s  inštaláciou spojok, koncoviek, redukcii na mikrotrubičkách</t>
  </si>
  <si>
    <t>manipulácia existujúcej spojky multirúr otvorenie a zatvorenie spolu s inštaláciou spojok, koncoviek, redukcii na mikrotrubičkách</t>
  </si>
  <si>
    <t>vodotesná/vzduchotesná priechodka pre vyústenie kábla z HDPE rúry (40/33mm) pre 5-9mm priemer kábla</t>
  </si>
  <si>
    <t>Práce s kablovými  komorami</t>
  </si>
  <si>
    <t>príprava, osadenie a montáž novej kablovej komory s poklopom vrátanie výkopu jamy a zaústenia HDPE rúry</t>
  </si>
  <si>
    <t>Optické práce - pripojenie do optickej siete</t>
  </si>
  <si>
    <t xml:space="preserve">Zaťahovanie a zafukovanie komponentov pre optiku - HDPE </t>
  </si>
  <si>
    <t xml:space="preserve">Kalibracia </t>
  </si>
  <si>
    <t>kalibracia HDPE chránicky do DN 50 (pred záfukom do uz existujucej HDPE chraničky)</t>
  </si>
  <si>
    <t>tlaková skúška HDPE chráničky (pred záfukom do uz existujucej HDPE chraničky)</t>
  </si>
  <si>
    <t>zatiahnutie HDPE rúry alebo multirúry  - do volnej komory multikanala (do troch prvkov)</t>
  </si>
  <si>
    <t>zatiahnutie jednej alebo dvoch mikrotrubiciek - do obsadenej komory multikanala HDPE chráničkou, alebo multirúrou</t>
  </si>
  <si>
    <t>Zafukovanie mikrotrubiciek do HDPE rúr</t>
  </si>
  <si>
    <t>zafuknutie 1x mikrotrubiciek do obsadenej HDPE chráničky</t>
  </si>
  <si>
    <t>zafuknutie 2x mikrotrubiciek do obsadenej HDPE chráničky</t>
  </si>
  <si>
    <t>zafuknutie 3x mikrotrubiciek do obsadenej HDPE chráničky</t>
  </si>
  <si>
    <t>zafuknutie 4x mikrotrubiciek do obsadenej HDPE chráničky</t>
  </si>
  <si>
    <t>Zafukovanie, zváranie, komponentov pre optiku - optického kábla</t>
  </si>
  <si>
    <t xml:space="preserve">Zafukovanie optického káblu </t>
  </si>
  <si>
    <t xml:space="preserve">Inštalácia nadzemného optického káblu </t>
  </si>
  <si>
    <t>inštalácia nadzemného kábla</t>
  </si>
  <si>
    <t>prípad</t>
  </si>
  <si>
    <t>Inštalácia optickej spojky</t>
  </si>
  <si>
    <t xml:space="preserve">montáž optickej spojky do 24 zvarov vrátane ochrany zvarov a kaziet </t>
  </si>
  <si>
    <t xml:space="preserve">montáž optickej spojky  do 48 zvarov vrátane ochrany zvarov a kaziet </t>
  </si>
  <si>
    <t xml:space="preserve">montáž optickej spojky do 96 zvarov vrátane ochrany zvarov a kaziet </t>
  </si>
  <si>
    <t xml:space="preserve">montáž optickej spojky do 144 zvarov vrátane ochrany zvarov a kaziet </t>
  </si>
  <si>
    <t xml:space="preserve">montáž optickej spojky do 240 zvarov vrátane ochrany zvarov a kaziet </t>
  </si>
  <si>
    <t xml:space="preserve">montáž optickej spojky nad  240 zvarov vrátane ochrany zvarov a kaziet </t>
  </si>
  <si>
    <t xml:space="preserve">montážne práce na jestvujúcich  optických  spojok  pre optický káble -  zváranie , prepájanie vlákien po trase </t>
  </si>
  <si>
    <t>Inštalácia rozvádzača</t>
  </si>
  <si>
    <t>inštalácia stojanového optického rozvádzača do 24vl.</t>
  </si>
  <si>
    <t>inštalácia nástenného optického rozvádzača do 48vl.</t>
  </si>
  <si>
    <t>inštalácia stojanového optického rozvádzača do 72vl.</t>
  </si>
  <si>
    <t>inštalácia stojanového optického rozvádzača do 96vl.</t>
  </si>
  <si>
    <t>inštalácia stojanového optického rozvádzača nad 144vl.</t>
  </si>
  <si>
    <t xml:space="preserve">inštalácia optickej rozpojovacej skrini ORS vrátane základového rámu, dodávky EE už z existujúcej EE prípojky a pripojenie uzemnenia </t>
  </si>
  <si>
    <t>vlákno</t>
  </si>
  <si>
    <t>Zváranie vlákien optického káblu v rozvádzači a v spojke</t>
  </si>
  <si>
    <t>vlakno</t>
  </si>
  <si>
    <t>navarenie pigtailov</t>
  </si>
  <si>
    <t>Merania na optických kábloch</t>
  </si>
  <si>
    <t>kompletné záverečné meranie P2P (obojstranné OTDR a priamou metodou)</t>
  </si>
  <si>
    <t>Spracovanie meracích protokolov siete P2P</t>
  </si>
  <si>
    <t>zvar</t>
  </si>
  <si>
    <t>Projekčné  práce</t>
  </si>
  <si>
    <t>Projektová dokumentácia - stavebná časť</t>
  </si>
  <si>
    <t>cena projektovej dokumentácie (základ)</t>
  </si>
  <si>
    <t>projekt</t>
  </si>
  <si>
    <t>Projekt dopravného značenia - projekt organizácie dopravy (POD)</t>
  </si>
  <si>
    <t>cena projektovej dokumentácie projektu organizácie dopravy (základ)</t>
  </si>
  <si>
    <t>projekt organizácie dopravy pri pretlaku št. cesty</t>
  </si>
  <si>
    <t>projekt organizácie dopravy pri pretlaku miestnej komunikácie</t>
  </si>
  <si>
    <t>projekt organizácie dopravy pri výkope trasy kábla v chodníku</t>
  </si>
  <si>
    <t>projekt organizácie dopravy pri výkope trasy kábla v ceste</t>
  </si>
  <si>
    <t>schválenie POD zodpoveným orgánom štátnej správy</t>
  </si>
  <si>
    <t>Geodetické práce</t>
  </si>
  <si>
    <t xml:space="preserve">Geodetické práce </t>
  </si>
  <si>
    <t xml:space="preserve">cena za geodetické práce - porealizačné zameranie pracovného pasu a trasy kábla (základ) </t>
  </si>
  <si>
    <t>Geodetické práce ostatné</t>
  </si>
  <si>
    <t>spracovanie dokumentácie pre mestské úrady a digitalnu mapu mesta BA</t>
  </si>
  <si>
    <t>spracovanie knihy plánov - optická sieť Dokumentacia skutočného vyhotovenia stavby (DSVS)</t>
  </si>
  <si>
    <t>Materiál pre zemné práce</t>
  </si>
  <si>
    <t>HDPE rúry + príslušenstvo</t>
  </si>
  <si>
    <r>
      <t>HDPE rúry 40 modrá s popisom (***</t>
    </r>
    <r>
      <rPr>
        <sz val="8"/>
        <color theme="1"/>
        <rFont val="Calibri"/>
        <family val="2"/>
        <charset val="238"/>
        <scheme val="minor"/>
      </rPr>
      <t>Metropolitná Optická Siet Bratislava www.bratislava.sk 02/5935 6582***)</t>
    </r>
    <r>
      <rPr>
        <sz val="10"/>
        <color theme="1"/>
        <rFont val="Calibri"/>
        <family val="2"/>
        <charset val="238"/>
        <scheme val="minor"/>
      </rPr>
      <t xml:space="preserve"> - s jedným pásikom cervenej farby</t>
    </r>
  </si>
  <si>
    <r>
      <t>HDPE rúry 40 modrá s popisom (</t>
    </r>
    <r>
      <rPr>
        <sz val="8"/>
        <color theme="1"/>
        <rFont val="Calibri"/>
        <family val="2"/>
        <charset val="238"/>
        <scheme val="minor"/>
      </rPr>
      <t>***Metropolitná Optická Siet Bratislava www.bratislava.sk 02/5935 6582***)</t>
    </r>
    <r>
      <rPr>
        <sz val="10"/>
        <color theme="1"/>
        <rFont val="Calibri"/>
        <family val="2"/>
        <charset val="238"/>
        <scheme val="minor"/>
      </rPr>
      <t xml:space="preserve"> - s dvoma pásikmi cervenej farby</t>
    </r>
  </si>
  <si>
    <r>
      <t>HDPE rúry 40 modrá s popisom (</t>
    </r>
    <r>
      <rPr>
        <sz val="8"/>
        <color theme="1"/>
        <rFont val="Calibri"/>
        <family val="2"/>
        <charset val="238"/>
        <scheme val="minor"/>
      </rPr>
      <t>***Metropolitná Optická Siet Bratislava www.bratislava.sk 02/5935 6582***)</t>
    </r>
    <r>
      <rPr>
        <sz val="10"/>
        <color theme="1"/>
        <rFont val="Calibri"/>
        <family val="2"/>
        <charset val="238"/>
        <scheme val="minor"/>
      </rPr>
      <t xml:space="preserve"> - s jedným pásikom bielej farby</t>
    </r>
  </si>
  <si>
    <r>
      <t>HDPE rúry 40 modrá s popisom (</t>
    </r>
    <r>
      <rPr>
        <sz val="8"/>
        <color theme="1"/>
        <rFont val="Calibri"/>
        <family val="2"/>
        <charset val="238"/>
        <scheme val="minor"/>
      </rPr>
      <t>***Metropolitná Optická Siet Bratislava www.bratislava.sk 02/5935 6582***)</t>
    </r>
    <r>
      <rPr>
        <sz val="10"/>
        <color theme="1"/>
        <rFont val="Calibri"/>
        <family val="2"/>
        <charset val="238"/>
        <scheme val="minor"/>
      </rPr>
      <t xml:space="preserve"> - s doma pásikmi bielej farby</t>
    </r>
  </si>
  <si>
    <r>
      <t>HDPE rúry 40 modrá s popisom (</t>
    </r>
    <r>
      <rPr>
        <sz val="8"/>
        <color theme="1"/>
        <rFont val="Calibri"/>
        <family val="2"/>
        <charset val="238"/>
        <scheme val="minor"/>
      </rPr>
      <t>***Metropolitná Optická Siet Bratislava www.bratislava.sk 02/5935 6582***)</t>
    </r>
    <r>
      <rPr>
        <sz val="10"/>
        <color theme="1"/>
        <rFont val="Calibri"/>
        <family val="2"/>
        <charset val="238"/>
        <scheme val="minor"/>
      </rPr>
      <t xml:space="preserve"> - bez pasika</t>
    </r>
  </si>
  <si>
    <t>Spojka HDPE rúry 40mm</t>
  </si>
  <si>
    <t>Spojka HDPE rúry 40mm - opravná</t>
  </si>
  <si>
    <t>Koncovka HDPE rúry 40</t>
  </si>
  <si>
    <t>Priechodka 40</t>
  </si>
  <si>
    <t>Multirúry, mikrotrubičky + príslušenstvo</t>
  </si>
  <si>
    <r>
      <t xml:space="preserve">Multichránička HDPE 40 + 5×10/8mm modrá s popisom  </t>
    </r>
    <r>
      <rPr>
        <sz val="8"/>
        <rFont val="Calibri"/>
        <family val="2"/>
        <charset val="238"/>
        <scheme val="minor"/>
      </rPr>
      <t>(***Metropolitná Optická Siet Bratislava www.bratislava.sk 02/5935 6582***)</t>
    </r>
  </si>
  <si>
    <r>
      <t xml:space="preserve">Multichránička HDPE 40 + 7×10/8mm modrá s popisom </t>
    </r>
    <r>
      <rPr>
        <sz val="8"/>
        <rFont val="Calibri"/>
        <family val="2"/>
        <charset val="238"/>
        <scheme val="minor"/>
      </rPr>
      <t>(***Metropolitná Optická Siet Bratislava www.bratislava.sk 02/5935 6582***)</t>
    </r>
  </si>
  <si>
    <t xml:space="preserve">Zväzok mikrotrubičiek DB 2×7/4mm </t>
  </si>
  <si>
    <t>Zväzok mikrotrubičiek DB 4×7/4mm</t>
  </si>
  <si>
    <t>Zväzok mikrotrubičiek DB 7×7/4mm</t>
  </si>
  <si>
    <t>Zväzok mikrotrubičiek DB 2×12/8mm</t>
  </si>
  <si>
    <t>Zväzok mikrotrubičiek DB 4×12/8mm</t>
  </si>
  <si>
    <t>Mikrotrubička 1×7/4mm LSHF nehorľavá</t>
  </si>
  <si>
    <t>Mikrotrubička 1x10/8 mm LSHF nehorľavá</t>
  </si>
  <si>
    <t>Mikrotrubička 1×12/8mm LSHF nehorľavá</t>
  </si>
  <si>
    <t>Mikrotrubička 1×14/8mm LSHF nehorľavá</t>
  </si>
  <si>
    <t>Spojka mikrotrubičková priama 7/3,5mm</t>
  </si>
  <si>
    <t>Spojka mikrotrubičková plynotesná/vodotesná 7/3,5mm</t>
  </si>
  <si>
    <t>Spojka mikrotrubičková priama 10/8mm</t>
  </si>
  <si>
    <t>Spojka mikrotrubičková plynotesná/vodotesná 10mm</t>
  </si>
  <si>
    <t>Spojka trubičková vonkajšia 12/8mm</t>
  </si>
  <si>
    <t>Spojka trubičková vnútorná 12/8mm</t>
  </si>
  <si>
    <t>Spojka trubičková vnútorná 14/10mm</t>
  </si>
  <si>
    <t>Spojka mikrotrubičková plynotesná/vodotesná 12mm</t>
  </si>
  <si>
    <t>Spojka mikrotrubičková plynotesná/vodotesná 14mm</t>
  </si>
  <si>
    <t>Koncovka plynoblok. 12mm 5-8</t>
  </si>
  <si>
    <t>Koncovka mikrotrubičková 7/3,5mm</t>
  </si>
  <si>
    <t>Koncovka mikrotrubičková 10/8mm</t>
  </si>
  <si>
    <t>Koncovka trubičková vonkajšia 12mm</t>
  </si>
  <si>
    <t>Koncovka trubičková vnútorná 14mm</t>
  </si>
  <si>
    <t>Redukcia 10/8mm na 7/3,5mm</t>
  </si>
  <si>
    <t>Redukcia 12/8mm na 10/8mm</t>
  </si>
  <si>
    <t>Redukcia 12/8mm na 7/3,5mm</t>
  </si>
  <si>
    <t>Redukcia  14/10mm na 12/8mm</t>
  </si>
  <si>
    <t>Spojky pre HDPE, multirúr, microtrubiciek + príslušenstvo</t>
  </si>
  <si>
    <t>Spojka multirúr univerzálna viac-portova</t>
  </si>
  <si>
    <t>Spojka "I" 40/40 mm</t>
  </si>
  <si>
    <t>Spojka "T" 40/40 mm</t>
  </si>
  <si>
    <t>Chráničky + príslušenstvo</t>
  </si>
  <si>
    <t>Rura PE 75x3/4m (75/69mm)</t>
  </si>
  <si>
    <t>Rura PE 90x3/4m (90/83mm)</t>
  </si>
  <si>
    <t>Rura PE 110x3/4m (110/104mm)</t>
  </si>
  <si>
    <t>Chránička korugovaná priemer 50/41mm</t>
  </si>
  <si>
    <t>Chránička korugovaná priemer 90/75mm</t>
  </si>
  <si>
    <t>Chránička korugovaná priemer 110/95mm</t>
  </si>
  <si>
    <t>Chránička korugovaná  priemer 125/108mm</t>
  </si>
  <si>
    <t>Spojka ku korug.chráničke priemer 50</t>
  </si>
  <si>
    <t>Spojka ku korug.chráničke priemer 90</t>
  </si>
  <si>
    <t>Spojka ku korug.chráničke priemer 110</t>
  </si>
  <si>
    <t>Spojka ku korug.chráničke priemer 125</t>
  </si>
  <si>
    <t xml:space="preserve">Žlab 20/20 mm </t>
  </si>
  <si>
    <t xml:space="preserve">Žlab 40/20 mm </t>
  </si>
  <si>
    <t xml:space="preserve">Žlab 40/40 mm </t>
  </si>
  <si>
    <t>FXP - husí krk do DN 40 mm</t>
  </si>
  <si>
    <t>zemná telekomunikačná šachta DN 450 + poklop</t>
  </si>
  <si>
    <t>zemná telekomunikačná šachta DN 630 + poklop</t>
  </si>
  <si>
    <t>zemná telekomunikačná šachta DN 800 + poklop</t>
  </si>
  <si>
    <t>zemná telekomunikačná šachta DN 1000 + poklop</t>
  </si>
  <si>
    <r>
      <t xml:space="preserve">volne stojaca optická rozpojovacia skriňa (ORS) so zámkom min rozmeroch 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1000x750x420 (VxŠxH) </t>
    </r>
    <r>
      <rPr>
        <sz val="10"/>
        <color theme="1"/>
        <rFont val="Calibri"/>
        <family val="2"/>
        <charset val="238"/>
        <scheme val="minor"/>
      </rPr>
      <t>plné dvere 4-bodový zámok vhodná pre osadenie racku a aktívnych zariadení(switche, routre, prevodníky, ...)</t>
    </r>
  </si>
  <si>
    <t>sada pre upevnenie skrinky na betonový základ rozmery 60x750x420 mm (VxŠxH)</t>
  </si>
  <si>
    <t>sada pre upevnenie skrinky do zeme s pilierom rozmery 900x750x420 mm (VxŠxH)</t>
  </si>
  <si>
    <t>nastenny rozvadzac so zamkom 530x430x200 (VxŠxH) plné dvere 3-bodová uzamykacia rukoväť</t>
  </si>
  <si>
    <t>nastenny rozvadzac so zamkom 430x330x200 (VxŠxH) plné dvere 3-bodová uzamykacia rukoväť</t>
  </si>
  <si>
    <t xml:space="preserve">Ostatné </t>
  </si>
  <si>
    <t xml:space="preserve">Výstražná fólia do zeme </t>
  </si>
  <si>
    <t xml:space="preserve">m </t>
  </si>
  <si>
    <t>Marker analogový</t>
  </si>
  <si>
    <t>UPS (kapacita min 400W/500VA)</t>
  </si>
  <si>
    <t>Materiál pre otické práce</t>
  </si>
  <si>
    <t>Optické káble</t>
  </si>
  <si>
    <t>Kábel optický 24vl SMF D vonkajší</t>
  </si>
  <si>
    <t>Kábel optický 24vl SMF D nehorľavý</t>
  </si>
  <si>
    <t>Kábel optický 48vl SMF D nehorľavý</t>
  </si>
  <si>
    <t>Kábel optický 12vl SMF závesný standart</t>
  </si>
  <si>
    <t>Kábel optický 24vl SMF závesný standart</t>
  </si>
  <si>
    <t>Kábel optický 48vl SMF závesný standart</t>
  </si>
  <si>
    <t>Kábel optický 72vl SMF závesný standart</t>
  </si>
  <si>
    <t>Kábel optický 96vl SMF závesný standart</t>
  </si>
  <si>
    <t>Kábel optický 144vl SMF závesný standart</t>
  </si>
  <si>
    <t>Optické MINI káble</t>
  </si>
  <si>
    <t>Minikábel optický 8vl SMF D vonkajší</t>
  </si>
  <si>
    <t>Minikábel optický 12vl SMF D vonkajší</t>
  </si>
  <si>
    <t>Minikábel optický 24vl SMF D vonkajší</t>
  </si>
  <si>
    <t>Minikábel optický 48vl SMF D vonkajší</t>
  </si>
  <si>
    <t>Minikábel optický 72vl SMF D vonkajší</t>
  </si>
  <si>
    <t>Minikábel optický 96vl SMF D vonkajší</t>
  </si>
  <si>
    <t>Minikábel optický 144vl SMF D vonkajší</t>
  </si>
  <si>
    <t>Microkábel optický 4vl SMF</t>
  </si>
  <si>
    <t>Microkábel optický 8vl SMF</t>
  </si>
  <si>
    <t>Microkábel optický 12vl SMF</t>
  </si>
  <si>
    <t>Microkábel optický 24vl SMF</t>
  </si>
  <si>
    <t>Optické spojky a príslušenstvo</t>
  </si>
  <si>
    <t>Optický kríž kablovej rezervy 450x450x80mm</t>
  </si>
  <si>
    <t>Plastovy kryt pre opticky kríž, 450x450x80mm</t>
  </si>
  <si>
    <t>Optický kríž kablovej rezervy 600x600x100mm</t>
  </si>
  <si>
    <t>Plastovy kryt pre opticky kríž, 600x600x100mm</t>
  </si>
  <si>
    <t>Konektory</t>
  </si>
  <si>
    <t xml:space="preserve">opticky adapter SC/APC, simplex SM zelený </t>
  </si>
  <si>
    <t>opticky adapter SC/APC, duplex SM zelený</t>
  </si>
  <si>
    <t>ODF + príslušenstvo</t>
  </si>
  <si>
    <t>ODF na stenu 12vl.</t>
  </si>
  <si>
    <t>ODF na stenu 24vl.</t>
  </si>
  <si>
    <t>ODF na stenu 48vl.</t>
  </si>
  <si>
    <t>ODF 19" 24vl.</t>
  </si>
  <si>
    <t>ODF 19" 48vl.</t>
  </si>
  <si>
    <t>ODF 19" 96vl.</t>
  </si>
  <si>
    <t>Racky</t>
  </si>
  <si>
    <t>19" - 9U</t>
  </si>
  <si>
    <t>19" - 42U</t>
  </si>
  <si>
    <t>Patchcordy</t>
  </si>
  <si>
    <t>Patchcord SM SC/APC-SC/APC duplex 1m</t>
  </si>
  <si>
    <t>Patchcord SM SC/APC-SC/UPC duplex 1m</t>
  </si>
  <si>
    <t>Patchcord SM SC/APC-LC/UPC duplex 3m</t>
  </si>
  <si>
    <t>Patchcord SM SC/UPC-LC/UPC  duplex 3m</t>
  </si>
  <si>
    <t>Patchcord MM LC-LC  duplex 3m</t>
  </si>
  <si>
    <t>Patchcord MM LC-LC  duplex 5m</t>
  </si>
  <si>
    <t>Patchcord MM LC-SC/PC duplex 3m</t>
  </si>
  <si>
    <t xml:space="preserve">Pigtail SC/APC, SM 1m </t>
  </si>
  <si>
    <t>FTP CAT 6e</t>
  </si>
  <si>
    <t>RJ45 konektory</t>
  </si>
  <si>
    <t>SFP moduly</t>
  </si>
  <si>
    <t>SFP -WDM 1G, LC SM 10 km jednovlaknove industrial cisco kompatibilne</t>
  </si>
  <si>
    <t>SFP -WDM 1G, LC SM 20 km jednovlaknove industrial cisco kompatibilne</t>
  </si>
  <si>
    <t>SFP -WDM 1G, LC SM 40 km jednovlaknove industrial cisco kompatibilne</t>
  </si>
  <si>
    <t>SFP -WDM 1G, LC SM 60 km jednovlaknove industrial cisco kompatibilne</t>
  </si>
  <si>
    <t>SFP -WDM 10G, LC SM 10 km jednovlaknove industrial cisco kompatibilne</t>
  </si>
  <si>
    <t>SFP -WDM 10G, LC SM 20 km jednovlaknove industrial cisco kompatibilne</t>
  </si>
  <si>
    <t>SFP -WDM 10G, LC SM 40 km jednovlaknove industrial cisco kompatibilne</t>
  </si>
  <si>
    <t>SFP -WDM 10G, LC SM 60 km jednovlaknove industrial cisco kompatibilne</t>
  </si>
  <si>
    <t>SFP 1G 550m LC MM TX=850nm</t>
  </si>
  <si>
    <t>Položky popisujú realizácia výkopových prác, zásypy a obnovy povrchov, zahŕňajú všetky pracovné činnosti, materiál a mechanizmy potrebne na realizáciu pokládky potrebnej infraštruktúry pre HDPE chráničiek do výkopu, ich zásyp a obnovenie povrchov. Súčasťou položiek sú nasledovné činnosti a materiál:</t>
  </si>
  <si>
    <t>rozobratie povrchu z kamenných dlaždíc, dlažobných kociek, zámkovej dlažby, zatravňovacích kociek s presahom 100 mm na každú stranu ryhy (chodník)</t>
  </si>
  <si>
    <t>obnova povrchu z kamenných dlaždíc, dlažobných kociek, zámkovej dlažby a zatrávnujúcich kociek s presahom 100 mm na každú stranu ryhy (chodník)</t>
  </si>
  <si>
    <t>rozobratie povrchu z kamenných dlaždíc, dlažobných kociek, zámkovej dlažby, zatravňovacích kociek s presahom 150 mm na každú stranu ryhy (cesta)</t>
  </si>
  <si>
    <t>rezanie a rozbitie betónového a asfaltového povrchu vratane odvozu a likvidácie na skládku s presahom 150 mm na každú stranu ryhy (cesta)</t>
  </si>
  <si>
    <t>inštalácia chráničky do otvoru po neriadenom vŕtaní – bez rozlíšenia DN - s presahom 0,5 m na každú stranu</t>
  </si>
  <si>
    <t>vyfukovanie optického kábla</t>
  </si>
  <si>
    <t>projekt organizácie dopravy pri výkope trasy kábla  v nespevn. povrchu do 0,5m od krajnice cesty - do 200 m jej dľžky</t>
  </si>
  <si>
    <t>výkopové prace nešpecifikované v  triede zeminy I.- VI.(rozšírenie ryhy pri pripokládkach, dohladávanie existujucich HDPE chraničiek, ďalšie potrebné vykopy ako sú sondy, ...)</t>
  </si>
  <si>
    <t>Prieraz cez obvodovy plašt budovy - jadrový vrt</t>
  </si>
  <si>
    <t>prechod cez podlahu v ramci budovy - beton + obnovenie pôvodneho stavu</t>
  </si>
  <si>
    <t>zatiahnutie a instalacia HDPE rúry alebo multirúry v kolektoroch, v mostoch</t>
  </si>
  <si>
    <t>zafuknutie 5x mikrotrubičiek do prázdnej HDPE chráničky 5x10/8 mm</t>
  </si>
  <si>
    <r>
      <t xml:space="preserve">zváranie optických vlákien do 144 vl. </t>
    </r>
    <r>
      <rPr>
        <i/>
        <sz val="10"/>
        <color rgb="FFFF0000"/>
        <rFont val="Calibri"/>
        <family val="2"/>
        <charset val="238"/>
        <scheme val="minor"/>
      </rPr>
      <t>cena za jedno vlakno pri 144 vláknovom kábli</t>
    </r>
    <r>
      <rPr>
        <sz val="10"/>
        <rFont val="Calibri"/>
        <family val="2"/>
        <charset val="238"/>
        <scheme val="minor"/>
      </rPr>
      <t xml:space="preserve"> (10x do 144 vlakien)</t>
    </r>
  </si>
  <si>
    <r>
      <t xml:space="preserve">zváranie optických vlákien nad 144 vl. </t>
    </r>
    <r>
      <rPr>
        <i/>
        <sz val="10"/>
        <color rgb="FFFF0000"/>
        <rFont val="Calibri"/>
        <family val="2"/>
        <charset val="238"/>
        <scheme val="minor"/>
      </rPr>
      <t>cena za jedno vlakno pri viac ako 144 vláknovom kábli</t>
    </r>
    <r>
      <rPr>
        <sz val="10"/>
        <rFont val="Calibri"/>
        <family val="2"/>
        <charset val="238"/>
        <scheme val="minor"/>
      </rPr>
      <t xml:space="preserve"> (5x nad 144 vlakien)</t>
    </r>
  </si>
  <si>
    <r>
      <t xml:space="preserve">plus doplatok za porealizačné zameranie pracovného pásu a trasy kábla </t>
    </r>
    <r>
      <rPr>
        <sz val="10"/>
        <color rgb="FFFF0000"/>
        <rFont val="Calibri"/>
        <family val="2"/>
        <charset val="238"/>
        <scheme val="minor"/>
      </rPr>
      <t>(cena za meter trasy)</t>
    </r>
  </si>
  <si>
    <t>zafukovanie optického MINI/MICRO kábla do mikrotrubičky do DN14</t>
  </si>
  <si>
    <t>Materiál pre nadzemné vedenie</t>
  </si>
  <si>
    <t>Optické MICRO káble</t>
  </si>
  <si>
    <t xml:space="preserve">Kotvy (priebežné, koncové) na uchytenie nadzemného optického kabla a držiak kotiev (sada na jeden stĺp) </t>
  </si>
  <si>
    <t>Opticka spojka do 144 zvarov, 5 vstupov s výbavou a s držiakom na stenu/stĺp</t>
  </si>
  <si>
    <t>Opticka spojka do 240 zvarov, 7 vstupov s výbavou a s držiakom na stenu/stĺp</t>
  </si>
  <si>
    <t>Opticka spojka do 216 zvarov, 4 vstupy výbavou a s držiakom na stenu/stĺp</t>
  </si>
  <si>
    <t>Opticka spojka do 360 zvarov 7 vstupov s výbavou a s držiakom na stenu/stĺp</t>
  </si>
  <si>
    <t>Železná rura FeZ spolu s príchytkami a s prechodkami</t>
  </si>
  <si>
    <t>Káblové šachty, komory, skrine + príslušenstvo</t>
  </si>
  <si>
    <t xml:space="preserve">Zemná opticka spojka IP66 ochrana s výbavou </t>
  </si>
  <si>
    <t>Nástenný optický rozvádzač počet konektorov 12 (s výbavou)</t>
  </si>
  <si>
    <t>Nástenný optický rozvádzač počet konektorov 24 (s výbavou)</t>
  </si>
  <si>
    <t>Nástenný optický rozvádzač počet konektorov 48 (s výbavou)</t>
  </si>
  <si>
    <r>
      <t xml:space="preserve">plus doplatok za projektovu dokumentácia podla celkovej dĺžky trasy </t>
    </r>
    <r>
      <rPr>
        <i/>
        <sz val="10"/>
        <color rgb="FFFF0000"/>
        <rFont val="Calibri"/>
        <family val="2"/>
        <charset val="238"/>
        <scheme val="minor"/>
      </rPr>
      <t>(cena za meter trasy)</t>
    </r>
  </si>
  <si>
    <t>zabezpečenie prejazdov automobilov - prekrytie vykopu</t>
  </si>
  <si>
    <t>zabezpečenie priechod pre peších do budov - prekritie výkopu</t>
  </si>
  <si>
    <t>Ostatne nedefinované technologické práce a činnosti</t>
  </si>
  <si>
    <t xml:space="preserve">inštalácia upevnovacich kotiev na stĺpy </t>
  </si>
  <si>
    <t>prechod cez stenu jadrové vŕtanie + obnovenie pôvodneho stavu</t>
  </si>
  <si>
    <t xml:space="preserve">hod. </t>
  </si>
  <si>
    <t xml:space="preserve">zakladny, nevyhnutny orez drevin </t>
  </si>
  <si>
    <t>Zaťahovanie HDPE rúr a mikrotrubičiek do multikanála</t>
  </si>
  <si>
    <r>
      <t xml:space="preserve">zváranie optických vlákien do 96 vl. </t>
    </r>
    <r>
      <rPr>
        <i/>
        <sz val="10"/>
        <color rgb="FFFF0000"/>
        <rFont val="Calibri"/>
        <family val="2"/>
        <charset val="238"/>
        <scheme val="minor"/>
      </rPr>
      <t>cena za jedno vlakno pri 96 vláknovom kábli</t>
    </r>
    <r>
      <rPr>
        <sz val="10"/>
        <rFont val="Calibri"/>
        <family val="2"/>
        <charset val="238"/>
        <scheme val="minor"/>
      </rPr>
      <t xml:space="preserve"> (40x do 96 vlakien)</t>
    </r>
  </si>
  <si>
    <r>
      <t xml:space="preserve">zváranie optických vlákien do 48 vl. </t>
    </r>
    <r>
      <rPr>
        <i/>
        <sz val="10"/>
        <color rgb="FFFF0000"/>
        <rFont val="Calibri"/>
        <family val="2"/>
        <charset val="238"/>
        <scheme val="minor"/>
      </rPr>
      <t>cena za jedno vlakno pri 48 vláknovom kábli</t>
    </r>
    <r>
      <rPr>
        <sz val="10"/>
        <rFont val="Calibri"/>
        <family val="2"/>
        <charset val="238"/>
        <scheme val="minor"/>
      </rPr>
      <t xml:space="preserve"> (40x do 48 vlakien)</t>
    </r>
  </si>
  <si>
    <r>
      <t xml:space="preserve">zváranie optických vlákien do 12 vl. </t>
    </r>
    <r>
      <rPr>
        <i/>
        <sz val="10"/>
        <color rgb="FFFF0000"/>
        <rFont val="Calibri"/>
        <family val="2"/>
        <charset val="238"/>
        <scheme val="minor"/>
      </rPr>
      <t>cena za jedno vlakno pri 12 vláknovom kábli</t>
    </r>
    <r>
      <rPr>
        <sz val="10"/>
        <rFont val="Calibri"/>
        <family val="2"/>
        <charset val="238"/>
        <scheme val="minor"/>
      </rPr>
      <t xml:space="preserve">  (20x do 12 vlakien) </t>
    </r>
  </si>
  <si>
    <r>
      <t xml:space="preserve">zváranie optických vlákien do 24 vl. </t>
    </r>
    <r>
      <rPr>
        <i/>
        <sz val="10"/>
        <color rgb="FFFF0000"/>
        <rFont val="Calibri"/>
        <family val="2"/>
        <charset val="238"/>
        <scheme val="minor"/>
      </rPr>
      <t>cena za jedno vlakno pri 24 vláknovom kábli</t>
    </r>
    <r>
      <rPr>
        <sz val="10"/>
        <rFont val="Calibri"/>
        <family val="2"/>
        <charset val="238"/>
        <scheme val="minor"/>
      </rPr>
      <t xml:space="preserve"> (20x do 24 vlakien)</t>
    </r>
  </si>
  <si>
    <t>použitie montážnej izolačnej plošiny</t>
  </si>
  <si>
    <t>križovanie trolejového vedenia (spolupráca s DpB, a.s., predpokladane práce v noci, absolvovanie školenia na prácu popri trakčnom vedení)</t>
  </si>
  <si>
    <t>vyvedenie vlákna v ODF</t>
  </si>
  <si>
    <t>Patchcord SM SC/APC-SC/APC duplex 10m</t>
  </si>
  <si>
    <t>Opticka spojka do 24/48 zvarov s výbavou a s držiakom na stenu/stĺp</t>
  </si>
  <si>
    <t>Opticka spojka do 48/96 zvarov s výbavou a s držiakom na stenu/stĺp</t>
  </si>
  <si>
    <t>výška DPH</t>
  </si>
  <si>
    <t>ochrana zvaru - teplom zmrštiteľná do 50 mm</t>
  </si>
  <si>
    <t>držiak ochrany zvarov</t>
  </si>
  <si>
    <t>optická kazeta pre 12 zvarov s krytom</t>
  </si>
  <si>
    <t>optická kazeta pre 24 zvarov s krytom</t>
  </si>
  <si>
    <t>optická kazeta pre 48 zvarov s krytom</t>
  </si>
  <si>
    <t>Doplňujúce informácie:</t>
  </si>
  <si>
    <t>Výkaz výmer stavebných prác a dodávok je povinný uchádzač v ponuke predložiť vo formáte xlsx. (Excel)!</t>
  </si>
  <si>
    <t>- dovoz a odvoz materiálu, techniky 
- v prípade spevnených povrchov (chodníkov, ciest) s asfaltovým alebo betónovým povrchom,  položka zahrnuje všetky použité zariadenia a materiály (píly, rezne kotúče, zbíjacie kladivá) na jeho rozbitie a všetky materiály (asfalt, betón) na uvedenie povrchov do pôvodného stavu  
- Pri vzniku nadbytočného materiálu je doprava na skládku a jeho likvidácia zahrnutá v cene položky. (súčasťou dokladovej časti v DSVS bude potvrdenie o likvidácií nebezpečného odpadu)
- materiál na vytvorenie lôžka na pokládku a zasyp HDPE chráničiek jemnou zeminou alebo pieskom
- opätovná oprava/prehĺbenie ryhy v prípade zasypú (napr. vplyvom poveternostných podmienok ako je zaplavenie po daždi, ...)
- opätovná úprava povrchu pri reklamácii zo strany spravcu/vlastníka povrchov
- zabezpečenie staveniska z pohľadu bezpečnosti okoloidúcich chodcov, cyklistov, cestnej premávky.</t>
  </si>
  <si>
    <t>Výkaz výmer stavebných prác a dodávok                                          Príloha č. 5</t>
  </si>
  <si>
    <t>Jednotková cena za servisné práce
[€] bez DPH</t>
  </si>
  <si>
    <t>Predpokladané množstvo servisných prác počas trvania rámcovej dohody</t>
  </si>
  <si>
    <t>Cena [€] bez DPH za predpokladané množstvo servisných prác na obdobie trvania rámcovej dohody</t>
  </si>
  <si>
    <t xml:space="preserve">Cena spolu za servisné práce
[€] s DPH </t>
  </si>
  <si>
    <t xml:space="preserve">Koeficient servisnej činnosti </t>
  </si>
  <si>
    <t>Celková cena servisných prác</t>
  </si>
  <si>
    <t xml:space="preserve">Celková cena stavebných prác, vrátane materiálu, projekčných a geodetických prác  </t>
  </si>
  <si>
    <t>Uchádzaž vypĺňa len farebne podfarbené bunky</t>
  </si>
  <si>
    <t>Príklad: Uchádzač v riadku 8 výkop rýhy š. 250 mm... uvedie v stĺpci "E" ponukovú jednotkovú cenu 10,00 € bez DPH. Koeficient servisnej činnosti v danom riadku v stĺpci "K" zadá vo výške 1,1.</t>
  </si>
  <si>
    <t>Uchádzač na základe týchto údajov v ponuke ponúka jednotkovú cenu za servisné práce pre danú položku vo výške 11,00 € bez DPH.</t>
  </si>
  <si>
    <t>Koeficient servisnej činnosti (stĺpec "k") - kladné číslo s presnosťou na jedno desatinné miesto (nevzťahuje sa na materiál, projekčné a geodetické práce). Môže  byť nižší ako 1,0; vyšší ako 1,0, resp. sa môže rovnať 1,0.</t>
  </si>
  <si>
    <t>Na základe výšky koeficientu servisnej činnosti a jednotkovej ceny za stavebné práce (zelená položka) sa automaticky vypočíta jednotková ponuková cena za servisné práce (ružová položka) pre konkrétnu položku.</t>
  </si>
  <si>
    <t xml:space="preserve">CELKOVÁ CENA ZA PREDMET ZÁKAZKY (uvedená v Návrhu na plnenie kritérií na vyhodnotenie ponúk - príloha č. 1 SP)  </t>
  </si>
  <si>
    <t>v € bez DPH</t>
  </si>
  <si>
    <t>v €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</si>
</sst>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name val="Arial Narrow"/>
      <family val="2"/>
    </font>
    <font>
      <i/>
      <sz val="10"/>
      <color rgb="FFFF0000"/>
      <name val="Calibri"/>
      <family val="2"/>
      <charset val="238"/>
      <scheme val="minor"/>
    </font>
    <font>
      <b/>
      <sz val="12"/>
      <color theme="0" tint="-0.34998626667073579"/>
      <name val="Calibri"/>
      <family val="2"/>
      <charset val="238"/>
      <scheme val="minor"/>
    </font>
    <font>
      <sz val="12"/>
      <color theme="0" tint="-0.34998626667073579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b/>
      <sz val="12"/>
      <color theme="0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91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applyAlignment="1">
      <alignment vertical="center"/>
    </xf>
    <xf numFmtId="0" fontId="5" fillId="7" borderId="5" xfId="0" applyFont="1" applyFill="1" applyBorder="1" applyAlignment="1">
      <alignment horizontal="left" vertical="top" wrapText="1"/>
    </xf>
    <xf numFmtId="3" fontId="6" fillId="7" borderId="0" xfId="0" applyNumberFormat="1" applyFont="1" applyFill="1"/>
    <xf numFmtId="0" fontId="6" fillId="7" borderId="0" xfId="0" applyFont="1" applyFill="1" applyAlignment="1">
      <alignment horizontal="center"/>
    </xf>
    <xf numFmtId="0" fontId="6" fillId="7" borderId="0" xfId="0" applyFont="1" applyFill="1" applyAlignment="1">
      <alignment horizontal="right"/>
    </xf>
    <xf numFmtId="2" fontId="6" fillId="7" borderId="6" xfId="0" applyNumberFormat="1" applyFont="1" applyFill="1" applyBorder="1"/>
    <xf numFmtId="0" fontId="7" fillId="8" borderId="8" xfId="0" applyFont="1" applyFill="1" applyBorder="1" applyAlignment="1">
      <alignment horizontal="left" vertical="center" wrapText="1"/>
    </xf>
    <xf numFmtId="3" fontId="8" fillId="8" borderId="9" xfId="0" applyNumberFormat="1" applyFont="1" applyFill="1" applyBorder="1"/>
    <xf numFmtId="0" fontId="0" fillId="8" borderId="10" xfId="0" applyFill="1" applyBorder="1" applyAlignment="1">
      <alignment horizontal="center"/>
    </xf>
    <xf numFmtId="0" fontId="0" fillId="8" borderId="10" xfId="0" applyFill="1" applyBorder="1" applyAlignment="1">
      <alignment horizontal="right"/>
    </xf>
    <xf numFmtId="2" fontId="0" fillId="8" borderId="11" xfId="0" applyNumberFormat="1" applyFill="1" applyBorder="1"/>
    <xf numFmtId="2" fontId="0" fillId="8" borderId="12" xfId="0" applyNumberFormat="1" applyFill="1" applyBorder="1"/>
    <xf numFmtId="2" fontId="0" fillId="8" borderId="13" xfId="0" applyNumberFormat="1" applyFill="1" applyBorder="1"/>
    <xf numFmtId="0" fontId="9" fillId="9" borderId="8" xfId="0" applyFont="1" applyFill="1" applyBorder="1" applyAlignment="1">
      <alignment horizontal="left" vertical="top" wrapText="1"/>
    </xf>
    <xf numFmtId="3" fontId="10" fillId="9" borderId="9" xfId="0" applyNumberFormat="1" applyFont="1" applyFill="1" applyBorder="1"/>
    <xf numFmtId="0" fontId="8" fillId="9" borderId="14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right"/>
    </xf>
    <xf numFmtId="2" fontId="8" fillId="9" borderId="15" xfId="0" applyNumberFormat="1" applyFont="1" applyFill="1" applyBorder="1"/>
    <xf numFmtId="2" fontId="8" fillId="9" borderId="16" xfId="0" applyNumberFormat="1" applyFont="1" applyFill="1" applyBorder="1"/>
    <xf numFmtId="2" fontId="8" fillId="9" borderId="14" xfId="0" applyNumberFormat="1" applyFont="1" applyFill="1" applyBorder="1"/>
    <xf numFmtId="0" fontId="11" fillId="0" borderId="8" xfId="0" applyFont="1" applyBorder="1" applyAlignment="1">
      <alignment horizontal="left" vertical="top" indent="1"/>
    </xf>
    <xf numFmtId="3" fontId="12" fillId="0" borderId="9" xfId="0" applyNumberFormat="1" applyFont="1" applyBorder="1"/>
    <xf numFmtId="0" fontId="12" fillId="0" borderId="14" xfId="0" applyFont="1" applyBorder="1" applyAlignment="1">
      <alignment horizontal="center"/>
    </xf>
    <xf numFmtId="4" fontId="12" fillId="0" borderId="9" xfId="0" applyNumberFormat="1" applyFont="1" applyBorder="1" applyAlignment="1">
      <alignment horizontal="right"/>
    </xf>
    <xf numFmtId="4" fontId="12" fillId="0" borderId="15" xfId="0" applyNumberFormat="1" applyFont="1" applyBorder="1"/>
    <xf numFmtId="4" fontId="12" fillId="0" borderId="16" xfId="0" applyNumberFormat="1" applyFont="1" applyBorder="1"/>
    <xf numFmtId="4" fontId="12" fillId="0" borderId="14" xfId="0" applyNumberFormat="1" applyFont="1" applyBorder="1"/>
    <xf numFmtId="0" fontId="11" fillId="0" borderId="8" xfId="0" applyFont="1" applyBorder="1" applyAlignment="1">
      <alignment horizontal="left" vertical="top" wrapText="1" indent="1"/>
    </xf>
    <xf numFmtId="0" fontId="12" fillId="9" borderId="14" xfId="0" applyFont="1" applyFill="1" applyBorder="1" applyAlignment="1">
      <alignment horizontal="center"/>
    </xf>
    <xf numFmtId="0" fontId="12" fillId="9" borderId="9" xfId="0" applyFont="1" applyFill="1" applyBorder="1" applyAlignment="1">
      <alignment horizontal="right"/>
    </xf>
    <xf numFmtId="2" fontId="12" fillId="9" borderId="15" xfId="0" applyNumberFormat="1" applyFont="1" applyFill="1" applyBorder="1" applyAlignment="1">
      <alignment horizontal="right"/>
    </xf>
    <xf numFmtId="4" fontId="12" fillId="9" borderId="16" xfId="0" applyNumberFormat="1" applyFont="1" applyFill="1" applyBorder="1"/>
    <xf numFmtId="4" fontId="12" fillId="9" borderId="14" xfId="0" applyNumberFormat="1" applyFont="1" applyFill="1" applyBorder="1"/>
    <xf numFmtId="4" fontId="12" fillId="9" borderId="15" xfId="0" applyNumberFormat="1" applyFont="1" applyFill="1" applyBorder="1"/>
    <xf numFmtId="2" fontId="8" fillId="9" borderId="15" xfId="0" applyNumberFormat="1" applyFont="1" applyFill="1" applyBorder="1" applyAlignment="1">
      <alignment horizontal="right"/>
    </xf>
    <xf numFmtId="0" fontId="13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 vertical="top" wrapText="1"/>
    </xf>
    <xf numFmtId="4" fontId="11" fillId="0" borderId="9" xfId="0" applyNumberFormat="1" applyFont="1" applyBorder="1" applyAlignment="1">
      <alignment horizontal="right" vertical="top" wrapText="1"/>
    </xf>
    <xf numFmtId="2" fontId="12" fillId="0" borderId="15" xfId="0" applyNumberFormat="1" applyFont="1" applyBorder="1"/>
    <xf numFmtId="0" fontId="7" fillId="8" borderId="8" xfId="0" applyFont="1" applyFill="1" applyBorder="1" applyAlignment="1">
      <alignment horizontal="left" vertical="top" wrapText="1"/>
    </xf>
    <xf numFmtId="0" fontId="7" fillId="8" borderId="10" xfId="0" applyFont="1" applyFill="1" applyBorder="1" applyAlignment="1">
      <alignment horizontal="center" vertical="top" wrapText="1"/>
    </xf>
    <xf numFmtId="0" fontId="7" fillId="8" borderId="10" xfId="0" applyFont="1" applyFill="1" applyBorder="1" applyAlignment="1">
      <alignment horizontal="right" vertical="top" wrapText="1"/>
    </xf>
    <xf numFmtId="2" fontId="7" fillId="8" borderId="11" xfId="0" applyNumberFormat="1" applyFont="1" applyFill="1" applyBorder="1" applyAlignment="1">
      <alignment horizontal="right" vertical="top" wrapText="1"/>
    </xf>
    <xf numFmtId="4" fontId="12" fillId="8" borderId="10" xfId="0" applyNumberFormat="1" applyFont="1" applyFill="1" applyBorder="1"/>
    <xf numFmtId="4" fontId="12" fillId="8" borderId="11" xfId="0" applyNumberFormat="1" applyFont="1" applyFill="1" applyBorder="1"/>
    <xf numFmtId="0" fontId="9" fillId="9" borderId="14" xfId="0" applyFont="1" applyFill="1" applyBorder="1" applyAlignment="1">
      <alignment horizontal="center" vertical="top" wrapText="1"/>
    </xf>
    <xf numFmtId="0" fontId="9" fillId="9" borderId="9" xfId="0" applyFont="1" applyFill="1" applyBorder="1" applyAlignment="1">
      <alignment horizontal="right" vertical="top" wrapText="1"/>
    </xf>
    <xf numFmtId="2" fontId="9" fillId="9" borderId="15" xfId="0" applyNumberFormat="1" applyFont="1" applyFill="1" applyBorder="1" applyAlignment="1">
      <alignment horizontal="right" vertical="top" wrapText="1"/>
    </xf>
    <xf numFmtId="2" fontId="4" fillId="9" borderId="15" xfId="0" applyNumberFormat="1" applyFont="1" applyFill="1" applyBorder="1" applyAlignment="1">
      <alignment horizontal="right" vertical="top" wrapText="1"/>
    </xf>
    <xf numFmtId="2" fontId="4" fillId="8" borderId="11" xfId="0" applyNumberFormat="1" applyFont="1" applyFill="1" applyBorder="1" applyAlignment="1">
      <alignment horizontal="right" vertical="top" wrapText="1"/>
    </xf>
    <xf numFmtId="4" fontId="12" fillId="0" borderId="20" xfId="0" applyNumberFormat="1" applyFont="1" applyBorder="1"/>
    <xf numFmtId="4" fontId="12" fillId="0" borderId="21" xfId="0" applyNumberFormat="1" applyFont="1" applyBorder="1"/>
    <xf numFmtId="2" fontId="6" fillId="7" borderId="6" xfId="0" applyNumberFormat="1" applyFont="1" applyFill="1" applyBorder="1" applyAlignment="1">
      <alignment horizontal="right"/>
    </xf>
    <xf numFmtId="4" fontId="12" fillId="8" borderId="12" xfId="0" applyNumberFormat="1" applyFont="1" applyFill="1" applyBorder="1"/>
    <xf numFmtId="4" fontId="12" fillId="8" borderId="13" xfId="0" applyNumberFormat="1" applyFont="1" applyFill="1" applyBorder="1"/>
    <xf numFmtId="0" fontId="12" fillId="0" borderId="7" xfId="0" applyFont="1" applyBorder="1" applyAlignment="1">
      <alignment horizontal="left" inden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9" xfId="0" applyFont="1" applyFill="1" applyBorder="1" applyAlignment="1">
      <alignment horizontal="right" vertical="top" wrapText="1"/>
    </xf>
    <xf numFmtId="2" fontId="14" fillId="9" borderId="15" xfId="0" applyNumberFormat="1" applyFont="1" applyFill="1" applyBorder="1" applyAlignment="1">
      <alignment horizontal="right" vertical="top" wrapText="1"/>
    </xf>
    <xf numFmtId="4" fontId="0" fillId="0" borderId="15" xfId="0" applyNumberFormat="1" applyBorder="1"/>
    <xf numFmtId="0" fontId="9" fillId="8" borderId="8" xfId="0" applyFont="1" applyFill="1" applyBorder="1" applyAlignment="1">
      <alignment vertical="top" wrapText="1"/>
    </xf>
    <xf numFmtId="0" fontId="4" fillId="8" borderId="10" xfId="0" applyFont="1" applyFill="1" applyBorder="1" applyAlignment="1">
      <alignment horizontal="center" vertical="top" wrapText="1"/>
    </xf>
    <xf numFmtId="0" fontId="4" fillId="8" borderId="10" xfId="0" applyFont="1" applyFill="1" applyBorder="1" applyAlignment="1">
      <alignment horizontal="right" vertical="top" wrapText="1"/>
    </xf>
    <xf numFmtId="0" fontId="6" fillId="7" borderId="0" xfId="0" applyFont="1" applyFill="1"/>
    <xf numFmtId="0" fontId="6" fillId="7" borderId="6" xfId="0" applyFont="1" applyFill="1" applyBorder="1"/>
    <xf numFmtId="0" fontId="9" fillId="8" borderId="12" xfId="0" applyFont="1" applyFill="1" applyBorder="1" applyAlignment="1">
      <alignment horizontal="center" vertical="top" wrapText="1"/>
    </xf>
    <xf numFmtId="0" fontId="8" fillId="8" borderId="10" xfId="0" applyFont="1" applyFill="1" applyBorder="1"/>
    <xf numFmtId="0" fontId="8" fillId="8" borderId="11" xfId="0" applyFont="1" applyFill="1" applyBorder="1"/>
    <xf numFmtId="4" fontId="12" fillId="0" borderId="9" xfId="0" applyNumberFormat="1" applyFont="1" applyBorder="1"/>
    <xf numFmtId="0" fontId="15" fillId="9" borderId="8" xfId="0" applyFont="1" applyFill="1" applyBorder="1" applyAlignment="1">
      <alignment horizontal="left" vertical="top" wrapText="1"/>
    </xf>
    <xf numFmtId="0" fontId="15" fillId="9" borderId="14" xfId="0" applyFont="1" applyFill="1" applyBorder="1" applyAlignment="1">
      <alignment horizontal="center" vertical="top" wrapText="1"/>
    </xf>
    <xf numFmtId="0" fontId="0" fillId="9" borderId="9" xfId="0" applyFill="1" applyBorder="1"/>
    <xf numFmtId="0" fontId="0" fillId="9" borderId="15" xfId="0" applyFill="1" applyBorder="1"/>
    <xf numFmtId="0" fontId="11" fillId="0" borderId="20" xfId="0" applyFont="1" applyBorder="1" applyAlignment="1">
      <alignment horizontal="center" vertical="top" wrapText="1"/>
    </xf>
    <xf numFmtId="0" fontId="16" fillId="0" borderId="0" xfId="0" applyFont="1"/>
    <xf numFmtId="0" fontId="4" fillId="9" borderId="8" xfId="0" applyFont="1" applyFill="1" applyBorder="1" applyAlignment="1">
      <alignment horizontal="left" vertical="top" wrapText="1"/>
    </xf>
    <xf numFmtId="0" fontId="4" fillId="9" borderId="10" xfId="0" applyFont="1" applyFill="1" applyBorder="1" applyAlignment="1">
      <alignment horizontal="center" vertical="top" wrapText="1"/>
    </xf>
    <xf numFmtId="0" fontId="12" fillId="9" borderId="10" xfId="0" applyFont="1" applyFill="1" applyBorder="1"/>
    <xf numFmtId="0" fontId="16" fillId="0" borderId="0" xfId="0" applyFont="1" applyAlignment="1">
      <alignment horizontal="left" vertical="center" wrapText="1"/>
    </xf>
    <xf numFmtId="4" fontId="0" fillId="0" borderId="9" xfId="0" applyNumberFormat="1" applyBorder="1"/>
    <xf numFmtId="0" fontId="11" fillId="0" borderId="18" xfId="0" applyFont="1" applyBorder="1" applyAlignment="1">
      <alignment horizontal="left" vertical="top" wrapText="1" indent="1"/>
    </xf>
    <xf numFmtId="4" fontId="12" fillId="0" borderId="25" xfId="0" applyNumberFormat="1" applyFont="1" applyBorder="1"/>
    <xf numFmtId="4" fontId="12" fillId="0" borderId="23" xfId="0" applyNumberFormat="1" applyFont="1" applyBorder="1"/>
    <xf numFmtId="0" fontId="17" fillId="7" borderId="0" xfId="0" applyFont="1" applyFill="1"/>
    <xf numFmtId="0" fontId="9" fillId="8" borderId="8" xfId="0" applyFont="1" applyFill="1" applyBorder="1" applyAlignment="1">
      <alignment wrapText="1"/>
    </xf>
    <xf numFmtId="0" fontId="0" fillId="8" borderId="12" xfId="0" applyFill="1" applyBorder="1" applyAlignment="1">
      <alignment horizontal="center"/>
    </xf>
    <xf numFmtId="0" fontId="0" fillId="8" borderId="10" xfId="0" applyFill="1" applyBorder="1"/>
    <xf numFmtId="0" fontId="12" fillId="0" borderId="8" xfId="0" applyFont="1" applyBorder="1" applyAlignment="1">
      <alignment horizontal="left" indent="1"/>
    </xf>
    <xf numFmtId="0" fontId="9" fillId="8" borderId="5" xfId="0" applyFont="1" applyFill="1" applyBorder="1" applyAlignment="1">
      <alignment wrapText="1"/>
    </xf>
    <xf numFmtId="0" fontId="0" fillId="8" borderId="12" xfId="0" applyFill="1" applyBorder="1"/>
    <xf numFmtId="0" fontId="11" fillId="0" borderId="8" xfId="0" applyFont="1" applyBorder="1" applyAlignment="1">
      <alignment horizontal="left" wrapText="1" indent="1"/>
    </xf>
    <xf numFmtId="0" fontId="11" fillId="0" borderId="14" xfId="0" applyFont="1" applyBorder="1" applyAlignment="1">
      <alignment horizontal="center"/>
    </xf>
    <xf numFmtId="4" fontId="11" fillId="0" borderId="9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0" fontId="9" fillId="8" borderId="17" xfId="0" applyFont="1" applyFill="1" applyBorder="1" applyAlignment="1">
      <alignment wrapText="1"/>
    </xf>
    <xf numFmtId="0" fontId="18" fillId="8" borderId="10" xfId="0" applyFont="1" applyFill="1" applyBorder="1" applyAlignment="1">
      <alignment horizontal="center"/>
    </xf>
    <xf numFmtId="2" fontId="18" fillId="8" borderId="10" xfId="0" applyNumberFormat="1" applyFont="1" applyFill="1" applyBorder="1" applyAlignment="1">
      <alignment horizontal="right"/>
    </xf>
    <xf numFmtId="2" fontId="18" fillId="8" borderId="11" xfId="0" applyNumberFormat="1" applyFont="1" applyFill="1" applyBorder="1" applyAlignment="1">
      <alignment horizontal="right"/>
    </xf>
    <xf numFmtId="2" fontId="11" fillId="0" borderId="15" xfId="0" applyNumberFormat="1" applyFont="1" applyBorder="1" applyAlignment="1">
      <alignment horizontal="right"/>
    </xf>
    <xf numFmtId="0" fontId="11" fillId="0" borderId="17" xfId="0" applyFont="1" applyBorder="1" applyAlignment="1">
      <alignment horizontal="left" wrapText="1" indent="1"/>
    </xf>
    <xf numFmtId="0" fontId="9" fillId="8" borderId="10" xfId="0" applyFont="1" applyFill="1" applyBorder="1" applyAlignment="1">
      <alignment horizontal="center" wrapText="1"/>
    </xf>
    <xf numFmtId="0" fontId="9" fillId="8" borderId="10" xfId="0" applyFont="1" applyFill="1" applyBorder="1" applyAlignment="1">
      <alignment wrapText="1"/>
    </xf>
    <xf numFmtId="2" fontId="9" fillId="8" borderId="11" xfId="0" applyNumberFormat="1" applyFont="1" applyFill="1" applyBorder="1" applyAlignment="1">
      <alignment wrapText="1"/>
    </xf>
    <xf numFmtId="0" fontId="12" fillId="0" borderId="8" xfId="0" applyFont="1" applyBorder="1" applyAlignment="1">
      <alignment horizontal="left" wrapText="1" indent="1"/>
    </xf>
    <xf numFmtId="0" fontId="12" fillId="0" borderId="22" xfId="0" applyFont="1" applyBorder="1" applyAlignment="1">
      <alignment horizontal="left" indent="1"/>
    </xf>
    <xf numFmtId="0" fontId="12" fillId="0" borderId="23" xfId="0" applyFont="1" applyBorder="1" applyAlignment="1">
      <alignment horizontal="center"/>
    </xf>
    <xf numFmtId="4" fontId="12" fillId="0" borderId="24" xfId="0" applyNumberFormat="1" applyFont="1" applyBorder="1"/>
    <xf numFmtId="0" fontId="13" fillId="7" borderId="0" xfId="0" applyFont="1" applyFill="1"/>
    <xf numFmtId="0" fontId="20" fillId="7" borderId="6" xfId="0" applyFont="1" applyFill="1" applyBorder="1"/>
    <xf numFmtId="0" fontId="9" fillId="8" borderId="7" xfId="0" applyFont="1" applyFill="1" applyBorder="1" applyAlignment="1">
      <alignment horizontal="left" vertical="top" wrapText="1"/>
    </xf>
    <xf numFmtId="0" fontId="13" fillId="8" borderId="0" xfId="0" applyFont="1" applyFill="1"/>
    <xf numFmtId="0" fontId="0" fillId="8" borderId="0" xfId="0" applyFill="1"/>
    <xf numFmtId="0" fontId="13" fillId="8" borderId="6" xfId="0" applyFont="1" applyFill="1" applyBorder="1"/>
    <xf numFmtId="4" fontId="11" fillId="0" borderId="15" xfId="0" applyNumberFormat="1" applyFont="1" applyBorder="1" applyAlignment="1">
      <alignment horizontal="right"/>
    </xf>
    <xf numFmtId="0" fontId="12" fillId="0" borderId="8" xfId="0" applyFont="1" applyBorder="1" applyAlignment="1">
      <alignment horizontal="left" vertical="center" wrapText="1" indent="1"/>
    </xf>
    <xf numFmtId="1" fontId="11" fillId="0" borderId="14" xfId="0" applyNumberFormat="1" applyFont="1" applyBorder="1" applyAlignment="1">
      <alignment horizontal="center"/>
    </xf>
    <xf numFmtId="0" fontId="21" fillId="8" borderId="7" xfId="0" applyFont="1" applyFill="1" applyBorder="1" applyAlignment="1">
      <alignment wrapText="1"/>
    </xf>
    <xf numFmtId="4" fontId="12" fillId="0" borderId="9" xfId="0" applyNumberFormat="1" applyFont="1" applyBorder="1" applyAlignment="1">
      <alignment horizontal="right" vertical="center" wrapText="1"/>
    </xf>
    <xf numFmtId="2" fontId="12" fillId="0" borderId="9" xfId="0" applyNumberFormat="1" applyFont="1" applyBorder="1" applyAlignment="1">
      <alignment horizontal="right" vertical="center" wrapText="1"/>
    </xf>
    <xf numFmtId="1" fontId="11" fillId="0" borderId="23" xfId="0" applyNumberFormat="1" applyFont="1" applyBorder="1" applyAlignment="1">
      <alignment horizontal="center"/>
    </xf>
    <xf numFmtId="4" fontId="12" fillId="0" borderId="24" xfId="0" applyNumberFormat="1" applyFont="1" applyBorder="1" applyAlignment="1">
      <alignment horizontal="right" vertical="center" wrapText="1"/>
    </xf>
    <xf numFmtId="2" fontId="12" fillId="0" borderId="24" xfId="0" applyNumberFormat="1" applyFont="1" applyBorder="1" applyAlignment="1">
      <alignment horizontal="right" vertical="center" wrapText="1"/>
    </xf>
    <xf numFmtId="2" fontId="11" fillId="0" borderId="25" xfId="0" applyNumberFormat="1" applyFont="1" applyBorder="1" applyAlignment="1">
      <alignment horizontal="right"/>
    </xf>
    <xf numFmtId="0" fontId="12" fillId="0" borderId="0" xfId="0" applyFont="1" applyAlignment="1">
      <alignment horizontal="left" indent="1"/>
    </xf>
    <xf numFmtId="1" fontId="11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right" vertical="center" wrapText="1"/>
    </xf>
    <xf numFmtId="4" fontId="12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right" vertical="center" wrapText="1"/>
    </xf>
    <xf numFmtId="2" fontId="11" fillId="0" borderId="0" xfId="0" applyNumberFormat="1" applyFont="1" applyAlignment="1">
      <alignment horizontal="right"/>
    </xf>
    <xf numFmtId="4" fontId="0" fillId="4" borderId="28" xfId="0" applyNumberFormat="1" applyFill="1" applyBorder="1" applyAlignment="1">
      <alignment horizontal="right"/>
    </xf>
    <xf numFmtId="4" fontId="0" fillId="4" borderId="28" xfId="0" applyNumberFormat="1" applyFill="1" applyBorder="1"/>
    <xf numFmtId="4" fontId="0" fillId="0" borderId="0" xfId="0" applyNumberFormat="1" applyAlignment="1">
      <alignment horizontal="right"/>
    </xf>
    <xf numFmtId="4" fontId="0" fillId="6" borderId="28" xfId="0" applyNumberFormat="1" applyFill="1" applyBorder="1" applyAlignment="1">
      <alignment horizontal="right"/>
    </xf>
    <xf numFmtId="4" fontId="0" fillId="0" borderId="0" xfId="0" applyNumberFormat="1"/>
    <xf numFmtId="0" fontId="0" fillId="0" borderId="0" xfId="0" quotePrefix="1"/>
    <xf numFmtId="3" fontId="12" fillId="0" borderId="24" xfId="0" applyNumberFormat="1" applyFont="1" applyBorder="1"/>
    <xf numFmtId="164" fontId="12" fillId="0" borderId="0" xfId="0" applyNumberFormat="1" applyFont="1"/>
    <xf numFmtId="4" fontId="12" fillId="0" borderId="0" xfId="0" applyNumberFormat="1" applyFont="1"/>
    <xf numFmtId="0" fontId="12" fillId="9" borderId="11" xfId="0" applyFont="1" applyFill="1" applyBorder="1"/>
    <xf numFmtId="2" fontId="17" fillId="7" borderId="13" xfId="0" applyNumberFormat="1" applyFont="1" applyFill="1" applyBorder="1"/>
    <xf numFmtId="4" fontId="12" fillId="0" borderId="30" xfId="0" applyNumberFormat="1" applyFont="1" applyBorder="1"/>
    <xf numFmtId="0" fontId="12" fillId="0" borderId="17" xfId="0" applyFont="1" applyBorder="1" applyAlignment="1">
      <alignment horizontal="left" indent="1"/>
    </xf>
    <xf numFmtId="10" fontId="24" fillId="0" borderId="0" xfId="0" applyNumberFormat="1" applyFont="1"/>
    <xf numFmtId="0" fontId="24" fillId="0" borderId="0" xfId="0" applyFont="1" applyAlignment="1">
      <alignment horizontal="right"/>
    </xf>
    <xf numFmtId="0" fontId="25" fillId="0" borderId="0" xfId="0" applyFont="1"/>
    <xf numFmtId="4" fontId="0" fillId="8" borderId="12" xfId="0" applyNumberFormat="1" applyFill="1" applyBorder="1"/>
    <xf numFmtId="4" fontId="8" fillId="9" borderId="16" xfId="0" applyNumberFormat="1" applyFont="1" applyFill="1" applyBorder="1"/>
    <xf numFmtId="2" fontId="0" fillId="0" borderId="0" xfId="0" applyNumberFormat="1" applyAlignment="1">
      <alignment horizontal="center"/>
    </xf>
    <xf numFmtId="2" fontId="0" fillId="8" borderId="12" xfId="0" applyNumberFormat="1" applyFill="1" applyBorder="1" applyAlignment="1">
      <alignment horizontal="center"/>
    </xf>
    <xf numFmtId="164" fontId="8" fillId="9" borderId="16" xfId="0" applyNumberFormat="1" applyFont="1" applyFill="1" applyBorder="1" applyAlignment="1">
      <alignment horizontal="center"/>
    </xf>
    <xf numFmtId="4" fontId="12" fillId="0" borderId="16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2" fontId="17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 wrapText="1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4" fontId="23" fillId="0" borderId="0" xfId="1" applyFont="1" applyBorder="1" applyAlignment="1" applyProtection="1">
      <alignment horizontal="center"/>
    </xf>
    <xf numFmtId="44" fontId="17" fillId="0" borderId="0" xfId="1" applyFont="1" applyAlignment="1">
      <alignment horizontal="center"/>
    </xf>
    <xf numFmtId="0" fontId="0" fillId="0" borderId="0" xfId="0" applyAlignment="1">
      <alignment horizontal="center" vertical="top" wrapText="1"/>
    </xf>
    <xf numFmtId="1" fontId="0" fillId="0" borderId="0" xfId="0" applyNumberFormat="1"/>
    <xf numFmtId="1" fontId="0" fillId="8" borderId="12" xfId="0" applyNumberFormat="1" applyFill="1" applyBorder="1"/>
    <xf numFmtId="1" fontId="8" fillId="9" borderId="8" xfId="0" applyNumberFormat="1" applyFont="1" applyFill="1" applyBorder="1"/>
    <xf numFmtId="1" fontId="12" fillId="0" borderId="16" xfId="0" applyNumberFormat="1" applyFont="1" applyBorder="1"/>
    <xf numFmtId="1" fontId="6" fillId="0" borderId="0" xfId="0" applyNumberFormat="1" applyFont="1"/>
    <xf numFmtId="1" fontId="8" fillId="0" borderId="0" xfId="0" applyNumberFormat="1" applyFont="1"/>
    <xf numFmtId="1" fontId="12" fillId="0" borderId="0" xfId="0" applyNumberFormat="1" applyFont="1"/>
    <xf numFmtId="1" fontId="17" fillId="0" borderId="0" xfId="0" applyNumberFormat="1" applyFont="1"/>
    <xf numFmtId="1" fontId="18" fillId="0" borderId="0" xfId="0" applyNumberFormat="1" applyFont="1" applyAlignment="1">
      <alignment horizontal="right"/>
    </xf>
    <xf numFmtId="1" fontId="9" fillId="0" borderId="0" xfId="0" applyNumberFormat="1" applyFont="1" applyAlignment="1">
      <alignment wrapText="1"/>
    </xf>
    <xf numFmtId="1" fontId="20" fillId="0" borderId="0" xfId="0" applyNumberFormat="1" applyFont="1"/>
    <xf numFmtId="1" fontId="13" fillId="0" borderId="0" xfId="0" applyNumberFormat="1" applyFont="1"/>
    <xf numFmtId="1" fontId="23" fillId="0" borderId="0" xfId="1" applyNumberFormat="1" applyFont="1" applyBorder="1" applyAlignment="1" applyProtection="1"/>
    <xf numFmtId="1" fontId="17" fillId="0" borderId="0" xfId="1" applyNumberFormat="1" applyFont="1"/>
    <xf numFmtId="1" fontId="0" fillId="0" borderId="0" xfId="0" applyNumberFormat="1" applyAlignment="1">
      <alignment horizontal="left" vertical="top" wrapText="1"/>
    </xf>
    <xf numFmtId="1" fontId="12" fillId="0" borderId="19" xfId="0" applyNumberFormat="1" applyFont="1" applyBorder="1"/>
    <xf numFmtId="0" fontId="7" fillId="8" borderId="11" xfId="0" applyFont="1" applyFill="1" applyBorder="1" applyAlignment="1">
      <alignment horizontal="right" vertical="top" wrapText="1"/>
    </xf>
    <xf numFmtId="1" fontId="12" fillId="0" borderId="22" xfId="0" applyNumberFormat="1" applyFont="1" applyBorder="1"/>
    <xf numFmtId="4" fontId="12" fillId="0" borderId="26" xfId="0" applyNumberFormat="1" applyFont="1" applyBorder="1" applyAlignment="1">
      <alignment horizontal="center"/>
    </xf>
    <xf numFmtId="9" fontId="26" fillId="0" borderId="0" xfId="0" applyNumberFormat="1" applyFont="1"/>
    <xf numFmtId="0" fontId="10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6" fillId="0" borderId="0" xfId="0" applyFont="1"/>
    <xf numFmtId="3" fontId="12" fillId="0" borderId="14" xfId="0" applyNumberFormat="1" applyFont="1" applyBorder="1"/>
    <xf numFmtId="3" fontId="12" fillId="8" borderId="9" xfId="0" applyNumberFormat="1" applyFont="1" applyFill="1" applyBorder="1"/>
    <xf numFmtId="0" fontId="12" fillId="8" borderId="10" xfId="0" applyFont="1" applyFill="1" applyBorder="1" applyAlignment="1">
      <alignment horizontal="center"/>
    </xf>
    <xf numFmtId="44" fontId="26" fillId="0" borderId="0" xfId="1" applyFont="1" applyBorder="1"/>
    <xf numFmtId="44" fontId="10" fillId="0" borderId="0" xfId="1" applyFont="1" applyBorder="1"/>
    <xf numFmtId="1" fontId="11" fillId="0" borderId="14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 vertical="top" wrapText="1"/>
    </xf>
    <xf numFmtId="3" fontId="12" fillId="0" borderId="34" xfId="0" applyNumberFormat="1" applyFont="1" applyBorder="1"/>
    <xf numFmtId="0" fontId="17" fillId="7" borderId="9" xfId="0" applyFont="1" applyFill="1" applyBorder="1" applyAlignment="1">
      <alignment horizontal="center"/>
    </xf>
    <xf numFmtId="0" fontId="17" fillId="7" borderId="10" xfId="0" applyFont="1" applyFill="1" applyBorder="1" applyAlignment="1">
      <alignment horizontal="center"/>
    </xf>
    <xf numFmtId="4" fontId="12" fillId="0" borderId="34" xfId="0" applyNumberFormat="1" applyFont="1" applyBorder="1"/>
    <xf numFmtId="0" fontId="9" fillId="8" borderId="35" xfId="0" applyFont="1" applyFill="1" applyBorder="1" applyAlignment="1">
      <alignment horizontal="left" vertical="top" wrapText="1"/>
    </xf>
    <xf numFmtId="0" fontId="8" fillId="8" borderId="12" xfId="0" applyFont="1" applyFill="1" applyBorder="1"/>
    <xf numFmtId="0" fontId="8" fillId="8" borderId="13" xfId="0" applyFont="1" applyFill="1" applyBorder="1"/>
    <xf numFmtId="0" fontId="5" fillId="7" borderId="8" xfId="0" applyFont="1" applyFill="1" applyBorder="1" applyAlignment="1">
      <alignment horizontal="left" vertical="top" wrapText="1"/>
    </xf>
    <xf numFmtId="0" fontId="7" fillId="7" borderId="10" xfId="0" applyFont="1" applyFill="1" applyBorder="1" applyAlignment="1">
      <alignment horizontal="center" vertical="top" wrapText="1"/>
    </xf>
    <xf numFmtId="0" fontId="6" fillId="7" borderId="10" xfId="0" applyFont="1" applyFill="1" applyBorder="1"/>
    <xf numFmtId="0" fontId="6" fillId="7" borderId="11" xfId="0" applyFont="1" applyFill="1" applyBorder="1"/>
    <xf numFmtId="4" fontId="12" fillId="0" borderId="19" xfId="0" applyNumberFormat="1" applyFont="1" applyBorder="1" applyAlignment="1">
      <alignment horizontal="center"/>
    </xf>
    <xf numFmtId="4" fontId="12" fillId="0" borderId="19" xfId="0" applyNumberFormat="1" applyFont="1" applyBorder="1"/>
    <xf numFmtId="1" fontId="6" fillId="7" borderId="17" xfId="0" applyNumberFormat="1" applyFont="1" applyFill="1" applyBorder="1"/>
    <xf numFmtId="2" fontId="6" fillId="7" borderId="10" xfId="0" applyNumberFormat="1" applyFont="1" applyFill="1" applyBorder="1" applyAlignment="1">
      <alignment horizontal="center"/>
    </xf>
    <xf numFmtId="4" fontId="12" fillId="7" borderId="10" xfId="0" applyNumberFormat="1" applyFont="1" applyFill="1" applyBorder="1"/>
    <xf numFmtId="4" fontId="12" fillId="7" borderId="11" xfId="0" applyNumberFormat="1" applyFont="1" applyFill="1" applyBorder="1"/>
    <xf numFmtId="1" fontId="6" fillId="7" borderId="36" xfId="0" applyNumberFormat="1" applyFont="1" applyFill="1" applyBorder="1"/>
    <xf numFmtId="2" fontId="6" fillId="7" borderId="37" xfId="0" applyNumberFormat="1" applyFont="1" applyFill="1" applyBorder="1" applyAlignment="1">
      <alignment horizontal="center"/>
    </xf>
    <xf numFmtId="2" fontId="6" fillId="7" borderId="37" xfId="0" applyNumberFormat="1" applyFont="1" applyFill="1" applyBorder="1"/>
    <xf numFmtId="4" fontId="6" fillId="7" borderId="37" xfId="0" applyNumberFormat="1" applyFont="1" applyFill="1" applyBorder="1"/>
    <xf numFmtId="2" fontId="6" fillId="7" borderId="38" xfId="0" applyNumberFormat="1" applyFont="1" applyFill="1" applyBorder="1"/>
    <xf numFmtId="0" fontId="27" fillId="0" borderId="0" xfId="0" applyFont="1"/>
    <xf numFmtId="0" fontId="27" fillId="10" borderId="0" xfId="0" applyFont="1" applyFill="1"/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2" fontId="0" fillId="0" borderId="0" xfId="0" applyNumberFormat="1" applyProtection="1">
      <protection locked="0"/>
    </xf>
    <xf numFmtId="0" fontId="4" fillId="2" borderId="1" xfId="2" applyFont="1" applyFill="1" applyBorder="1" applyAlignment="1" applyProtection="1">
      <alignment horizontal="left" vertical="center"/>
      <protection locked="0"/>
    </xf>
    <xf numFmtId="3" fontId="4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2" applyFont="1" applyFill="1" applyBorder="1" applyAlignment="1" applyProtection="1">
      <alignment horizontal="center" vertical="center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3" borderId="2" xfId="2" applyFont="1" applyFill="1" applyBorder="1" applyAlignment="1" applyProtection="1">
      <alignment horizontal="center" vertical="center" wrapText="1"/>
      <protection locked="0"/>
    </xf>
    <xf numFmtId="2" fontId="4" fillId="4" borderId="4" xfId="2" applyNumberFormat="1" applyFont="1" applyFill="1" applyBorder="1" applyAlignment="1" applyProtection="1">
      <alignment horizontal="center" vertical="center" wrapText="1"/>
      <protection locked="0"/>
    </xf>
    <xf numFmtId="1" fontId="4" fillId="5" borderId="32" xfId="2" applyNumberFormat="1" applyFont="1" applyFill="1" applyBorder="1" applyAlignment="1" applyProtection="1">
      <alignment horizontal="center" vertical="center" wrapText="1"/>
      <protection locked="0"/>
    </xf>
    <xf numFmtId="0" fontId="4" fillId="5" borderId="31" xfId="2" applyFont="1" applyFill="1" applyBorder="1" applyAlignment="1" applyProtection="1">
      <alignment horizontal="center" vertical="center" wrapText="1"/>
      <protection locked="0"/>
    </xf>
    <xf numFmtId="4" fontId="4" fillId="5" borderId="2" xfId="2" applyNumberFormat="1" applyFont="1" applyFill="1" applyBorder="1" applyAlignment="1" applyProtection="1">
      <alignment horizontal="center" vertical="center" wrapText="1"/>
      <protection locked="0"/>
    </xf>
    <xf numFmtId="0" fontId="4" fillId="5" borderId="2" xfId="2" applyFont="1" applyFill="1" applyBorder="1" applyAlignment="1" applyProtection="1">
      <alignment horizontal="center" vertical="center" wrapText="1"/>
      <protection locked="0"/>
    </xf>
    <xf numFmtId="2" fontId="4" fillId="6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11" borderId="9" xfId="0" applyFont="1" applyFill="1" applyBorder="1" applyAlignment="1" applyProtection="1">
      <alignment horizontal="center"/>
      <protection locked="0"/>
    </xf>
    <xf numFmtId="0" fontId="12" fillId="11" borderId="34" xfId="0" applyFont="1" applyFill="1" applyBorder="1" applyAlignment="1" applyProtection="1">
      <alignment horizontal="center"/>
      <protection locked="0"/>
    </xf>
    <xf numFmtId="0" fontId="12" fillId="11" borderId="14" xfId="0" applyFont="1" applyFill="1" applyBorder="1" applyAlignment="1" applyProtection="1">
      <alignment horizontal="center"/>
      <protection locked="0"/>
    </xf>
    <xf numFmtId="0" fontId="12" fillId="11" borderId="24" xfId="0" applyFont="1" applyFill="1" applyBorder="1" applyAlignment="1" applyProtection="1">
      <alignment horizontal="center"/>
      <protection locked="0"/>
    </xf>
    <xf numFmtId="164" fontId="12" fillId="6" borderId="16" xfId="0" applyNumberFormat="1" applyFont="1" applyFill="1" applyBorder="1" applyProtection="1">
      <protection locked="0"/>
    </xf>
    <xf numFmtId="164" fontId="12" fillId="6" borderId="19" xfId="0" applyNumberFormat="1" applyFont="1" applyFill="1" applyBorder="1" applyProtection="1">
      <protection locked="0"/>
    </xf>
    <xf numFmtId="164" fontId="12" fillId="6" borderId="26" xfId="0" applyNumberFormat="1" applyFont="1" applyFill="1" applyBorder="1" applyProtection="1">
      <protection locked="0"/>
    </xf>
    <xf numFmtId="164" fontId="0" fillId="8" borderId="12" xfId="0" applyNumberFormat="1" applyFill="1" applyBorder="1"/>
    <xf numFmtId="164" fontId="8" fillId="9" borderId="16" xfId="0" applyNumberFormat="1" applyFont="1" applyFill="1" applyBorder="1"/>
    <xf numFmtId="0" fontId="17" fillId="0" borderId="0" xfId="0" applyFont="1" applyAlignment="1" applyProtection="1">
      <alignment vertical="center" wrapText="1"/>
      <protection locked="0"/>
    </xf>
    <xf numFmtId="0" fontId="17" fillId="0" borderId="0" xfId="0" applyFont="1" applyAlignment="1">
      <alignment horizontal="left" vertical="center" wrapText="1" indent="1"/>
    </xf>
    <xf numFmtId="0" fontId="2" fillId="0" borderId="0" xfId="0" applyFont="1"/>
    <xf numFmtId="0" fontId="27" fillId="0" borderId="33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4" fontId="27" fillId="0" borderId="27" xfId="0" applyNumberFormat="1" applyFont="1" applyBorder="1" applyAlignment="1">
      <alignment horizontal="center"/>
    </xf>
    <xf numFmtId="4" fontId="27" fillId="0" borderId="9" xfId="0" applyNumberFormat="1" applyFont="1" applyBorder="1" applyAlignment="1">
      <alignment horizontal="center" vertical="center" wrapText="1"/>
    </xf>
    <xf numFmtId="0" fontId="8" fillId="0" borderId="0" xfId="0" applyFont="1"/>
    <xf numFmtId="3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2" fontId="8" fillId="0" borderId="0" xfId="0" applyNumberFormat="1" applyFont="1" applyProtection="1">
      <protection locked="0"/>
    </xf>
    <xf numFmtId="2" fontId="8" fillId="0" borderId="0" xfId="0" applyNumberFormat="1" applyFont="1" applyAlignment="1">
      <alignment horizontal="center"/>
    </xf>
    <xf numFmtId="4" fontId="8" fillId="0" borderId="0" xfId="0" applyNumberFormat="1" applyFont="1"/>
    <xf numFmtId="0" fontId="8" fillId="0" borderId="0" xfId="0" applyFont="1" applyAlignment="1" applyProtection="1">
      <alignment horizontal="left" wrapText="1" indent="1"/>
      <protection locked="0"/>
    </xf>
    <xf numFmtId="1" fontId="8" fillId="0" borderId="0" xfId="0" applyNumberFormat="1" applyFont="1" applyAlignment="1">
      <alignment horizontal="left" wrapText="1" indent="1"/>
    </xf>
    <xf numFmtId="0" fontId="8" fillId="0" borderId="0" xfId="0" applyFont="1" applyAlignment="1">
      <alignment horizontal="center" wrapText="1"/>
    </xf>
    <xf numFmtId="1" fontId="8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1" fontId="8" fillId="0" borderId="0" xfId="0" quotePrefix="1" applyNumberFormat="1" applyFont="1" applyAlignment="1">
      <alignment horizontal="left" vertical="top" wrapText="1" indent="1"/>
    </xf>
    <xf numFmtId="0" fontId="8" fillId="0" borderId="0" xfId="0" quotePrefix="1" applyFont="1" applyAlignment="1">
      <alignment horizontal="center" vertical="top" wrapText="1"/>
    </xf>
    <xf numFmtId="0" fontId="8" fillId="0" borderId="0" xfId="0" quotePrefix="1" applyFont="1" applyAlignment="1">
      <alignment vertical="top" wrapText="1"/>
    </xf>
    <xf numFmtId="1" fontId="8" fillId="0" borderId="0" xfId="0" quotePrefix="1" applyNumberFormat="1" applyFont="1" applyAlignment="1">
      <alignment vertical="top" wrapText="1"/>
    </xf>
    <xf numFmtId="1" fontId="10" fillId="0" borderId="0" xfId="0" quotePrefix="1" applyNumberFormat="1" applyFont="1" applyAlignment="1">
      <alignment horizontal="left" vertical="top" wrapText="1"/>
    </xf>
    <xf numFmtId="0" fontId="10" fillId="0" borderId="0" xfId="0" quotePrefix="1" applyFont="1" applyAlignment="1">
      <alignment horizontal="center" vertical="top" wrapText="1"/>
    </xf>
    <xf numFmtId="3" fontId="28" fillId="0" borderId="39" xfId="0" applyNumberFormat="1" applyFont="1" applyBorder="1"/>
    <xf numFmtId="0" fontId="10" fillId="0" borderId="39" xfId="0" applyFont="1" applyBorder="1"/>
    <xf numFmtId="0" fontId="8" fillId="0" borderId="0" xfId="0" applyFont="1" applyAlignment="1" applyProtection="1">
      <alignment horizontal="left" wrapText="1" indent="1"/>
      <protection locked="0"/>
    </xf>
    <xf numFmtId="0" fontId="0" fillId="0" borderId="0" xfId="0" applyAlignment="1">
      <alignment horizontal="left" wrapText="1" indent="1"/>
    </xf>
    <xf numFmtId="0" fontId="10" fillId="0" borderId="0" xfId="0" applyFont="1" applyAlignment="1" applyProtection="1">
      <alignment wrapText="1"/>
      <protection locked="0"/>
    </xf>
    <xf numFmtId="0" fontId="0" fillId="0" borderId="0" xfId="0"/>
    <xf numFmtId="4" fontId="17" fillId="0" borderId="0" xfId="0" applyNumberFormat="1" applyFont="1" applyAlignment="1">
      <alignment horizontal="center"/>
    </xf>
    <xf numFmtId="0" fontId="17" fillId="0" borderId="0" xfId="0" applyFont="1"/>
    <xf numFmtId="0" fontId="27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 applyProtection="1">
      <alignment horizontal="left" wrapText="1" inden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0" xfId="0" quotePrefix="1" applyFont="1" applyAlignment="1" applyProtection="1">
      <alignment horizontal="left" vertical="top" wrapText="1" indent="1"/>
      <protection locked="0"/>
    </xf>
    <xf numFmtId="0" fontId="10" fillId="0" borderId="0" xfId="0" quotePrefix="1" applyFont="1" applyAlignment="1">
      <alignment horizontal="left" vertical="top" wrapText="1"/>
    </xf>
    <xf numFmtId="0" fontId="0" fillId="0" borderId="0" xfId="0" quotePrefix="1" applyAlignment="1">
      <alignment horizontal="left" vertical="top" wrapText="1"/>
    </xf>
    <xf numFmtId="0" fontId="0" fillId="0" borderId="0" xfId="0" applyAlignment="1"/>
  </cellXfs>
  <cellStyles count="3">
    <cellStyle name="Mena" xfId="1" builtinId="4"/>
    <cellStyle name="Normálna" xfId="0" builtinId="0"/>
    <cellStyle name="Normálna 2" xfId="2" xr:uid="{552C4586-DBA7-41EC-95C7-08571E2493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6FF68-B3A4-4BDA-856E-739417C8F8BD}">
  <dimension ref="A2:R365"/>
  <sheetViews>
    <sheetView showGridLines="0" tabSelected="1" zoomScale="80" zoomScaleNormal="80" workbookViewId="0">
      <pane ySplit="4" topLeftCell="A309" activePane="bottomLeft" state="frozen"/>
      <selection pane="bottomLeft" activeCell="H324" sqref="H324"/>
    </sheetView>
  </sheetViews>
  <sheetFormatPr defaultRowHeight="15" x14ac:dyDescent="0.25"/>
  <cols>
    <col min="1" max="1" width="7.140625" customWidth="1"/>
    <col min="2" max="2" width="126.5703125" customWidth="1"/>
    <col min="3" max="3" width="20.42578125" style="1" bestFit="1" customWidth="1"/>
    <col min="4" max="4" width="8.140625" style="2" bestFit="1" customWidth="1"/>
    <col min="5" max="5" width="20" style="2" bestFit="1" customWidth="1"/>
    <col min="6" max="6" width="23.28515625" style="2" customWidth="1"/>
    <col min="7" max="7" width="17" style="2" customWidth="1"/>
    <col min="8" max="8" width="21.42578125" style="3" bestFit="1" customWidth="1"/>
    <col min="9" max="9" width="20" style="173" customWidth="1"/>
    <col min="10" max="10" width="11" style="152" customWidth="1"/>
    <col min="11" max="11" width="14.28515625" customWidth="1"/>
    <col min="12" max="12" width="14.28515625" style="138" customWidth="1"/>
    <col min="13" max="13" width="20.140625" customWidth="1"/>
    <col min="14" max="14" width="12.5703125" customWidth="1"/>
    <col min="15" max="15" width="16.85546875" customWidth="1"/>
    <col min="18" max="18" width="29.7109375" customWidth="1"/>
    <col min="20" max="20" width="11.85546875" customWidth="1"/>
  </cols>
  <sheetData>
    <row r="2" spans="1:15" ht="21" x14ac:dyDescent="0.35">
      <c r="A2" s="225"/>
      <c r="B2" s="226" t="s">
        <v>336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</row>
    <row r="3" spans="1:15" ht="19.5" thickBot="1" x14ac:dyDescent="0.35">
      <c r="C3" s="274" t="s">
        <v>344</v>
      </c>
      <c r="D3" s="275"/>
      <c r="E3" s="275"/>
      <c r="F3" s="275"/>
      <c r="G3" s="275"/>
    </row>
    <row r="4" spans="1:15" s="4" customFormat="1" ht="75" customHeight="1" thickBot="1" x14ac:dyDescent="0.3">
      <c r="B4" s="230" t="s">
        <v>0</v>
      </c>
      <c r="C4" s="231" t="s">
        <v>1</v>
      </c>
      <c r="D4" s="232" t="s">
        <v>2</v>
      </c>
      <c r="E4" s="233" t="s">
        <v>3</v>
      </c>
      <c r="F4" s="234" t="s">
        <v>4</v>
      </c>
      <c r="G4" s="234" t="s">
        <v>5</v>
      </c>
      <c r="H4" s="235" t="s">
        <v>6</v>
      </c>
      <c r="I4" s="236" t="s">
        <v>338</v>
      </c>
      <c r="J4" s="237" t="s">
        <v>2</v>
      </c>
      <c r="K4" s="237" t="s">
        <v>341</v>
      </c>
      <c r="L4" s="238" t="s">
        <v>337</v>
      </c>
      <c r="M4" s="239" t="s">
        <v>339</v>
      </c>
      <c r="N4" s="239" t="s">
        <v>5</v>
      </c>
      <c r="O4" s="240" t="s">
        <v>340</v>
      </c>
    </row>
    <row r="5" spans="1:15" ht="18.75" x14ac:dyDescent="0.3">
      <c r="B5" s="5" t="s">
        <v>7</v>
      </c>
      <c r="C5" s="6"/>
      <c r="D5" s="7"/>
      <c r="E5" s="8"/>
      <c r="F5" s="8"/>
      <c r="G5" s="8"/>
      <c r="H5" s="9"/>
      <c r="I5" s="220"/>
      <c r="J5" s="221"/>
      <c r="K5" s="222"/>
      <c r="L5" s="223"/>
      <c r="M5" s="222"/>
      <c r="N5" s="222"/>
      <c r="O5" s="224"/>
    </row>
    <row r="6" spans="1:15" ht="18.75" x14ac:dyDescent="0.25">
      <c r="B6" s="10" t="s">
        <v>8</v>
      </c>
      <c r="C6" s="11"/>
      <c r="D6" s="12"/>
      <c r="E6" s="13"/>
      <c r="F6" s="13"/>
      <c r="G6" s="13"/>
      <c r="H6" s="14"/>
      <c r="I6" s="174"/>
      <c r="J6" s="153"/>
      <c r="K6" s="248"/>
      <c r="L6" s="150"/>
      <c r="M6" s="15"/>
      <c r="N6" s="15"/>
      <c r="O6" s="16"/>
    </row>
    <row r="7" spans="1:15" ht="15.75" customHeight="1" x14ac:dyDescent="0.25">
      <c r="B7" s="17" t="s">
        <v>9</v>
      </c>
      <c r="C7" s="18"/>
      <c r="D7" s="19"/>
      <c r="E7" s="20"/>
      <c r="F7" s="20"/>
      <c r="G7" s="20"/>
      <c r="H7" s="21"/>
      <c r="I7" s="175"/>
      <c r="J7" s="154"/>
      <c r="K7" s="249"/>
      <c r="L7" s="151"/>
      <c r="M7" s="22"/>
      <c r="N7" s="23"/>
      <c r="O7" s="21"/>
    </row>
    <row r="8" spans="1:15" x14ac:dyDescent="0.25">
      <c r="B8" s="24" t="s">
        <v>10</v>
      </c>
      <c r="C8" s="25">
        <v>4000</v>
      </c>
      <c r="D8" s="26" t="s">
        <v>11</v>
      </c>
      <c r="E8" s="241"/>
      <c r="F8" s="27">
        <f>C8*E8</f>
        <v>0</v>
      </c>
      <c r="G8" s="27">
        <f>F8/100*20</f>
        <v>0</v>
      </c>
      <c r="H8" s="28">
        <f>F8+G8</f>
        <v>0</v>
      </c>
      <c r="I8" s="176">
        <v>1200</v>
      </c>
      <c r="J8" s="155" t="str">
        <f>D8</f>
        <v>m</v>
      </c>
      <c r="K8" s="245"/>
      <c r="L8" s="29">
        <f>E8*K8</f>
        <v>0</v>
      </c>
      <c r="M8" s="29">
        <f>I8*L8</f>
        <v>0</v>
      </c>
      <c r="N8" s="30">
        <f>M8/100*20</f>
        <v>0</v>
      </c>
      <c r="O8" s="28">
        <f>M8+N8</f>
        <v>0</v>
      </c>
    </row>
    <row r="9" spans="1:15" ht="13.5" customHeight="1" x14ac:dyDescent="0.25">
      <c r="B9" s="31" t="s">
        <v>12</v>
      </c>
      <c r="C9" s="25">
        <v>4000</v>
      </c>
      <c r="D9" s="26" t="s">
        <v>11</v>
      </c>
      <c r="E9" s="241"/>
      <c r="F9" s="27">
        <f>C9*E9</f>
        <v>0</v>
      </c>
      <c r="G9" s="27">
        <f t="shared" ref="G9:G11" si="0">F9/100*20</f>
        <v>0</v>
      </c>
      <c r="H9" s="28">
        <f t="shared" ref="H9:H11" si="1">F9+G9</f>
        <v>0</v>
      </c>
      <c r="I9" s="176">
        <v>1200</v>
      </c>
      <c r="J9" s="155" t="str">
        <f t="shared" ref="J9:J11" si="2">D9</f>
        <v>m</v>
      </c>
      <c r="K9" s="245"/>
      <c r="L9" s="29">
        <f t="shared" ref="L9:L12" si="3">E9*K9</f>
        <v>0</v>
      </c>
      <c r="M9" s="29">
        <f>I9*L9</f>
        <v>0</v>
      </c>
      <c r="N9" s="30">
        <f t="shared" ref="N9:N74" si="4">M9/100*20</f>
        <v>0</v>
      </c>
      <c r="O9" s="28">
        <f t="shared" ref="O9:O74" si="5">M9+N9</f>
        <v>0</v>
      </c>
    </row>
    <row r="10" spans="1:15" x14ac:dyDescent="0.25">
      <c r="B10" s="31" t="s">
        <v>13</v>
      </c>
      <c r="C10" s="25">
        <v>4000</v>
      </c>
      <c r="D10" s="26" t="s">
        <v>11</v>
      </c>
      <c r="E10" s="241"/>
      <c r="F10" s="27">
        <f>C10*E10</f>
        <v>0</v>
      </c>
      <c r="G10" s="27">
        <f t="shared" si="0"/>
        <v>0</v>
      </c>
      <c r="H10" s="28">
        <f t="shared" si="1"/>
        <v>0</v>
      </c>
      <c r="I10" s="176">
        <v>1200</v>
      </c>
      <c r="J10" s="155" t="str">
        <f t="shared" si="2"/>
        <v>m</v>
      </c>
      <c r="K10" s="245"/>
      <c r="L10" s="29">
        <f t="shared" si="3"/>
        <v>0</v>
      </c>
      <c r="M10" s="29">
        <f t="shared" ref="M10:M72" si="6">I10*L10</f>
        <v>0</v>
      </c>
      <c r="N10" s="30">
        <f t="shared" si="4"/>
        <v>0</v>
      </c>
      <c r="O10" s="28">
        <f t="shared" si="5"/>
        <v>0</v>
      </c>
    </row>
    <row r="11" spans="1:15" ht="25.5" x14ac:dyDescent="0.25">
      <c r="B11" s="31" t="s">
        <v>286</v>
      </c>
      <c r="C11" s="25">
        <v>100</v>
      </c>
      <c r="D11" s="26" t="s">
        <v>14</v>
      </c>
      <c r="E11" s="241"/>
      <c r="F11" s="27">
        <f>C11*E11</f>
        <v>0</v>
      </c>
      <c r="G11" s="27">
        <f t="shared" si="0"/>
        <v>0</v>
      </c>
      <c r="H11" s="28">
        <f t="shared" si="1"/>
        <v>0</v>
      </c>
      <c r="I11" s="176">
        <v>30</v>
      </c>
      <c r="J11" s="155" t="str">
        <f t="shared" si="2"/>
        <v>m3</v>
      </c>
      <c r="K11" s="245"/>
      <c r="L11" s="29">
        <f t="shared" si="3"/>
        <v>0</v>
      </c>
      <c r="M11" s="29">
        <f t="shared" si="6"/>
        <v>0</v>
      </c>
      <c r="N11" s="30">
        <f t="shared" si="4"/>
        <v>0</v>
      </c>
      <c r="O11" s="28">
        <f t="shared" si="5"/>
        <v>0</v>
      </c>
    </row>
    <row r="12" spans="1:15" ht="15.75" x14ac:dyDescent="0.25">
      <c r="B12" s="17" t="s">
        <v>15</v>
      </c>
      <c r="C12" s="32"/>
      <c r="D12" s="32"/>
      <c r="E12" s="33"/>
      <c r="F12" s="33"/>
      <c r="G12" s="33"/>
      <c r="H12" s="34"/>
      <c r="I12" s="35"/>
      <c r="J12" s="35"/>
      <c r="K12" s="35"/>
      <c r="L12" s="35">
        <f t="shared" si="3"/>
        <v>0</v>
      </c>
      <c r="M12" s="36"/>
      <c r="N12" s="36"/>
      <c r="O12" s="37"/>
    </row>
    <row r="13" spans="1:15" x14ac:dyDescent="0.25">
      <c r="B13" s="31" t="s">
        <v>16</v>
      </c>
      <c r="C13" s="25">
        <v>3000</v>
      </c>
      <c r="D13" s="26" t="s">
        <v>17</v>
      </c>
      <c r="E13" s="241"/>
      <c r="F13" s="27">
        <f>C13*E13</f>
        <v>0</v>
      </c>
      <c r="G13" s="27">
        <f>F13/100*20</f>
        <v>0</v>
      </c>
      <c r="H13" s="28">
        <f>F13+G13</f>
        <v>0</v>
      </c>
      <c r="I13" s="176">
        <v>900</v>
      </c>
      <c r="J13" s="155" t="str">
        <f t="shared" ref="J13:J75" si="7">D13</f>
        <v>m2</v>
      </c>
      <c r="K13" s="245"/>
      <c r="L13" s="29">
        <f>E13*K13</f>
        <v>0</v>
      </c>
      <c r="M13" s="29">
        <f t="shared" si="6"/>
        <v>0</v>
      </c>
      <c r="N13" s="30">
        <f t="shared" si="4"/>
        <v>0</v>
      </c>
      <c r="O13" s="28">
        <f t="shared" si="5"/>
        <v>0</v>
      </c>
    </row>
    <row r="14" spans="1:15" x14ac:dyDescent="0.25">
      <c r="B14" s="31" t="s">
        <v>18</v>
      </c>
      <c r="C14" s="25">
        <v>1000</v>
      </c>
      <c r="D14" s="26" t="s">
        <v>17</v>
      </c>
      <c r="E14" s="241"/>
      <c r="F14" s="27">
        <f>C14*E14</f>
        <v>0</v>
      </c>
      <c r="G14" s="27">
        <f>F14/100*20</f>
        <v>0</v>
      </c>
      <c r="H14" s="28">
        <f>F14+G14</f>
        <v>0</v>
      </c>
      <c r="I14" s="176">
        <v>300</v>
      </c>
      <c r="J14" s="155" t="str">
        <f t="shared" si="7"/>
        <v>m2</v>
      </c>
      <c r="K14" s="245"/>
      <c r="L14" s="29">
        <f>E14*K14</f>
        <v>0</v>
      </c>
      <c r="M14" s="29">
        <f t="shared" si="6"/>
        <v>0</v>
      </c>
      <c r="N14" s="30">
        <f t="shared" si="4"/>
        <v>0</v>
      </c>
      <c r="O14" s="28">
        <f t="shared" si="5"/>
        <v>0</v>
      </c>
    </row>
    <row r="15" spans="1:15" ht="15.75" customHeight="1" x14ac:dyDescent="0.25">
      <c r="B15" s="17" t="s">
        <v>19</v>
      </c>
      <c r="C15" s="19"/>
      <c r="D15" s="19"/>
      <c r="E15" s="20"/>
      <c r="F15" s="20"/>
      <c r="G15" s="20"/>
      <c r="H15" s="38"/>
      <c r="I15" s="35"/>
      <c r="J15" s="35"/>
      <c r="K15" s="35"/>
      <c r="L15" s="35"/>
      <c r="M15" s="36"/>
      <c r="N15" s="36"/>
      <c r="O15" s="37"/>
    </row>
    <row r="16" spans="1:15" x14ac:dyDescent="0.25">
      <c r="B16" s="31" t="s">
        <v>279</v>
      </c>
      <c r="C16" s="25">
        <v>200</v>
      </c>
      <c r="D16" s="26" t="s">
        <v>17</v>
      </c>
      <c r="E16" s="241"/>
      <c r="F16" s="27">
        <f>C16*E16</f>
        <v>0</v>
      </c>
      <c r="G16" s="27">
        <f>F16/100*20</f>
        <v>0</v>
      </c>
      <c r="H16" s="28">
        <f>F16+G16</f>
        <v>0</v>
      </c>
      <c r="I16" s="176">
        <v>60</v>
      </c>
      <c r="J16" s="155" t="str">
        <f t="shared" si="7"/>
        <v>m2</v>
      </c>
      <c r="K16" s="245"/>
      <c r="L16" s="29">
        <f>E16*K16</f>
        <v>0</v>
      </c>
      <c r="M16" s="29">
        <f t="shared" si="6"/>
        <v>0</v>
      </c>
      <c r="N16" s="30">
        <f t="shared" si="4"/>
        <v>0</v>
      </c>
      <c r="O16" s="28">
        <f t="shared" si="5"/>
        <v>0</v>
      </c>
    </row>
    <row r="17" spans="2:15" x14ac:dyDescent="0.25">
      <c r="B17" s="31" t="s">
        <v>20</v>
      </c>
      <c r="C17" s="25">
        <v>400</v>
      </c>
      <c r="D17" s="26" t="s">
        <v>17</v>
      </c>
      <c r="E17" s="241"/>
      <c r="F17" s="27">
        <f>C17*E17</f>
        <v>0</v>
      </c>
      <c r="G17" s="27">
        <f t="shared" ref="G17:G20" si="8">F17/100*20</f>
        <v>0</v>
      </c>
      <c r="H17" s="28">
        <f t="shared" ref="H17:H20" si="9">F17+G17</f>
        <v>0</v>
      </c>
      <c r="I17" s="176">
        <v>120</v>
      </c>
      <c r="J17" s="155" t="str">
        <f t="shared" si="7"/>
        <v>m2</v>
      </c>
      <c r="K17" s="245"/>
      <c r="L17" s="29">
        <f>E17*K17</f>
        <v>0</v>
      </c>
      <c r="M17" s="29">
        <f t="shared" si="6"/>
        <v>0</v>
      </c>
      <c r="N17" s="30">
        <f t="shared" si="4"/>
        <v>0</v>
      </c>
      <c r="O17" s="28">
        <f t="shared" si="5"/>
        <v>0</v>
      </c>
    </row>
    <row r="18" spans="2:15" x14ac:dyDescent="0.25">
      <c r="B18" s="31" t="s">
        <v>21</v>
      </c>
      <c r="C18" s="25">
        <v>1000</v>
      </c>
      <c r="D18" s="39" t="s">
        <v>11</v>
      </c>
      <c r="E18" s="241"/>
      <c r="F18" s="27">
        <f>C18*E18</f>
        <v>0</v>
      </c>
      <c r="G18" s="27">
        <f t="shared" si="8"/>
        <v>0</v>
      </c>
      <c r="H18" s="28">
        <f t="shared" si="9"/>
        <v>0</v>
      </c>
      <c r="I18" s="176">
        <v>300</v>
      </c>
      <c r="J18" s="155" t="str">
        <f t="shared" si="7"/>
        <v>m</v>
      </c>
      <c r="K18" s="245"/>
      <c r="L18" s="29">
        <f>E18*K18</f>
        <v>0</v>
      </c>
      <c r="M18" s="29">
        <f t="shared" si="6"/>
        <v>0</v>
      </c>
      <c r="N18" s="30">
        <f t="shared" si="4"/>
        <v>0</v>
      </c>
      <c r="O18" s="28">
        <f t="shared" si="5"/>
        <v>0</v>
      </c>
    </row>
    <row r="19" spans="2:15" ht="16.5" customHeight="1" x14ac:dyDescent="0.25">
      <c r="B19" s="31" t="s">
        <v>12</v>
      </c>
      <c r="C19" s="25">
        <v>1000</v>
      </c>
      <c r="D19" s="26" t="s">
        <v>11</v>
      </c>
      <c r="E19" s="241"/>
      <c r="F19" s="27">
        <f>C19*E19</f>
        <v>0</v>
      </c>
      <c r="G19" s="27">
        <f t="shared" si="8"/>
        <v>0</v>
      </c>
      <c r="H19" s="28">
        <f t="shared" si="9"/>
        <v>0</v>
      </c>
      <c r="I19" s="176">
        <v>300</v>
      </c>
      <c r="J19" s="155" t="str">
        <f t="shared" si="7"/>
        <v>m</v>
      </c>
      <c r="K19" s="245"/>
      <c r="L19" s="29">
        <f>E19*K19</f>
        <v>0</v>
      </c>
      <c r="M19" s="29">
        <f t="shared" si="6"/>
        <v>0</v>
      </c>
      <c r="N19" s="30">
        <f t="shared" si="4"/>
        <v>0</v>
      </c>
      <c r="O19" s="28">
        <f t="shared" si="5"/>
        <v>0</v>
      </c>
    </row>
    <row r="20" spans="2:15" x14ac:dyDescent="0.25">
      <c r="B20" s="31" t="s">
        <v>22</v>
      </c>
      <c r="C20" s="25">
        <v>1000</v>
      </c>
      <c r="D20" s="26" t="s">
        <v>11</v>
      </c>
      <c r="E20" s="241"/>
      <c r="F20" s="27">
        <f>C20*E20</f>
        <v>0</v>
      </c>
      <c r="G20" s="27">
        <f t="shared" si="8"/>
        <v>0</v>
      </c>
      <c r="H20" s="28">
        <f t="shared" si="9"/>
        <v>0</v>
      </c>
      <c r="I20" s="176">
        <v>300</v>
      </c>
      <c r="J20" s="155" t="str">
        <f t="shared" si="7"/>
        <v>m</v>
      </c>
      <c r="K20" s="245"/>
      <c r="L20" s="29">
        <f>E20*K20</f>
        <v>0</v>
      </c>
      <c r="M20" s="29">
        <f t="shared" si="6"/>
        <v>0</v>
      </c>
      <c r="N20" s="30">
        <f t="shared" si="4"/>
        <v>0</v>
      </c>
      <c r="O20" s="28">
        <f t="shared" si="5"/>
        <v>0</v>
      </c>
    </row>
    <row r="21" spans="2:15" ht="15.75" x14ac:dyDescent="0.25">
      <c r="B21" s="17" t="s">
        <v>23</v>
      </c>
      <c r="C21" s="19"/>
      <c r="D21" s="19"/>
      <c r="E21" s="20"/>
      <c r="F21" s="20"/>
      <c r="G21" s="20"/>
      <c r="H21" s="34"/>
      <c r="I21" s="35"/>
      <c r="J21" s="35"/>
      <c r="K21" s="35"/>
      <c r="L21" s="35"/>
      <c r="M21" s="36"/>
      <c r="N21" s="36"/>
      <c r="O21" s="37"/>
    </row>
    <row r="22" spans="2:15" x14ac:dyDescent="0.25">
      <c r="B22" s="31" t="s">
        <v>280</v>
      </c>
      <c r="C22" s="25">
        <v>200</v>
      </c>
      <c r="D22" s="40" t="s">
        <v>17</v>
      </c>
      <c r="E22" s="241"/>
      <c r="F22" s="41">
        <f>C22*E22</f>
        <v>0</v>
      </c>
      <c r="G22" s="41">
        <f>F22/100*20</f>
        <v>0</v>
      </c>
      <c r="H22" s="42">
        <f>F22+G22</f>
        <v>0</v>
      </c>
      <c r="I22" s="176">
        <v>60</v>
      </c>
      <c r="J22" s="155" t="str">
        <f t="shared" si="7"/>
        <v>m2</v>
      </c>
      <c r="K22" s="245"/>
      <c r="L22" s="29">
        <f>E22*K22</f>
        <v>0</v>
      </c>
      <c r="M22" s="29">
        <f t="shared" si="6"/>
        <v>0</v>
      </c>
      <c r="N22" s="30">
        <f t="shared" si="4"/>
        <v>0</v>
      </c>
      <c r="O22" s="28">
        <f t="shared" si="5"/>
        <v>0</v>
      </c>
    </row>
    <row r="23" spans="2:15" x14ac:dyDescent="0.25">
      <c r="B23" s="31" t="s">
        <v>24</v>
      </c>
      <c r="C23" s="25">
        <v>200</v>
      </c>
      <c r="D23" s="40" t="s">
        <v>17</v>
      </c>
      <c r="E23" s="241"/>
      <c r="F23" s="41">
        <f>C23*E23</f>
        <v>0</v>
      </c>
      <c r="G23" s="41">
        <f t="shared" ref="G23:G24" si="10">F23/100*20</f>
        <v>0</v>
      </c>
      <c r="H23" s="42">
        <f t="shared" ref="H23:H24" si="11">F23+G23</f>
        <v>0</v>
      </c>
      <c r="I23" s="176">
        <v>60</v>
      </c>
      <c r="J23" s="155" t="str">
        <f t="shared" si="7"/>
        <v>m2</v>
      </c>
      <c r="K23" s="245"/>
      <c r="L23" s="29">
        <f>E23*K23</f>
        <v>0</v>
      </c>
      <c r="M23" s="29">
        <f t="shared" si="6"/>
        <v>0</v>
      </c>
      <c r="N23" s="30">
        <f t="shared" si="4"/>
        <v>0</v>
      </c>
      <c r="O23" s="28">
        <f t="shared" si="5"/>
        <v>0</v>
      </c>
    </row>
    <row r="24" spans="2:15" x14ac:dyDescent="0.25">
      <c r="B24" s="31" t="s">
        <v>25</v>
      </c>
      <c r="C24" s="25">
        <v>200</v>
      </c>
      <c r="D24" s="40" t="s">
        <v>17</v>
      </c>
      <c r="E24" s="241"/>
      <c r="F24" s="41">
        <f>C24*E24</f>
        <v>0</v>
      </c>
      <c r="G24" s="41">
        <f t="shared" si="10"/>
        <v>0</v>
      </c>
      <c r="H24" s="42">
        <f t="shared" si="11"/>
        <v>0</v>
      </c>
      <c r="I24" s="176">
        <v>60</v>
      </c>
      <c r="J24" s="155" t="str">
        <f t="shared" si="7"/>
        <v>m2</v>
      </c>
      <c r="K24" s="245"/>
      <c r="L24" s="29">
        <f>E24*K24</f>
        <v>0</v>
      </c>
      <c r="M24" s="29">
        <f t="shared" si="6"/>
        <v>0</v>
      </c>
      <c r="N24" s="30">
        <f t="shared" si="4"/>
        <v>0</v>
      </c>
      <c r="O24" s="28">
        <f t="shared" si="5"/>
        <v>0</v>
      </c>
    </row>
    <row r="25" spans="2:15" ht="15.75" x14ac:dyDescent="0.25">
      <c r="B25" s="17" t="s">
        <v>26</v>
      </c>
      <c r="C25" s="19"/>
      <c r="D25" s="19"/>
      <c r="E25" s="20"/>
      <c r="F25" s="20"/>
      <c r="G25" s="20"/>
      <c r="H25" s="34"/>
      <c r="I25" s="35"/>
      <c r="J25" s="35"/>
      <c r="K25" s="35"/>
      <c r="L25" s="35"/>
      <c r="M25" s="36"/>
      <c r="N25" s="36"/>
      <c r="O25" s="37"/>
    </row>
    <row r="26" spans="2:15" x14ac:dyDescent="0.25">
      <c r="B26" s="31" t="s">
        <v>281</v>
      </c>
      <c r="C26" s="25">
        <v>80</v>
      </c>
      <c r="D26" s="26" t="s">
        <v>17</v>
      </c>
      <c r="E26" s="241"/>
      <c r="F26" s="27">
        <f>C26*E26</f>
        <v>0</v>
      </c>
      <c r="G26" s="27">
        <f>F26/100*20</f>
        <v>0</v>
      </c>
      <c r="H26" s="42">
        <f>F26+G26</f>
        <v>0</v>
      </c>
      <c r="I26" s="176">
        <v>24</v>
      </c>
      <c r="J26" s="155" t="str">
        <f t="shared" si="7"/>
        <v>m2</v>
      </c>
      <c r="K26" s="245"/>
      <c r="L26" s="29">
        <f>E26*K26</f>
        <v>0</v>
      </c>
      <c r="M26" s="29">
        <f t="shared" si="6"/>
        <v>0</v>
      </c>
      <c r="N26" s="30">
        <f t="shared" si="4"/>
        <v>0</v>
      </c>
      <c r="O26" s="28">
        <f t="shared" si="5"/>
        <v>0</v>
      </c>
    </row>
    <row r="27" spans="2:15" x14ac:dyDescent="0.25">
      <c r="B27" s="31" t="s">
        <v>282</v>
      </c>
      <c r="C27" s="25">
        <v>240</v>
      </c>
      <c r="D27" s="40" t="s">
        <v>17</v>
      </c>
      <c r="E27" s="241"/>
      <c r="F27" s="27">
        <f>C27*E27</f>
        <v>0</v>
      </c>
      <c r="G27" s="27">
        <f t="shared" ref="G27:G30" si="12">F27/100*20</f>
        <v>0</v>
      </c>
      <c r="H27" s="42">
        <f t="shared" ref="H27:H30" si="13">F27+G27</f>
        <v>0</v>
      </c>
      <c r="I27" s="176">
        <v>72</v>
      </c>
      <c r="J27" s="155" t="str">
        <f t="shared" si="7"/>
        <v>m2</v>
      </c>
      <c r="K27" s="245"/>
      <c r="L27" s="29">
        <f>E27*K27</f>
        <v>0</v>
      </c>
      <c r="M27" s="29">
        <f t="shared" si="6"/>
        <v>0</v>
      </c>
      <c r="N27" s="30">
        <f t="shared" si="4"/>
        <v>0</v>
      </c>
      <c r="O27" s="28">
        <f t="shared" si="5"/>
        <v>0</v>
      </c>
    </row>
    <row r="28" spans="2:15" x14ac:dyDescent="0.25">
      <c r="B28" s="31" t="s">
        <v>27</v>
      </c>
      <c r="C28" s="25">
        <v>300</v>
      </c>
      <c r="D28" s="40" t="s">
        <v>11</v>
      </c>
      <c r="E28" s="241"/>
      <c r="F28" s="27">
        <f>C28*E28</f>
        <v>0</v>
      </c>
      <c r="G28" s="27">
        <f t="shared" si="12"/>
        <v>0</v>
      </c>
      <c r="H28" s="42">
        <f t="shared" si="13"/>
        <v>0</v>
      </c>
      <c r="I28" s="176">
        <v>90</v>
      </c>
      <c r="J28" s="155" t="str">
        <f t="shared" si="7"/>
        <v>m</v>
      </c>
      <c r="K28" s="245"/>
      <c r="L28" s="29">
        <f>E28*K28</f>
        <v>0</v>
      </c>
      <c r="M28" s="29">
        <f t="shared" si="6"/>
        <v>0</v>
      </c>
      <c r="N28" s="30">
        <f t="shared" si="4"/>
        <v>0</v>
      </c>
      <c r="O28" s="28">
        <f t="shared" si="5"/>
        <v>0</v>
      </c>
    </row>
    <row r="29" spans="2:15" x14ac:dyDescent="0.25">
      <c r="B29" s="31" t="s">
        <v>12</v>
      </c>
      <c r="C29" s="25">
        <v>300</v>
      </c>
      <c r="D29" s="26" t="s">
        <v>11</v>
      </c>
      <c r="E29" s="241"/>
      <c r="F29" s="27">
        <f>C29*E29</f>
        <v>0</v>
      </c>
      <c r="G29" s="27">
        <f t="shared" si="12"/>
        <v>0</v>
      </c>
      <c r="H29" s="42">
        <f t="shared" si="13"/>
        <v>0</v>
      </c>
      <c r="I29" s="176">
        <v>90</v>
      </c>
      <c r="J29" s="155" t="str">
        <f t="shared" si="7"/>
        <v>m</v>
      </c>
      <c r="K29" s="245"/>
      <c r="L29" s="29">
        <f>E29*K29</f>
        <v>0</v>
      </c>
      <c r="M29" s="29">
        <f t="shared" si="6"/>
        <v>0</v>
      </c>
      <c r="N29" s="30">
        <f t="shared" si="4"/>
        <v>0</v>
      </c>
      <c r="O29" s="28">
        <f t="shared" si="5"/>
        <v>0</v>
      </c>
    </row>
    <row r="30" spans="2:15" x14ac:dyDescent="0.25">
      <c r="B30" s="31" t="s">
        <v>28</v>
      </c>
      <c r="C30" s="25">
        <v>300.00000000000006</v>
      </c>
      <c r="D30" s="26" t="s">
        <v>11</v>
      </c>
      <c r="E30" s="241"/>
      <c r="F30" s="27">
        <f>C30*E30</f>
        <v>0</v>
      </c>
      <c r="G30" s="27">
        <f t="shared" si="12"/>
        <v>0</v>
      </c>
      <c r="H30" s="42">
        <f t="shared" si="13"/>
        <v>0</v>
      </c>
      <c r="I30" s="176">
        <v>90</v>
      </c>
      <c r="J30" s="155" t="str">
        <f t="shared" si="7"/>
        <v>m</v>
      </c>
      <c r="K30" s="245"/>
      <c r="L30" s="29">
        <f>E30*K30</f>
        <v>0</v>
      </c>
      <c r="M30" s="29">
        <f t="shared" si="6"/>
        <v>0</v>
      </c>
      <c r="N30" s="30">
        <f t="shared" si="4"/>
        <v>0</v>
      </c>
      <c r="O30" s="28">
        <f t="shared" si="5"/>
        <v>0</v>
      </c>
    </row>
    <row r="31" spans="2:15" ht="15.75" x14ac:dyDescent="0.25">
      <c r="B31" s="17" t="s">
        <v>29</v>
      </c>
      <c r="C31" s="19"/>
      <c r="D31" s="19"/>
      <c r="E31" s="20"/>
      <c r="F31" s="20"/>
      <c r="G31" s="20"/>
      <c r="H31" s="34"/>
      <c r="I31" s="35"/>
      <c r="J31" s="35"/>
      <c r="K31" s="35"/>
      <c r="L31" s="35"/>
      <c r="M31" s="36"/>
      <c r="N31" s="36"/>
      <c r="O31" s="37"/>
    </row>
    <row r="32" spans="2:15" x14ac:dyDescent="0.25">
      <c r="B32" s="31" t="s">
        <v>30</v>
      </c>
      <c r="C32" s="25">
        <v>60</v>
      </c>
      <c r="D32" s="40" t="s">
        <v>17</v>
      </c>
      <c r="E32" s="241"/>
      <c r="F32" s="41">
        <f>C32*E32</f>
        <v>0</v>
      </c>
      <c r="G32" s="41">
        <f>F32/100*20</f>
        <v>0</v>
      </c>
      <c r="H32" s="42">
        <f>F32+G32</f>
        <v>0</v>
      </c>
      <c r="I32" s="176">
        <v>18</v>
      </c>
      <c r="J32" s="155" t="str">
        <f t="shared" si="7"/>
        <v>m2</v>
      </c>
      <c r="K32" s="245"/>
      <c r="L32" s="29">
        <f>E32*K32</f>
        <v>0</v>
      </c>
      <c r="M32" s="29">
        <f t="shared" si="6"/>
        <v>0</v>
      </c>
      <c r="N32" s="30">
        <f t="shared" si="4"/>
        <v>0</v>
      </c>
      <c r="O32" s="28">
        <f t="shared" si="5"/>
        <v>0</v>
      </c>
    </row>
    <row r="33" spans="2:15" x14ac:dyDescent="0.25">
      <c r="B33" s="31" t="s">
        <v>31</v>
      </c>
      <c r="C33" s="25">
        <v>120</v>
      </c>
      <c r="D33" s="40" t="s">
        <v>17</v>
      </c>
      <c r="E33" s="241"/>
      <c r="F33" s="41">
        <f>C33*E33</f>
        <v>0</v>
      </c>
      <c r="G33" s="41">
        <f t="shared" ref="G33:G34" si="14">F33/100*20</f>
        <v>0</v>
      </c>
      <c r="H33" s="42">
        <f t="shared" ref="H33:H34" si="15">F33+G33</f>
        <v>0</v>
      </c>
      <c r="I33" s="176">
        <v>36</v>
      </c>
      <c r="J33" s="155" t="str">
        <f t="shared" si="7"/>
        <v>m2</v>
      </c>
      <c r="K33" s="245"/>
      <c r="L33" s="29">
        <f>E33*K33</f>
        <v>0</v>
      </c>
      <c r="M33" s="29">
        <f t="shared" si="6"/>
        <v>0</v>
      </c>
      <c r="N33" s="30">
        <f t="shared" si="4"/>
        <v>0</v>
      </c>
      <c r="O33" s="28">
        <f t="shared" si="5"/>
        <v>0</v>
      </c>
    </row>
    <row r="34" spans="2:15" x14ac:dyDescent="0.25">
      <c r="B34" s="31" t="s">
        <v>32</v>
      </c>
      <c r="C34" s="25">
        <v>120</v>
      </c>
      <c r="D34" s="40" t="s">
        <v>17</v>
      </c>
      <c r="E34" s="241"/>
      <c r="F34" s="41">
        <f>C34*E34</f>
        <v>0</v>
      </c>
      <c r="G34" s="41">
        <f t="shared" si="14"/>
        <v>0</v>
      </c>
      <c r="H34" s="42">
        <f t="shared" si="15"/>
        <v>0</v>
      </c>
      <c r="I34" s="176">
        <v>36</v>
      </c>
      <c r="J34" s="155" t="str">
        <f t="shared" si="7"/>
        <v>m2</v>
      </c>
      <c r="K34" s="245"/>
      <c r="L34" s="29">
        <f>E34*K34</f>
        <v>0</v>
      </c>
      <c r="M34" s="29">
        <f t="shared" si="6"/>
        <v>0</v>
      </c>
      <c r="N34" s="30">
        <f t="shared" si="4"/>
        <v>0</v>
      </c>
      <c r="O34" s="28">
        <f t="shared" si="5"/>
        <v>0</v>
      </c>
    </row>
    <row r="35" spans="2:15" ht="18.75" x14ac:dyDescent="0.25">
      <c r="B35" s="43" t="s">
        <v>33</v>
      </c>
      <c r="C35" s="44"/>
      <c r="D35" s="44"/>
      <c r="E35" s="45"/>
      <c r="F35" s="45"/>
      <c r="G35" s="45"/>
      <c r="H35" s="46"/>
      <c r="I35" s="47"/>
      <c r="J35" s="47"/>
      <c r="K35" s="47"/>
      <c r="L35" s="47"/>
      <c r="M35" s="47"/>
      <c r="N35" s="47"/>
      <c r="O35" s="48"/>
    </row>
    <row r="36" spans="2:15" ht="15.75" customHeight="1" x14ac:dyDescent="0.25">
      <c r="B36" s="17" t="s">
        <v>34</v>
      </c>
      <c r="C36" s="49"/>
      <c r="D36" s="49"/>
      <c r="E36" s="50"/>
      <c r="F36" s="50"/>
      <c r="G36" s="50"/>
      <c r="H36" s="51"/>
      <c r="I36" s="35"/>
      <c r="J36" s="35"/>
      <c r="K36" s="35"/>
      <c r="L36" s="35"/>
      <c r="M36" s="36"/>
      <c r="N36" s="36"/>
      <c r="O36" s="37"/>
    </row>
    <row r="37" spans="2:15" ht="15.75" customHeight="1" x14ac:dyDescent="0.25">
      <c r="B37" s="31" t="s">
        <v>35</v>
      </c>
      <c r="C37" s="25">
        <v>300</v>
      </c>
      <c r="D37" s="40" t="s">
        <v>11</v>
      </c>
      <c r="E37" s="241"/>
      <c r="F37" s="41">
        <f>C37*E37</f>
        <v>0</v>
      </c>
      <c r="G37" s="41">
        <f>F37/100*20</f>
        <v>0</v>
      </c>
      <c r="H37" s="42">
        <f>F37+G37</f>
        <v>0</v>
      </c>
      <c r="I37" s="176">
        <v>90</v>
      </c>
      <c r="J37" s="155" t="str">
        <f t="shared" si="7"/>
        <v>m</v>
      </c>
      <c r="K37" s="245"/>
      <c r="L37" s="29">
        <f>E37*K37</f>
        <v>0</v>
      </c>
      <c r="M37" s="29">
        <f t="shared" si="6"/>
        <v>0</v>
      </c>
      <c r="N37" s="30">
        <f t="shared" si="4"/>
        <v>0</v>
      </c>
      <c r="O37" s="28">
        <f t="shared" si="5"/>
        <v>0</v>
      </c>
    </row>
    <row r="38" spans="2:15" ht="15.75" customHeight="1" x14ac:dyDescent="0.25">
      <c r="B38" s="31" t="s">
        <v>36</v>
      </c>
      <c r="C38" s="25">
        <v>300</v>
      </c>
      <c r="D38" s="40" t="s">
        <v>11</v>
      </c>
      <c r="E38" s="241"/>
      <c r="F38" s="41">
        <f>C38*E38</f>
        <v>0</v>
      </c>
      <c r="G38" s="41">
        <f t="shared" ref="G38:G40" si="16">F38/100*20</f>
        <v>0</v>
      </c>
      <c r="H38" s="42">
        <f t="shared" ref="H38:H40" si="17">F38+G38</f>
        <v>0</v>
      </c>
      <c r="I38" s="176">
        <v>90</v>
      </c>
      <c r="J38" s="155" t="str">
        <f t="shared" si="7"/>
        <v>m</v>
      </c>
      <c r="K38" s="245"/>
      <c r="L38" s="29">
        <f>E38*K38</f>
        <v>0</v>
      </c>
      <c r="M38" s="29">
        <f t="shared" si="6"/>
        <v>0</v>
      </c>
      <c r="N38" s="30">
        <f t="shared" si="4"/>
        <v>0</v>
      </c>
      <c r="O38" s="28">
        <f t="shared" si="5"/>
        <v>0</v>
      </c>
    </row>
    <row r="39" spans="2:15" x14ac:dyDescent="0.25">
      <c r="B39" s="31" t="s">
        <v>37</v>
      </c>
      <c r="C39" s="25">
        <v>300</v>
      </c>
      <c r="D39" s="40" t="s">
        <v>11</v>
      </c>
      <c r="E39" s="241"/>
      <c r="F39" s="41">
        <f>C39*E39</f>
        <v>0</v>
      </c>
      <c r="G39" s="41">
        <f t="shared" si="16"/>
        <v>0</v>
      </c>
      <c r="H39" s="42">
        <f t="shared" si="17"/>
        <v>0</v>
      </c>
      <c r="I39" s="176">
        <v>90</v>
      </c>
      <c r="J39" s="155" t="str">
        <f t="shared" si="7"/>
        <v>m</v>
      </c>
      <c r="K39" s="245"/>
      <c r="L39" s="29">
        <f>E39*K39</f>
        <v>0</v>
      </c>
      <c r="M39" s="29">
        <f t="shared" si="6"/>
        <v>0</v>
      </c>
      <c r="N39" s="30">
        <f t="shared" si="4"/>
        <v>0</v>
      </c>
      <c r="O39" s="28">
        <f t="shared" si="5"/>
        <v>0</v>
      </c>
    </row>
    <row r="40" spans="2:15" x14ac:dyDescent="0.25">
      <c r="B40" s="31" t="s">
        <v>283</v>
      </c>
      <c r="C40" s="25">
        <v>1000</v>
      </c>
      <c r="D40" s="40" t="s">
        <v>11</v>
      </c>
      <c r="E40" s="241"/>
      <c r="F40" s="41">
        <f>C40*E40</f>
        <v>0</v>
      </c>
      <c r="G40" s="41">
        <f t="shared" si="16"/>
        <v>0</v>
      </c>
      <c r="H40" s="42">
        <f t="shared" si="17"/>
        <v>0</v>
      </c>
      <c r="I40" s="176">
        <v>300</v>
      </c>
      <c r="J40" s="155" t="str">
        <f t="shared" si="7"/>
        <v>m</v>
      </c>
      <c r="K40" s="245"/>
      <c r="L40" s="29">
        <f>E40*K40</f>
        <v>0</v>
      </c>
      <c r="M40" s="29">
        <f t="shared" si="6"/>
        <v>0</v>
      </c>
      <c r="N40" s="30">
        <f t="shared" si="4"/>
        <v>0</v>
      </c>
      <c r="O40" s="28">
        <f t="shared" si="5"/>
        <v>0</v>
      </c>
    </row>
    <row r="41" spans="2:15" ht="15.75" x14ac:dyDescent="0.25">
      <c r="B41" s="17" t="s">
        <v>38</v>
      </c>
      <c r="C41" s="49"/>
      <c r="D41" s="49"/>
      <c r="E41" s="50"/>
      <c r="F41" s="50"/>
      <c r="G41" s="50"/>
      <c r="H41" s="51"/>
      <c r="I41" s="35"/>
      <c r="J41" s="35"/>
      <c r="K41" s="35"/>
      <c r="L41" s="35"/>
      <c r="M41" s="36"/>
      <c r="N41" s="36"/>
      <c r="O41" s="37"/>
    </row>
    <row r="42" spans="2:15" ht="25.5" x14ac:dyDescent="0.25">
      <c r="B42" s="31" t="s">
        <v>39</v>
      </c>
      <c r="C42" s="25">
        <v>100</v>
      </c>
      <c r="D42" s="40" t="s">
        <v>11</v>
      </c>
      <c r="E42" s="241"/>
      <c r="F42" s="41">
        <f>C42*E42</f>
        <v>0</v>
      </c>
      <c r="G42" s="41">
        <f>F42/100*20</f>
        <v>0</v>
      </c>
      <c r="H42" s="42">
        <f>F42+G42</f>
        <v>0</v>
      </c>
      <c r="I42" s="176">
        <v>30</v>
      </c>
      <c r="J42" s="155" t="str">
        <f t="shared" si="7"/>
        <v>m</v>
      </c>
      <c r="K42" s="245"/>
      <c r="L42" s="29">
        <f>E42*K42</f>
        <v>0</v>
      </c>
      <c r="M42" s="29">
        <f t="shared" si="6"/>
        <v>0</v>
      </c>
      <c r="N42" s="30">
        <f t="shared" si="4"/>
        <v>0</v>
      </c>
      <c r="O42" s="28">
        <f t="shared" si="5"/>
        <v>0</v>
      </c>
    </row>
    <row r="43" spans="2:15" x14ac:dyDescent="0.25">
      <c r="B43" s="31" t="s">
        <v>40</v>
      </c>
      <c r="C43" s="25">
        <v>60</v>
      </c>
      <c r="D43" s="40" t="s">
        <v>11</v>
      </c>
      <c r="E43" s="241"/>
      <c r="F43" s="41">
        <f>C43*E43</f>
        <v>0</v>
      </c>
      <c r="G43" s="41">
        <f t="shared" ref="G43:G45" si="18">F43/100*20</f>
        <v>0</v>
      </c>
      <c r="H43" s="42">
        <f t="shared" ref="H43:H45" si="19">F43+G43</f>
        <v>0</v>
      </c>
      <c r="I43" s="176">
        <v>18</v>
      </c>
      <c r="J43" s="155" t="str">
        <f t="shared" si="7"/>
        <v>m</v>
      </c>
      <c r="K43" s="245"/>
      <c r="L43" s="29">
        <f>E43*K43</f>
        <v>0</v>
      </c>
      <c r="M43" s="29">
        <f t="shared" si="6"/>
        <v>0</v>
      </c>
      <c r="N43" s="30">
        <f t="shared" si="4"/>
        <v>0</v>
      </c>
      <c r="O43" s="28">
        <f t="shared" si="5"/>
        <v>0</v>
      </c>
    </row>
    <row r="44" spans="2:15" x14ac:dyDescent="0.25">
      <c r="B44" s="31" t="s">
        <v>41</v>
      </c>
      <c r="C44" s="25">
        <v>60</v>
      </c>
      <c r="D44" s="40" t="s">
        <v>11</v>
      </c>
      <c r="E44" s="241"/>
      <c r="F44" s="41">
        <f>C44*E44</f>
        <v>0</v>
      </c>
      <c r="G44" s="41">
        <f t="shared" si="18"/>
        <v>0</v>
      </c>
      <c r="H44" s="42">
        <f t="shared" si="19"/>
        <v>0</v>
      </c>
      <c r="I44" s="176">
        <v>18</v>
      </c>
      <c r="J44" s="155" t="str">
        <f t="shared" si="7"/>
        <v>m</v>
      </c>
      <c r="K44" s="245"/>
      <c r="L44" s="29">
        <f>E44*K44</f>
        <v>0</v>
      </c>
      <c r="M44" s="29">
        <f t="shared" si="6"/>
        <v>0</v>
      </c>
      <c r="N44" s="30">
        <f t="shared" si="4"/>
        <v>0</v>
      </c>
      <c r="O44" s="28">
        <f t="shared" si="5"/>
        <v>0</v>
      </c>
    </row>
    <row r="45" spans="2:15" x14ac:dyDescent="0.25">
      <c r="B45" s="31" t="s">
        <v>42</v>
      </c>
      <c r="C45" s="25">
        <v>220</v>
      </c>
      <c r="D45" s="40" t="s">
        <v>11</v>
      </c>
      <c r="E45" s="241"/>
      <c r="F45" s="41">
        <f>C45*E45</f>
        <v>0</v>
      </c>
      <c r="G45" s="41">
        <f t="shared" si="18"/>
        <v>0</v>
      </c>
      <c r="H45" s="42">
        <f t="shared" si="19"/>
        <v>0</v>
      </c>
      <c r="I45" s="176">
        <v>66</v>
      </c>
      <c r="J45" s="155" t="str">
        <f t="shared" si="7"/>
        <v>m</v>
      </c>
      <c r="K45" s="245"/>
      <c r="L45" s="29">
        <f>E45*K45</f>
        <v>0</v>
      </c>
      <c r="M45" s="29">
        <f t="shared" si="6"/>
        <v>0</v>
      </c>
      <c r="N45" s="30">
        <f t="shared" si="4"/>
        <v>0</v>
      </c>
      <c r="O45" s="28">
        <f t="shared" si="5"/>
        <v>0</v>
      </c>
    </row>
    <row r="46" spans="2:15" ht="18.75" x14ac:dyDescent="0.25">
      <c r="B46" s="43" t="s">
        <v>43</v>
      </c>
      <c r="C46" s="44"/>
      <c r="D46" s="44"/>
      <c r="E46" s="45"/>
      <c r="F46" s="45"/>
      <c r="G46" s="45"/>
      <c r="H46" s="46"/>
      <c r="I46" s="47"/>
      <c r="J46" s="47"/>
      <c r="K46" s="47"/>
      <c r="L46" s="47"/>
      <c r="M46" s="47"/>
      <c r="N46" s="47"/>
      <c r="O46" s="48"/>
    </row>
    <row r="47" spans="2:15" ht="15.75" x14ac:dyDescent="0.25">
      <c r="B47" s="17" t="s">
        <v>287</v>
      </c>
      <c r="C47" s="50"/>
      <c r="D47" s="50"/>
      <c r="E47" s="50"/>
      <c r="F47" s="50"/>
      <c r="G47" s="50"/>
      <c r="H47" s="51"/>
      <c r="I47" s="35"/>
      <c r="J47" s="35"/>
      <c r="K47" s="35"/>
      <c r="L47" s="35"/>
      <c r="M47" s="36"/>
      <c r="N47" s="36"/>
      <c r="O47" s="37"/>
    </row>
    <row r="48" spans="2:15" x14ac:dyDescent="0.25">
      <c r="B48" s="31" t="s">
        <v>44</v>
      </c>
      <c r="C48" s="25">
        <v>20</v>
      </c>
      <c r="D48" s="40" t="s">
        <v>45</v>
      </c>
      <c r="E48" s="241"/>
      <c r="F48" s="41">
        <f>C48*E48</f>
        <v>0</v>
      </c>
      <c r="G48" s="41">
        <f>F48/100*20</f>
        <v>0</v>
      </c>
      <c r="H48" s="42">
        <f>F48+G48</f>
        <v>0</v>
      </c>
      <c r="I48" s="176">
        <v>6</v>
      </c>
      <c r="J48" s="155" t="str">
        <f t="shared" si="7"/>
        <v>ks</v>
      </c>
      <c r="K48" s="245"/>
      <c r="L48" s="29">
        <f>E48*K48</f>
        <v>0</v>
      </c>
      <c r="M48" s="29">
        <f t="shared" si="6"/>
        <v>0</v>
      </c>
      <c r="N48" s="30">
        <f t="shared" si="4"/>
        <v>0</v>
      </c>
      <c r="O48" s="28">
        <f t="shared" si="5"/>
        <v>0</v>
      </c>
    </row>
    <row r="49" spans="2:15" x14ac:dyDescent="0.25">
      <c r="B49" s="31" t="s">
        <v>46</v>
      </c>
      <c r="C49" s="25">
        <v>20</v>
      </c>
      <c r="D49" s="40" t="s">
        <v>45</v>
      </c>
      <c r="E49" s="241"/>
      <c r="F49" s="41">
        <f>C49*E49</f>
        <v>0</v>
      </c>
      <c r="G49" s="41">
        <f>F49/100*20</f>
        <v>0</v>
      </c>
      <c r="H49" s="42">
        <f>F49+G49</f>
        <v>0</v>
      </c>
      <c r="I49" s="176">
        <v>6</v>
      </c>
      <c r="J49" s="155" t="str">
        <f t="shared" si="7"/>
        <v>ks</v>
      </c>
      <c r="K49" s="245"/>
      <c r="L49" s="29">
        <f>E49*K49</f>
        <v>0</v>
      </c>
      <c r="M49" s="29">
        <f t="shared" si="6"/>
        <v>0</v>
      </c>
      <c r="N49" s="30">
        <f t="shared" si="4"/>
        <v>0</v>
      </c>
      <c r="O49" s="28">
        <f t="shared" si="5"/>
        <v>0</v>
      </c>
    </row>
    <row r="50" spans="2:15" ht="15.75" x14ac:dyDescent="0.25">
      <c r="B50" s="17" t="s">
        <v>47</v>
      </c>
      <c r="C50" s="49"/>
      <c r="D50" s="49"/>
      <c r="E50" s="50"/>
      <c r="F50" s="50"/>
      <c r="G50" s="50"/>
      <c r="H50" s="52"/>
      <c r="I50" s="35"/>
      <c r="J50" s="35"/>
      <c r="K50" s="35"/>
      <c r="L50" s="35"/>
      <c r="M50" s="36"/>
      <c r="N50" s="36"/>
      <c r="O50" s="37"/>
    </row>
    <row r="51" spans="2:15" x14ac:dyDescent="0.25">
      <c r="B51" s="31" t="s">
        <v>313</v>
      </c>
      <c r="C51" s="25">
        <v>10</v>
      </c>
      <c r="D51" s="40" t="s">
        <v>45</v>
      </c>
      <c r="E51" s="241"/>
      <c r="F51" s="41">
        <f>C51*E51</f>
        <v>0</v>
      </c>
      <c r="G51" s="41">
        <f>F51/100*20</f>
        <v>0</v>
      </c>
      <c r="H51" s="42">
        <f>F51+G51</f>
        <v>0</v>
      </c>
      <c r="I51" s="176">
        <v>3</v>
      </c>
      <c r="J51" s="155" t="str">
        <f t="shared" si="7"/>
        <v>ks</v>
      </c>
      <c r="K51" s="245"/>
      <c r="L51" s="29">
        <f>E51*K51</f>
        <v>0</v>
      </c>
      <c r="M51" s="29">
        <f t="shared" si="6"/>
        <v>0</v>
      </c>
      <c r="N51" s="30">
        <f t="shared" ref="N51" si="20">M51/100*20</f>
        <v>0</v>
      </c>
      <c r="O51" s="28">
        <f t="shared" ref="O51" si="21">M51+N51</f>
        <v>0</v>
      </c>
    </row>
    <row r="52" spans="2:15" x14ac:dyDescent="0.25">
      <c r="B52" s="31" t="s">
        <v>48</v>
      </c>
      <c r="C52" s="25">
        <v>15</v>
      </c>
      <c r="D52" s="40" t="s">
        <v>45</v>
      </c>
      <c r="E52" s="241"/>
      <c r="F52" s="41">
        <f>C52*E52</f>
        <v>0</v>
      </c>
      <c r="G52" s="41">
        <f>F52/100*20</f>
        <v>0</v>
      </c>
      <c r="H52" s="42">
        <f>F52+G52</f>
        <v>0</v>
      </c>
      <c r="I52" s="176">
        <v>5</v>
      </c>
      <c r="J52" s="155" t="str">
        <f t="shared" si="7"/>
        <v>ks</v>
      </c>
      <c r="K52" s="245"/>
      <c r="L52" s="29">
        <f>E52*K52</f>
        <v>0</v>
      </c>
      <c r="M52" s="29">
        <f t="shared" si="6"/>
        <v>0</v>
      </c>
      <c r="N52" s="30">
        <f t="shared" si="4"/>
        <v>0</v>
      </c>
      <c r="O52" s="28">
        <f t="shared" si="5"/>
        <v>0</v>
      </c>
    </row>
    <row r="53" spans="2:15" x14ac:dyDescent="0.25">
      <c r="B53" s="31" t="s">
        <v>49</v>
      </c>
      <c r="C53" s="25">
        <v>5</v>
      </c>
      <c r="D53" s="40" t="s">
        <v>45</v>
      </c>
      <c r="E53" s="241"/>
      <c r="F53" s="41">
        <f>C53*E53</f>
        <v>0</v>
      </c>
      <c r="G53" s="41">
        <f>F53/100*20</f>
        <v>0</v>
      </c>
      <c r="H53" s="42">
        <f>F53+G53</f>
        <v>0</v>
      </c>
      <c r="I53" s="176">
        <v>2</v>
      </c>
      <c r="J53" s="155" t="str">
        <f t="shared" si="7"/>
        <v>ks</v>
      </c>
      <c r="K53" s="245"/>
      <c r="L53" s="29">
        <f>E53*K53</f>
        <v>0</v>
      </c>
      <c r="M53" s="29">
        <f t="shared" si="6"/>
        <v>0</v>
      </c>
      <c r="N53" s="30">
        <f t="shared" si="4"/>
        <v>0</v>
      </c>
      <c r="O53" s="28">
        <f t="shared" si="5"/>
        <v>0</v>
      </c>
    </row>
    <row r="54" spans="2:15" x14ac:dyDescent="0.25">
      <c r="B54" s="31" t="s">
        <v>288</v>
      </c>
      <c r="C54" s="25">
        <v>10</v>
      </c>
      <c r="D54" s="40" t="s">
        <v>45</v>
      </c>
      <c r="E54" s="241"/>
      <c r="F54" s="41">
        <f>C54*E54</f>
        <v>0</v>
      </c>
      <c r="G54" s="41">
        <f>F54/100*20</f>
        <v>0</v>
      </c>
      <c r="H54" s="42">
        <f>F54+G54</f>
        <v>0</v>
      </c>
      <c r="I54" s="176">
        <v>3</v>
      </c>
      <c r="J54" s="155" t="str">
        <f t="shared" si="7"/>
        <v>ks</v>
      </c>
      <c r="K54" s="245"/>
      <c r="L54" s="29">
        <f>E54*K54</f>
        <v>0</v>
      </c>
      <c r="M54" s="29">
        <f t="shared" si="6"/>
        <v>0</v>
      </c>
      <c r="N54" s="30">
        <f t="shared" ref="N54" si="22">M54/100*20</f>
        <v>0</v>
      </c>
      <c r="O54" s="28">
        <f t="shared" ref="O54" si="23">M54+N54</f>
        <v>0</v>
      </c>
    </row>
    <row r="55" spans="2:15" ht="18.75" collapsed="1" x14ac:dyDescent="0.25">
      <c r="B55" s="43" t="s">
        <v>50</v>
      </c>
      <c r="C55" s="44"/>
      <c r="D55" s="44"/>
      <c r="E55" s="45"/>
      <c r="F55" s="45"/>
      <c r="G55" s="45"/>
      <c r="H55" s="53"/>
      <c r="I55" s="47"/>
      <c r="J55" s="47"/>
      <c r="K55" s="47"/>
      <c r="L55" s="47"/>
      <c r="M55" s="47"/>
      <c r="N55" s="47"/>
      <c r="O55" s="48"/>
    </row>
    <row r="56" spans="2:15" ht="15.75" x14ac:dyDescent="0.25">
      <c r="B56" s="17" t="s">
        <v>51</v>
      </c>
      <c r="C56" s="49"/>
      <c r="D56" s="49"/>
      <c r="E56" s="50"/>
      <c r="F56" s="50"/>
      <c r="G56" s="50"/>
      <c r="H56" s="52"/>
      <c r="I56" s="35"/>
      <c r="J56" s="35"/>
      <c r="K56" s="35"/>
      <c r="L56" s="35"/>
      <c r="M56" s="36"/>
      <c r="N56" s="36"/>
      <c r="O56" s="37"/>
    </row>
    <row r="57" spans="2:15" x14ac:dyDescent="0.25">
      <c r="B57" s="31" t="s">
        <v>52</v>
      </c>
      <c r="C57" s="25">
        <v>450</v>
      </c>
      <c r="D57" s="40" t="s">
        <v>11</v>
      </c>
      <c r="E57" s="241"/>
      <c r="F57" s="41">
        <f t="shared" ref="F57:F59" si="24">C57*E57</f>
        <v>0</v>
      </c>
      <c r="G57" s="41">
        <f t="shared" ref="G57:G59" si="25">F57/100*20</f>
        <v>0</v>
      </c>
      <c r="H57" s="42">
        <f t="shared" ref="H57:H59" si="26">F57+G57</f>
        <v>0</v>
      </c>
      <c r="I57" s="176">
        <v>135</v>
      </c>
      <c r="J57" s="155" t="str">
        <f t="shared" si="7"/>
        <v>m</v>
      </c>
      <c r="K57" s="245"/>
      <c r="L57" s="29">
        <f>E57*K57</f>
        <v>0</v>
      </c>
      <c r="M57" s="29">
        <f t="shared" si="6"/>
        <v>0</v>
      </c>
      <c r="N57" s="30">
        <f t="shared" si="4"/>
        <v>0</v>
      </c>
      <c r="O57" s="28">
        <f t="shared" si="5"/>
        <v>0</v>
      </c>
    </row>
    <row r="58" spans="2:15" x14ac:dyDescent="0.25">
      <c r="B58" s="31" t="s">
        <v>53</v>
      </c>
      <c r="C58" s="25">
        <v>450</v>
      </c>
      <c r="D58" s="40" t="s">
        <v>11</v>
      </c>
      <c r="E58" s="241"/>
      <c r="F58" s="41">
        <f t="shared" si="24"/>
        <v>0</v>
      </c>
      <c r="G58" s="41">
        <f t="shared" si="25"/>
        <v>0</v>
      </c>
      <c r="H58" s="42">
        <f t="shared" si="26"/>
        <v>0</v>
      </c>
      <c r="I58" s="176">
        <v>135</v>
      </c>
      <c r="J58" s="155" t="str">
        <f t="shared" si="7"/>
        <v>m</v>
      </c>
      <c r="K58" s="245"/>
      <c r="L58" s="29">
        <f>E58*K58</f>
        <v>0</v>
      </c>
      <c r="M58" s="29">
        <f t="shared" si="6"/>
        <v>0</v>
      </c>
      <c r="N58" s="30">
        <f t="shared" si="4"/>
        <v>0</v>
      </c>
      <c r="O58" s="28">
        <f t="shared" si="5"/>
        <v>0</v>
      </c>
    </row>
    <row r="59" spans="2:15" x14ac:dyDescent="0.25">
      <c r="B59" s="31" t="s">
        <v>54</v>
      </c>
      <c r="C59" s="25">
        <v>30</v>
      </c>
      <c r="D59" s="40" t="s">
        <v>45</v>
      </c>
      <c r="E59" s="241"/>
      <c r="F59" s="41">
        <f t="shared" si="24"/>
        <v>0</v>
      </c>
      <c r="G59" s="41">
        <f t="shared" si="25"/>
        <v>0</v>
      </c>
      <c r="H59" s="42">
        <f t="shared" si="26"/>
        <v>0</v>
      </c>
      <c r="I59" s="176">
        <v>9</v>
      </c>
      <c r="J59" s="155" t="str">
        <f t="shared" si="7"/>
        <v>ks</v>
      </c>
      <c r="K59" s="245"/>
      <c r="L59" s="29">
        <f>E59*K59</f>
        <v>0</v>
      </c>
      <c r="M59" s="29">
        <f t="shared" si="6"/>
        <v>0</v>
      </c>
      <c r="N59" s="30">
        <f t="shared" si="4"/>
        <v>0</v>
      </c>
      <c r="O59" s="28">
        <f t="shared" si="5"/>
        <v>0</v>
      </c>
    </row>
    <row r="60" spans="2:15" ht="18.75" x14ac:dyDescent="0.25">
      <c r="B60" s="43" t="s">
        <v>311</v>
      </c>
      <c r="C60" s="44"/>
      <c r="D60" s="44"/>
      <c r="E60" s="45"/>
      <c r="F60" s="45"/>
      <c r="G60" s="45"/>
      <c r="H60" s="189"/>
      <c r="I60" s="47"/>
      <c r="J60" s="47"/>
      <c r="K60" s="47"/>
      <c r="L60" s="47"/>
      <c r="M60" s="47"/>
      <c r="N60" s="47"/>
      <c r="O60" s="48"/>
    </row>
    <row r="61" spans="2:15" x14ac:dyDescent="0.25">
      <c r="B61" s="31" t="s">
        <v>55</v>
      </c>
      <c r="C61" s="25">
        <v>400</v>
      </c>
      <c r="D61" s="40" t="s">
        <v>56</v>
      </c>
      <c r="E61" s="241"/>
      <c r="F61" s="41">
        <f>C61*E61</f>
        <v>0</v>
      </c>
      <c r="G61" s="41">
        <f>F61/100*20</f>
        <v>0</v>
      </c>
      <c r="H61" s="42">
        <f>F61+G61</f>
        <v>0</v>
      </c>
      <c r="I61" s="176">
        <v>120</v>
      </c>
      <c r="J61" s="155" t="str">
        <f t="shared" si="7"/>
        <v>hod.</v>
      </c>
      <c r="K61" s="245"/>
      <c r="L61" s="29">
        <f>E61*K61</f>
        <v>0</v>
      </c>
      <c r="M61" s="29">
        <f t="shared" si="6"/>
        <v>0</v>
      </c>
      <c r="N61" s="30">
        <f t="shared" si="4"/>
        <v>0</v>
      </c>
      <c r="O61" s="28">
        <f t="shared" si="5"/>
        <v>0</v>
      </c>
    </row>
    <row r="62" spans="2:15" x14ac:dyDescent="0.25">
      <c r="B62" s="31" t="s">
        <v>310</v>
      </c>
      <c r="C62" s="25">
        <v>30</v>
      </c>
      <c r="D62" s="40" t="s">
        <v>57</v>
      </c>
      <c r="E62" s="241"/>
      <c r="F62" s="41">
        <f t="shared" ref="F62:F64" si="27">C62*E62</f>
        <v>0</v>
      </c>
      <c r="G62" s="41">
        <f t="shared" ref="G62:G64" si="28">F62/100*20</f>
        <v>0</v>
      </c>
      <c r="H62" s="42">
        <f t="shared" ref="H62:H64" si="29">F62+G62</f>
        <v>0</v>
      </c>
      <c r="I62" s="176">
        <v>9</v>
      </c>
      <c r="J62" s="155" t="str">
        <f t="shared" si="7"/>
        <v>set</v>
      </c>
      <c r="K62" s="245"/>
      <c r="L62" s="29">
        <f>E62*K62</f>
        <v>0</v>
      </c>
      <c r="M62" s="29">
        <f t="shared" si="6"/>
        <v>0</v>
      </c>
      <c r="N62" s="30">
        <f t="shared" ref="N62:N64" si="30">M62/100*20</f>
        <v>0</v>
      </c>
      <c r="O62" s="28">
        <f t="shared" ref="O62:O64" si="31">M62+N62</f>
        <v>0</v>
      </c>
    </row>
    <row r="63" spans="2:15" x14ac:dyDescent="0.25">
      <c r="B63" s="31" t="s">
        <v>309</v>
      </c>
      <c r="C63" s="25">
        <v>30</v>
      </c>
      <c r="D63" s="40" t="s">
        <v>57</v>
      </c>
      <c r="E63" s="241"/>
      <c r="F63" s="41">
        <f t="shared" si="27"/>
        <v>0</v>
      </c>
      <c r="G63" s="41">
        <f t="shared" si="28"/>
        <v>0</v>
      </c>
      <c r="H63" s="42">
        <f t="shared" si="29"/>
        <v>0</v>
      </c>
      <c r="I63" s="176">
        <v>9</v>
      </c>
      <c r="J63" s="155" t="str">
        <f t="shared" si="7"/>
        <v>set</v>
      </c>
      <c r="K63" s="245"/>
      <c r="L63" s="29">
        <f>E63*K63</f>
        <v>0</v>
      </c>
      <c r="M63" s="29">
        <f t="shared" si="6"/>
        <v>0</v>
      </c>
      <c r="N63" s="30">
        <f t="shared" si="30"/>
        <v>0</v>
      </c>
      <c r="O63" s="28">
        <f t="shared" si="31"/>
        <v>0</v>
      </c>
    </row>
    <row r="64" spans="2:15" x14ac:dyDescent="0.25">
      <c r="B64" s="31" t="s">
        <v>58</v>
      </c>
      <c r="C64" s="25">
        <v>30</v>
      </c>
      <c r="D64" s="40" t="s">
        <v>45</v>
      </c>
      <c r="E64" s="241"/>
      <c r="F64" s="41">
        <f t="shared" si="27"/>
        <v>0</v>
      </c>
      <c r="G64" s="41">
        <f t="shared" si="28"/>
        <v>0</v>
      </c>
      <c r="H64" s="42">
        <f t="shared" si="29"/>
        <v>0</v>
      </c>
      <c r="I64" s="176">
        <v>9</v>
      </c>
      <c r="J64" s="155" t="str">
        <f t="shared" si="7"/>
        <v>ks</v>
      </c>
      <c r="K64" s="245"/>
      <c r="L64" s="29">
        <f>E64*K64</f>
        <v>0</v>
      </c>
      <c r="M64" s="29">
        <f t="shared" si="6"/>
        <v>0</v>
      </c>
      <c r="N64" s="30">
        <f t="shared" si="30"/>
        <v>0</v>
      </c>
      <c r="O64" s="28">
        <f t="shared" si="31"/>
        <v>0</v>
      </c>
    </row>
    <row r="65" spans="2:15" ht="18.75" x14ac:dyDescent="0.25">
      <c r="B65" s="43" t="s">
        <v>59</v>
      </c>
      <c r="C65" s="44"/>
      <c r="D65" s="44"/>
      <c r="E65" s="45"/>
      <c r="F65" s="45"/>
      <c r="G65" s="45"/>
      <c r="H65" s="53"/>
      <c r="I65" s="47"/>
      <c r="J65" s="47"/>
      <c r="K65" s="47"/>
      <c r="L65" s="47"/>
      <c r="M65" s="47"/>
      <c r="N65" s="47"/>
      <c r="O65" s="48"/>
    </row>
    <row r="66" spans="2:15" x14ac:dyDescent="0.25">
      <c r="B66" s="31" t="s">
        <v>60</v>
      </c>
      <c r="C66" s="25">
        <v>400</v>
      </c>
      <c r="D66" s="40" t="s">
        <v>61</v>
      </c>
      <c r="E66" s="241"/>
      <c r="F66" s="41">
        <f>C66*E66</f>
        <v>0</v>
      </c>
      <c r="G66" s="41">
        <f>F66/100*20</f>
        <v>0</v>
      </c>
      <c r="H66" s="42">
        <f>F66+G66</f>
        <v>0</v>
      </c>
      <c r="I66" s="176">
        <v>120</v>
      </c>
      <c r="J66" s="155" t="str">
        <f t="shared" si="7"/>
        <v>km</v>
      </c>
      <c r="K66" s="245"/>
      <c r="L66" s="29">
        <f>E66*K66</f>
        <v>0</v>
      </c>
      <c r="M66" s="29">
        <f t="shared" si="6"/>
        <v>0</v>
      </c>
      <c r="N66" s="30">
        <f t="shared" si="4"/>
        <v>0</v>
      </c>
      <c r="O66" s="28">
        <f t="shared" si="5"/>
        <v>0</v>
      </c>
    </row>
    <row r="67" spans="2:15" x14ac:dyDescent="0.25">
      <c r="B67" s="31" t="s">
        <v>62</v>
      </c>
      <c r="C67" s="25">
        <v>200</v>
      </c>
      <c r="D67" s="40" t="s">
        <v>61</v>
      </c>
      <c r="E67" s="241"/>
      <c r="F67" s="41">
        <f>C67*E67</f>
        <v>0</v>
      </c>
      <c r="G67" s="41">
        <f>F67/100*20</f>
        <v>0</v>
      </c>
      <c r="H67" s="42">
        <f>F67+G67</f>
        <v>0</v>
      </c>
      <c r="I67" s="188">
        <v>60</v>
      </c>
      <c r="J67" s="214" t="str">
        <f t="shared" si="7"/>
        <v>km</v>
      </c>
      <c r="K67" s="246"/>
      <c r="L67" s="215">
        <f>E67*K67</f>
        <v>0</v>
      </c>
      <c r="M67" s="215">
        <f t="shared" si="6"/>
        <v>0</v>
      </c>
      <c r="N67" s="54">
        <f t="shared" si="4"/>
        <v>0</v>
      </c>
      <c r="O67" s="55">
        <f t="shared" si="5"/>
        <v>0</v>
      </c>
    </row>
    <row r="68" spans="2:15" ht="18.75" x14ac:dyDescent="0.3">
      <c r="B68" s="5" t="s">
        <v>63</v>
      </c>
      <c r="C68" s="7"/>
      <c r="D68" s="7"/>
      <c r="E68" s="8"/>
      <c r="F68" s="8"/>
      <c r="G68" s="8"/>
      <c r="H68" s="56"/>
      <c r="I68" s="216"/>
      <c r="J68" s="217"/>
      <c r="K68" s="218"/>
      <c r="L68" s="218"/>
      <c r="M68" s="218"/>
      <c r="N68" s="218"/>
      <c r="O68" s="219"/>
    </row>
    <row r="69" spans="2:15" ht="21" customHeight="1" x14ac:dyDescent="0.25">
      <c r="B69" s="43" t="s">
        <v>64</v>
      </c>
      <c r="C69" s="44"/>
      <c r="D69" s="44"/>
      <c r="E69" s="45"/>
      <c r="F69" s="45"/>
      <c r="G69" s="45"/>
      <c r="H69" s="46"/>
      <c r="I69" s="57"/>
      <c r="J69" s="57"/>
      <c r="K69" s="57"/>
      <c r="L69" s="57"/>
      <c r="M69" s="57"/>
      <c r="N69" s="57"/>
      <c r="O69" s="58"/>
    </row>
    <row r="70" spans="2:15" ht="15.75" x14ac:dyDescent="0.25">
      <c r="B70" s="17" t="s">
        <v>65</v>
      </c>
      <c r="C70" s="49"/>
      <c r="D70" s="49"/>
      <c r="E70" s="50"/>
      <c r="F70" s="50"/>
      <c r="G70" s="50"/>
      <c r="H70" s="51"/>
      <c r="I70" s="35"/>
      <c r="J70" s="35"/>
      <c r="K70" s="35"/>
      <c r="L70" s="35"/>
      <c r="M70" s="36"/>
      <c r="N70" s="36"/>
      <c r="O70" s="37"/>
    </row>
    <row r="71" spans="2:15" x14ac:dyDescent="0.25">
      <c r="B71" s="31" t="s">
        <v>66</v>
      </c>
      <c r="C71" s="25">
        <v>500</v>
      </c>
      <c r="D71" s="40" t="s">
        <v>11</v>
      </c>
      <c r="E71" s="241"/>
      <c r="F71" s="41">
        <f>C71*E71</f>
        <v>0</v>
      </c>
      <c r="G71" s="41">
        <f>F71/100*20</f>
        <v>0</v>
      </c>
      <c r="H71" s="28">
        <f>F71+G71</f>
        <v>0</v>
      </c>
      <c r="I71" s="176">
        <v>150</v>
      </c>
      <c r="J71" s="155" t="str">
        <f t="shared" si="7"/>
        <v>m</v>
      </c>
      <c r="K71" s="245"/>
      <c r="L71" s="29">
        <f>E71*K71</f>
        <v>0</v>
      </c>
      <c r="M71" s="29">
        <f t="shared" si="6"/>
        <v>0</v>
      </c>
      <c r="N71" s="30">
        <f t="shared" si="4"/>
        <v>0</v>
      </c>
      <c r="O71" s="28">
        <f t="shared" si="5"/>
        <v>0</v>
      </c>
    </row>
    <row r="72" spans="2:15" x14ac:dyDescent="0.25">
      <c r="B72" s="31" t="s">
        <v>67</v>
      </c>
      <c r="C72" s="25">
        <v>3000</v>
      </c>
      <c r="D72" s="40" t="s">
        <v>11</v>
      </c>
      <c r="E72" s="241"/>
      <c r="F72" s="41">
        <f>C72*E72</f>
        <v>0</v>
      </c>
      <c r="G72" s="41">
        <f t="shared" ref="G72" si="32">F72/100*20</f>
        <v>0</v>
      </c>
      <c r="H72" s="28">
        <f t="shared" ref="H72" si="33">F72+G72</f>
        <v>0</v>
      </c>
      <c r="I72" s="176">
        <v>900</v>
      </c>
      <c r="J72" s="155" t="str">
        <f t="shared" si="7"/>
        <v>m</v>
      </c>
      <c r="K72" s="245"/>
      <c r="L72" s="29">
        <f>E72*K72</f>
        <v>0</v>
      </c>
      <c r="M72" s="29">
        <f t="shared" si="6"/>
        <v>0</v>
      </c>
      <c r="N72" s="30">
        <f t="shared" si="4"/>
        <v>0</v>
      </c>
      <c r="O72" s="28">
        <f t="shared" si="5"/>
        <v>0</v>
      </c>
    </row>
    <row r="73" spans="2:15" ht="15.75" x14ac:dyDescent="0.25">
      <c r="B73" s="17" t="s">
        <v>68</v>
      </c>
      <c r="C73" s="49"/>
      <c r="D73" s="49"/>
      <c r="E73" s="50"/>
      <c r="F73" s="50"/>
      <c r="G73" s="50"/>
      <c r="H73" s="52"/>
      <c r="I73" s="35"/>
      <c r="J73" s="35"/>
      <c r="K73" s="35"/>
      <c r="L73" s="35"/>
      <c r="M73" s="36"/>
      <c r="N73" s="36"/>
      <c r="O73" s="37"/>
    </row>
    <row r="74" spans="2:15" x14ac:dyDescent="0.25">
      <c r="B74" s="31" t="s">
        <v>69</v>
      </c>
      <c r="C74" s="25">
        <v>200</v>
      </c>
      <c r="D74" s="40" t="s">
        <v>11</v>
      </c>
      <c r="E74" s="241"/>
      <c r="F74" s="41">
        <f>C74*E74</f>
        <v>0</v>
      </c>
      <c r="G74" s="202">
        <f>F74/100*20</f>
        <v>0</v>
      </c>
      <c r="H74" s="42">
        <f>F74+G74</f>
        <v>0</v>
      </c>
      <c r="I74" s="176">
        <v>60</v>
      </c>
      <c r="J74" s="155" t="str">
        <f t="shared" si="7"/>
        <v>m</v>
      </c>
      <c r="K74" s="245"/>
      <c r="L74" s="29">
        <f>E74*K74</f>
        <v>0</v>
      </c>
      <c r="M74" s="29">
        <f t="shared" ref="M74:M135" si="34">I74*L74</f>
        <v>0</v>
      </c>
      <c r="N74" s="30">
        <f t="shared" si="4"/>
        <v>0</v>
      </c>
      <c r="O74" s="28">
        <f t="shared" si="5"/>
        <v>0</v>
      </c>
    </row>
    <row r="75" spans="2:15" x14ac:dyDescent="0.25">
      <c r="B75" s="31" t="s">
        <v>70</v>
      </c>
      <c r="C75" s="25">
        <v>500</v>
      </c>
      <c r="D75" s="40" t="s">
        <v>11</v>
      </c>
      <c r="E75" s="241"/>
      <c r="F75" s="41">
        <f>C75*E75</f>
        <v>0</v>
      </c>
      <c r="G75" s="202">
        <f>F75/100*20</f>
        <v>0</v>
      </c>
      <c r="H75" s="42">
        <f>F75+G75</f>
        <v>0</v>
      </c>
      <c r="I75" s="176">
        <v>150</v>
      </c>
      <c r="J75" s="155" t="str">
        <f t="shared" si="7"/>
        <v>m</v>
      </c>
      <c r="K75" s="245"/>
      <c r="L75" s="29">
        <f>E75*K75</f>
        <v>0</v>
      </c>
      <c r="M75" s="29">
        <f t="shared" si="34"/>
        <v>0</v>
      </c>
      <c r="N75" s="30">
        <f t="shared" ref="N75:N130" si="35">M75/100*20</f>
        <v>0</v>
      </c>
      <c r="O75" s="28">
        <f t="shared" ref="O75:O130" si="36">M75+N75</f>
        <v>0</v>
      </c>
    </row>
    <row r="76" spans="2:15" ht="15.75" x14ac:dyDescent="0.25">
      <c r="B76" s="17" t="s">
        <v>71</v>
      </c>
      <c r="C76" s="49"/>
      <c r="D76" s="49"/>
      <c r="E76" s="50"/>
      <c r="F76" s="50"/>
      <c r="G76" s="50"/>
      <c r="H76" s="52"/>
      <c r="I76" s="35"/>
      <c r="J76" s="35"/>
      <c r="K76" s="35"/>
      <c r="L76" s="35"/>
      <c r="M76" s="36"/>
      <c r="N76" s="36"/>
      <c r="O76" s="37"/>
    </row>
    <row r="77" spans="2:15" x14ac:dyDescent="0.25">
      <c r="B77" s="59" t="s">
        <v>72</v>
      </c>
      <c r="C77" s="25">
        <v>100</v>
      </c>
      <c r="D77" s="40" t="s">
        <v>45</v>
      </c>
      <c r="E77" s="241"/>
      <c r="F77" s="41">
        <f>C77*E77</f>
        <v>0</v>
      </c>
      <c r="G77" s="202">
        <f>F77/100*20</f>
        <v>0</v>
      </c>
      <c r="H77" s="28">
        <f>F77+G77</f>
        <v>0</v>
      </c>
      <c r="I77" s="176">
        <v>30</v>
      </c>
      <c r="J77" s="155" t="str">
        <f t="shared" ref="J77:J138" si="37">D77</f>
        <v>ks</v>
      </c>
      <c r="K77" s="245"/>
      <c r="L77" s="29">
        <f>E77*K77</f>
        <v>0</v>
      </c>
      <c r="M77" s="29">
        <f t="shared" si="34"/>
        <v>0</v>
      </c>
      <c r="N77" s="30">
        <f t="shared" si="35"/>
        <v>0</v>
      </c>
      <c r="O77" s="28">
        <f t="shared" si="36"/>
        <v>0</v>
      </c>
    </row>
    <row r="78" spans="2:15" x14ac:dyDescent="0.25">
      <c r="B78" s="31" t="s">
        <v>73</v>
      </c>
      <c r="C78" s="25">
        <v>4000</v>
      </c>
      <c r="D78" s="40" t="s">
        <v>11</v>
      </c>
      <c r="E78" s="241"/>
      <c r="F78" s="41">
        <f>C78*E78</f>
        <v>0</v>
      </c>
      <c r="G78" s="202">
        <f>F78/100*20</f>
        <v>0</v>
      </c>
      <c r="H78" s="28">
        <f>F78+G78</f>
        <v>0</v>
      </c>
      <c r="I78" s="176">
        <v>1200</v>
      </c>
      <c r="J78" s="155" t="str">
        <f t="shared" si="37"/>
        <v>m</v>
      </c>
      <c r="K78" s="245"/>
      <c r="L78" s="29">
        <f>E78*K78</f>
        <v>0</v>
      </c>
      <c r="M78" s="29">
        <f t="shared" si="34"/>
        <v>0</v>
      </c>
      <c r="N78" s="30">
        <f t="shared" si="35"/>
        <v>0</v>
      </c>
      <c r="O78" s="28">
        <f t="shared" si="36"/>
        <v>0</v>
      </c>
    </row>
    <row r="79" spans="2:15" ht="18.75" x14ac:dyDescent="0.25">
      <c r="B79" s="43" t="s">
        <v>74</v>
      </c>
      <c r="C79" s="44"/>
      <c r="D79" s="44"/>
      <c r="E79" s="45"/>
      <c r="F79" s="45"/>
      <c r="G79" s="45"/>
      <c r="H79" s="46"/>
      <c r="I79" s="47"/>
      <c r="J79" s="47"/>
      <c r="K79" s="47"/>
      <c r="L79" s="47"/>
      <c r="M79" s="47"/>
      <c r="N79" s="47"/>
      <c r="O79" s="48"/>
    </row>
    <row r="80" spans="2:15" ht="15.75" x14ac:dyDescent="0.25">
      <c r="B80" s="17" t="s">
        <v>75</v>
      </c>
      <c r="C80" s="49"/>
      <c r="D80" s="49"/>
      <c r="E80" s="50"/>
      <c r="F80" s="50"/>
      <c r="G80" s="50"/>
      <c r="H80" s="51"/>
      <c r="I80" s="35"/>
      <c r="J80" s="35"/>
      <c r="K80" s="35"/>
      <c r="L80" s="35"/>
      <c r="M80" s="36"/>
      <c r="N80" s="36"/>
      <c r="O80" s="37"/>
    </row>
    <row r="81" spans="2:15" x14ac:dyDescent="0.25">
      <c r="B81" s="31" t="s">
        <v>76</v>
      </c>
      <c r="C81" s="25">
        <v>100</v>
      </c>
      <c r="D81" s="40" t="s">
        <v>45</v>
      </c>
      <c r="E81" s="241"/>
      <c r="F81" s="41">
        <f t="shared" ref="F81:F86" si="38">C81*E81</f>
        <v>0</v>
      </c>
      <c r="G81" s="41">
        <f>F81/100*20</f>
        <v>0</v>
      </c>
      <c r="H81" s="42">
        <f>F81+G81</f>
        <v>0</v>
      </c>
      <c r="I81" s="176">
        <v>30</v>
      </c>
      <c r="J81" s="155" t="str">
        <f t="shared" si="37"/>
        <v>ks</v>
      </c>
      <c r="K81" s="245"/>
      <c r="L81" s="29">
        <f t="shared" ref="L81:L86" si="39">E81*K81</f>
        <v>0</v>
      </c>
      <c r="M81" s="29">
        <f t="shared" si="34"/>
        <v>0</v>
      </c>
      <c r="N81" s="30">
        <f t="shared" si="35"/>
        <v>0</v>
      </c>
      <c r="O81" s="28">
        <f t="shared" si="36"/>
        <v>0</v>
      </c>
    </row>
    <row r="82" spans="2:15" x14ac:dyDescent="0.25">
      <c r="B82" s="31" t="s">
        <v>77</v>
      </c>
      <c r="C82" s="25">
        <v>20</v>
      </c>
      <c r="D82" s="40" t="s">
        <v>45</v>
      </c>
      <c r="E82" s="241"/>
      <c r="F82" s="41">
        <f t="shared" si="38"/>
        <v>0</v>
      </c>
      <c r="G82" s="41">
        <f t="shared" ref="G82:G86" si="40">F82/100*20</f>
        <v>0</v>
      </c>
      <c r="H82" s="42">
        <f t="shared" ref="H82:H86" si="41">F82+G82</f>
        <v>0</v>
      </c>
      <c r="I82" s="176">
        <v>6</v>
      </c>
      <c r="J82" s="155" t="str">
        <f t="shared" si="37"/>
        <v>ks</v>
      </c>
      <c r="K82" s="245"/>
      <c r="L82" s="29">
        <f t="shared" si="39"/>
        <v>0</v>
      </c>
      <c r="M82" s="29">
        <f t="shared" si="34"/>
        <v>0</v>
      </c>
      <c r="N82" s="30">
        <f t="shared" si="35"/>
        <v>0</v>
      </c>
      <c r="O82" s="28">
        <f t="shared" si="36"/>
        <v>0</v>
      </c>
    </row>
    <row r="83" spans="2:15" ht="15" customHeight="1" x14ac:dyDescent="0.25">
      <c r="B83" s="31" t="s">
        <v>78</v>
      </c>
      <c r="C83" s="25">
        <v>10</v>
      </c>
      <c r="D83" s="40" t="s">
        <v>45</v>
      </c>
      <c r="E83" s="241"/>
      <c r="F83" s="41">
        <f t="shared" si="38"/>
        <v>0</v>
      </c>
      <c r="G83" s="41">
        <f t="shared" si="40"/>
        <v>0</v>
      </c>
      <c r="H83" s="42">
        <f t="shared" si="41"/>
        <v>0</v>
      </c>
      <c r="I83" s="176">
        <v>3</v>
      </c>
      <c r="J83" s="155" t="str">
        <f t="shared" si="37"/>
        <v>ks</v>
      </c>
      <c r="K83" s="245"/>
      <c r="L83" s="29">
        <f t="shared" si="39"/>
        <v>0</v>
      </c>
      <c r="M83" s="29">
        <f t="shared" si="34"/>
        <v>0</v>
      </c>
      <c r="N83" s="30">
        <f t="shared" si="35"/>
        <v>0</v>
      </c>
      <c r="O83" s="28">
        <f t="shared" si="36"/>
        <v>0</v>
      </c>
    </row>
    <row r="84" spans="2:15" x14ac:dyDescent="0.25">
      <c r="B84" s="31" t="s">
        <v>79</v>
      </c>
      <c r="C84" s="25">
        <v>20</v>
      </c>
      <c r="D84" s="40" t="s">
        <v>45</v>
      </c>
      <c r="E84" s="241"/>
      <c r="F84" s="41">
        <f t="shared" si="38"/>
        <v>0</v>
      </c>
      <c r="G84" s="41">
        <f t="shared" si="40"/>
        <v>0</v>
      </c>
      <c r="H84" s="42">
        <f t="shared" si="41"/>
        <v>0</v>
      </c>
      <c r="I84" s="176">
        <v>6</v>
      </c>
      <c r="J84" s="155" t="str">
        <f t="shared" si="37"/>
        <v>ks</v>
      </c>
      <c r="K84" s="245"/>
      <c r="L84" s="29">
        <f t="shared" si="39"/>
        <v>0</v>
      </c>
      <c r="M84" s="29">
        <f t="shared" si="34"/>
        <v>0</v>
      </c>
      <c r="N84" s="30">
        <f t="shared" si="35"/>
        <v>0</v>
      </c>
      <c r="O84" s="28">
        <f t="shared" si="36"/>
        <v>0</v>
      </c>
    </row>
    <row r="85" spans="2:15" x14ac:dyDescent="0.25">
      <c r="B85" s="31" t="s">
        <v>80</v>
      </c>
      <c r="C85" s="25">
        <v>5</v>
      </c>
      <c r="D85" s="40" t="s">
        <v>45</v>
      </c>
      <c r="E85" s="241"/>
      <c r="F85" s="41">
        <f t="shared" si="38"/>
        <v>0</v>
      </c>
      <c r="G85" s="41">
        <f t="shared" si="40"/>
        <v>0</v>
      </c>
      <c r="H85" s="42">
        <f t="shared" si="41"/>
        <v>0</v>
      </c>
      <c r="I85" s="176">
        <v>2</v>
      </c>
      <c r="J85" s="155" t="str">
        <f t="shared" si="37"/>
        <v>ks</v>
      </c>
      <c r="K85" s="245"/>
      <c r="L85" s="29">
        <f t="shared" si="39"/>
        <v>0</v>
      </c>
      <c r="M85" s="29">
        <f t="shared" si="34"/>
        <v>0</v>
      </c>
      <c r="N85" s="30">
        <f t="shared" si="35"/>
        <v>0</v>
      </c>
      <c r="O85" s="28">
        <f t="shared" si="36"/>
        <v>0</v>
      </c>
    </row>
    <row r="86" spans="2:15" x14ac:dyDescent="0.25">
      <c r="B86" s="31" t="s">
        <v>81</v>
      </c>
      <c r="C86" s="25">
        <v>40</v>
      </c>
      <c r="D86" s="40" t="s">
        <v>45</v>
      </c>
      <c r="E86" s="241"/>
      <c r="F86" s="41">
        <f t="shared" si="38"/>
        <v>0</v>
      </c>
      <c r="G86" s="41">
        <f t="shared" si="40"/>
        <v>0</v>
      </c>
      <c r="H86" s="42">
        <f t="shared" si="41"/>
        <v>0</v>
      </c>
      <c r="I86" s="176">
        <v>12</v>
      </c>
      <c r="J86" s="155" t="str">
        <f t="shared" si="37"/>
        <v>ks</v>
      </c>
      <c r="K86" s="245"/>
      <c r="L86" s="29">
        <f t="shared" si="39"/>
        <v>0</v>
      </c>
      <c r="M86" s="29">
        <f t="shared" si="34"/>
        <v>0</v>
      </c>
      <c r="N86" s="30">
        <f t="shared" si="35"/>
        <v>0</v>
      </c>
      <c r="O86" s="28">
        <f t="shared" si="36"/>
        <v>0</v>
      </c>
    </row>
    <row r="87" spans="2:15" ht="15.75" x14ac:dyDescent="0.25">
      <c r="B87" s="17" t="s">
        <v>82</v>
      </c>
      <c r="C87" s="49"/>
      <c r="D87" s="49"/>
      <c r="E87" s="50"/>
      <c r="F87" s="50"/>
      <c r="G87" s="50"/>
      <c r="H87" s="51"/>
      <c r="I87" s="35"/>
      <c r="J87" s="35"/>
      <c r="K87" s="35"/>
      <c r="L87" s="35"/>
      <c r="M87" s="36"/>
      <c r="N87" s="36"/>
      <c r="O87" s="37"/>
    </row>
    <row r="88" spans="2:15" x14ac:dyDescent="0.25">
      <c r="B88" s="31" t="s">
        <v>83</v>
      </c>
      <c r="C88" s="25">
        <v>30</v>
      </c>
      <c r="D88" s="40" t="s">
        <v>45</v>
      </c>
      <c r="E88" s="241"/>
      <c r="F88" s="41">
        <f>C88*E88</f>
        <v>0</v>
      </c>
      <c r="G88" s="41">
        <f>F88/100*20</f>
        <v>0</v>
      </c>
      <c r="H88" s="28">
        <f>F88+G88</f>
        <v>0</v>
      </c>
      <c r="I88" s="188">
        <v>9</v>
      </c>
      <c r="J88" s="214" t="str">
        <f t="shared" si="37"/>
        <v>ks</v>
      </c>
      <c r="K88" s="246"/>
      <c r="L88" s="215">
        <f>E88*K88</f>
        <v>0</v>
      </c>
      <c r="M88" s="215">
        <f t="shared" si="34"/>
        <v>0</v>
      </c>
      <c r="N88" s="54">
        <f t="shared" si="35"/>
        <v>0</v>
      </c>
      <c r="O88" s="55">
        <f t="shared" si="36"/>
        <v>0</v>
      </c>
    </row>
    <row r="89" spans="2:15" ht="18.75" collapsed="1" x14ac:dyDescent="0.3">
      <c r="B89" s="5" t="s">
        <v>84</v>
      </c>
      <c r="C89" s="7"/>
      <c r="D89" s="7"/>
      <c r="E89" s="8"/>
      <c r="F89" s="8"/>
      <c r="G89" s="8"/>
      <c r="H89" s="56"/>
      <c r="I89" s="216"/>
      <c r="J89" s="217"/>
      <c r="K89" s="218"/>
      <c r="L89" s="218"/>
      <c r="M89" s="218"/>
      <c r="N89" s="218"/>
      <c r="O89" s="219"/>
    </row>
    <row r="90" spans="2:15" ht="18.75" collapsed="1" x14ac:dyDescent="0.25">
      <c r="B90" s="43" t="s">
        <v>85</v>
      </c>
      <c r="C90" s="44"/>
      <c r="D90" s="44"/>
      <c r="E90" s="45"/>
      <c r="F90" s="45"/>
      <c r="G90" s="45"/>
      <c r="H90" s="46"/>
      <c r="I90" s="57"/>
      <c r="J90" s="57"/>
      <c r="K90" s="57"/>
      <c r="L90" s="57"/>
      <c r="M90" s="57"/>
      <c r="N90" s="57"/>
      <c r="O90" s="58"/>
    </row>
    <row r="91" spans="2:15" ht="15.75" x14ac:dyDescent="0.25">
      <c r="B91" s="17" t="s">
        <v>86</v>
      </c>
      <c r="C91" s="60"/>
      <c r="D91" s="60"/>
      <c r="E91" s="61"/>
      <c r="F91" s="61"/>
      <c r="G91" s="61"/>
      <c r="H91" s="62"/>
      <c r="I91" s="35"/>
      <c r="J91" s="35"/>
      <c r="K91" s="35"/>
      <c r="L91" s="35"/>
      <c r="M91" s="36"/>
      <c r="N91" s="36"/>
      <c r="O91" s="37"/>
    </row>
    <row r="92" spans="2:15" x14ac:dyDescent="0.25">
      <c r="B92" s="31" t="s">
        <v>87</v>
      </c>
      <c r="C92" s="25">
        <v>30</v>
      </c>
      <c r="D92" s="40" t="s">
        <v>45</v>
      </c>
      <c r="E92" s="241"/>
      <c r="F92" s="41">
        <f>C92*E92</f>
        <v>0</v>
      </c>
      <c r="G92" s="41">
        <f>F92/100*20</f>
        <v>0</v>
      </c>
      <c r="H92" s="28">
        <f>F92+G92</f>
        <v>0</v>
      </c>
      <c r="I92" s="176">
        <v>9</v>
      </c>
      <c r="J92" s="155" t="str">
        <f t="shared" si="37"/>
        <v>ks</v>
      </c>
      <c r="K92" s="245"/>
      <c r="L92" s="29">
        <f>E92*K92</f>
        <v>0</v>
      </c>
      <c r="M92" s="29">
        <f t="shared" si="34"/>
        <v>0</v>
      </c>
      <c r="N92" s="30">
        <f t="shared" si="35"/>
        <v>0</v>
      </c>
      <c r="O92" s="28">
        <f t="shared" si="36"/>
        <v>0</v>
      </c>
    </row>
    <row r="93" spans="2:15" x14ac:dyDescent="0.25">
      <c r="B93" s="31" t="s">
        <v>88</v>
      </c>
      <c r="C93" s="25">
        <v>30</v>
      </c>
      <c r="D93" s="40" t="s">
        <v>45</v>
      </c>
      <c r="E93" s="241"/>
      <c r="F93" s="41">
        <f>C93*E93</f>
        <v>0</v>
      </c>
      <c r="G93" s="41">
        <f>F93/100*20</f>
        <v>0</v>
      </c>
      <c r="H93" s="28">
        <f>F93+G93</f>
        <v>0</v>
      </c>
      <c r="I93" s="176">
        <v>9</v>
      </c>
      <c r="J93" s="155" t="str">
        <f t="shared" si="37"/>
        <v>ks</v>
      </c>
      <c r="K93" s="245"/>
      <c r="L93" s="29">
        <f>E93*K93</f>
        <v>0</v>
      </c>
      <c r="M93" s="29">
        <f t="shared" si="34"/>
        <v>0</v>
      </c>
      <c r="N93" s="30">
        <f t="shared" si="35"/>
        <v>0</v>
      </c>
      <c r="O93" s="28">
        <f t="shared" si="36"/>
        <v>0</v>
      </c>
    </row>
    <row r="94" spans="2:15" ht="15.75" x14ac:dyDescent="0.25">
      <c r="B94" s="17" t="s">
        <v>316</v>
      </c>
      <c r="C94" s="49"/>
      <c r="D94" s="49"/>
      <c r="E94" s="50"/>
      <c r="F94" s="50"/>
      <c r="G94" s="50"/>
      <c r="H94" s="52"/>
      <c r="I94" s="35"/>
      <c r="J94" s="35"/>
      <c r="K94" s="35"/>
      <c r="L94" s="35"/>
      <c r="M94" s="36"/>
      <c r="N94" s="36"/>
      <c r="O94" s="37"/>
    </row>
    <row r="95" spans="2:15" x14ac:dyDescent="0.25">
      <c r="B95" s="31" t="s">
        <v>89</v>
      </c>
      <c r="C95" s="25">
        <v>2000</v>
      </c>
      <c r="D95" s="40" t="s">
        <v>11</v>
      </c>
      <c r="E95" s="241"/>
      <c r="F95" s="41">
        <f>C95*E95</f>
        <v>0</v>
      </c>
      <c r="G95" s="41">
        <f>F95/100*20</f>
        <v>0</v>
      </c>
      <c r="H95" s="28">
        <f>F95+G95</f>
        <v>0</v>
      </c>
      <c r="I95" s="176">
        <v>600</v>
      </c>
      <c r="J95" s="155" t="str">
        <f t="shared" si="37"/>
        <v>m</v>
      </c>
      <c r="K95" s="245"/>
      <c r="L95" s="29">
        <f>E95*K95</f>
        <v>0</v>
      </c>
      <c r="M95" s="29">
        <f t="shared" si="34"/>
        <v>0</v>
      </c>
      <c r="N95" s="30">
        <f t="shared" si="35"/>
        <v>0</v>
      </c>
      <c r="O95" s="28">
        <f t="shared" si="36"/>
        <v>0</v>
      </c>
    </row>
    <row r="96" spans="2:15" x14ac:dyDescent="0.25">
      <c r="B96" s="31" t="s">
        <v>90</v>
      </c>
      <c r="C96" s="25">
        <v>2000</v>
      </c>
      <c r="D96" s="40" t="s">
        <v>11</v>
      </c>
      <c r="E96" s="241"/>
      <c r="F96" s="41">
        <f>C96*E96</f>
        <v>0</v>
      </c>
      <c r="G96" s="41">
        <f t="shared" ref="G96:G97" si="42">F96/100*20</f>
        <v>0</v>
      </c>
      <c r="H96" s="28">
        <f t="shared" ref="H96:H97" si="43">F96+G96</f>
        <v>0</v>
      </c>
      <c r="I96" s="176">
        <v>600</v>
      </c>
      <c r="J96" s="155" t="str">
        <f t="shared" si="37"/>
        <v>m</v>
      </c>
      <c r="K96" s="245"/>
      <c r="L96" s="29">
        <f>E96*K96</f>
        <v>0</v>
      </c>
      <c r="M96" s="29">
        <f t="shared" si="34"/>
        <v>0</v>
      </c>
      <c r="N96" s="30">
        <f t="shared" si="35"/>
        <v>0</v>
      </c>
      <c r="O96" s="28">
        <f t="shared" si="36"/>
        <v>0</v>
      </c>
    </row>
    <row r="97" spans="2:15" x14ac:dyDescent="0.25">
      <c r="B97" s="31" t="s">
        <v>289</v>
      </c>
      <c r="C97" s="25">
        <v>2000</v>
      </c>
      <c r="D97" s="40" t="s">
        <v>11</v>
      </c>
      <c r="E97" s="241"/>
      <c r="F97" s="41">
        <f>C97*E97</f>
        <v>0</v>
      </c>
      <c r="G97" s="41">
        <f t="shared" si="42"/>
        <v>0</v>
      </c>
      <c r="H97" s="28">
        <f t="shared" si="43"/>
        <v>0</v>
      </c>
      <c r="I97" s="176">
        <v>600</v>
      </c>
      <c r="J97" s="155" t="str">
        <f t="shared" si="37"/>
        <v>m</v>
      </c>
      <c r="K97" s="245"/>
      <c r="L97" s="29">
        <f>E97*K97</f>
        <v>0</v>
      </c>
      <c r="M97" s="29">
        <f t="shared" si="34"/>
        <v>0</v>
      </c>
      <c r="N97" s="30">
        <f t="shared" si="35"/>
        <v>0</v>
      </c>
      <c r="O97" s="28">
        <f t="shared" si="36"/>
        <v>0</v>
      </c>
    </row>
    <row r="98" spans="2:15" ht="15.75" x14ac:dyDescent="0.25">
      <c r="B98" s="17" t="s">
        <v>91</v>
      </c>
      <c r="C98" s="49"/>
      <c r="D98" s="49"/>
      <c r="E98" s="50"/>
      <c r="F98" s="50"/>
      <c r="G98" s="50"/>
      <c r="H98" s="52"/>
      <c r="I98" s="35"/>
      <c r="J98" s="35"/>
      <c r="K98" s="35"/>
      <c r="L98" s="35"/>
      <c r="M98" s="36"/>
      <c r="N98" s="36"/>
      <c r="O98" s="37"/>
    </row>
    <row r="99" spans="2:15" x14ac:dyDescent="0.25">
      <c r="B99" s="31" t="s">
        <v>290</v>
      </c>
      <c r="C99" s="25">
        <v>2500</v>
      </c>
      <c r="D99" s="40" t="s">
        <v>11</v>
      </c>
      <c r="E99" s="241"/>
      <c r="F99" s="41">
        <f>C99*E99</f>
        <v>0</v>
      </c>
      <c r="G99" s="41">
        <f t="shared" ref="G99:G103" si="44">F99/100*20</f>
        <v>0</v>
      </c>
      <c r="H99" s="28">
        <f t="shared" ref="H99:H103" si="45">F99+G99</f>
        <v>0</v>
      </c>
      <c r="I99" s="176">
        <v>750</v>
      </c>
      <c r="J99" s="155" t="str">
        <f t="shared" si="37"/>
        <v>m</v>
      </c>
      <c r="K99" s="245"/>
      <c r="L99" s="29">
        <f>E99*K99</f>
        <v>0</v>
      </c>
      <c r="M99" s="29">
        <f t="shared" si="34"/>
        <v>0</v>
      </c>
      <c r="N99" s="30">
        <f t="shared" si="35"/>
        <v>0</v>
      </c>
      <c r="O99" s="28">
        <f t="shared" si="36"/>
        <v>0</v>
      </c>
    </row>
    <row r="100" spans="2:15" x14ac:dyDescent="0.25">
      <c r="B100" s="31" t="s">
        <v>92</v>
      </c>
      <c r="C100" s="25">
        <v>1000</v>
      </c>
      <c r="D100" s="40" t="s">
        <v>11</v>
      </c>
      <c r="E100" s="241"/>
      <c r="F100" s="41">
        <f>C100*E100</f>
        <v>0</v>
      </c>
      <c r="G100" s="41">
        <f t="shared" si="44"/>
        <v>0</v>
      </c>
      <c r="H100" s="28">
        <f t="shared" si="45"/>
        <v>0</v>
      </c>
      <c r="I100" s="176">
        <v>300</v>
      </c>
      <c r="J100" s="155" t="str">
        <f t="shared" si="37"/>
        <v>m</v>
      </c>
      <c r="K100" s="245"/>
      <c r="L100" s="29">
        <f>E100*K100</f>
        <v>0</v>
      </c>
      <c r="M100" s="29">
        <f t="shared" si="34"/>
        <v>0</v>
      </c>
      <c r="N100" s="30">
        <f t="shared" si="35"/>
        <v>0</v>
      </c>
      <c r="O100" s="28">
        <f t="shared" si="36"/>
        <v>0</v>
      </c>
    </row>
    <row r="101" spans="2:15" x14ac:dyDescent="0.25">
      <c r="B101" s="31" t="s">
        <v>93</v>
      </c>
      <c r="C101" s="25">
        <v>2000</v>
      </c>
      <c r="D101" s="40" t="s">
        <v>11</v>
      </c>
      <c r="E101" s="241"/>
      <c r="F101" s="41">
        <f>C101*E101</f>
        <v>0</v>
      </c>
      <c r="G101" s="41">
        <f t="shared" si="44"/>
        <v>0</v>
      </c>
      <c r="H101" s="28">
        <f t="shared" si="45"/>
        <v>0</v>
      </c>
      <c r="I101" s="176">
        <v>600</v>
      </c>
      <c r="J101" s="155" t="str">
        <f t="shared" si="37"/>
        <v>m</v>
      </c>
      <c r="K101" s="245"/>
      <c r="L101" s="29">
        <f>E101*K101</f>
        <v>0</v>
      </c>
      <c r="M101" s="29">
        <f t="shared" si="34"/>
        <v>0</v>
      </c>
      <c r="N101" s="30">
        <f t="shared" si="35"/>
        <v>0</v>
      </c>
      <c r="O101" s="28">
        <f t="shared" si="36"/>
        <v>0</v>
      </c>
    </row>
    <row r="102" spans="2:15" x14ac:dyDescent="0.25">
      <c r="B102" s="31" t="s">
        <v>94</v>
      </c>
      <c r="C102" s="25">
        <v>5000</v>
      </c>
      <c r="D102" s="40" t="s">
        <v>11</v>
      </c>
      <c r="E102" s="241"/>
      <c r="F102" s="41">
        <f>C102*E102</f>
        <v>0</v>
      </c>
      <c r="G102" s="41">
        <f t="shared" si="44"/>
        <v>0</v>
      </c>
      <c r="H102" s="28">
        <f t="shared" si="45"/>
        <v>0</v>
      </c>
      <c r="I102" s="176">
        <v>1500</v>
      </c>
      <c r="J102" s="155" t="str">
        <f t="shared" si="37"/>
        <v>m</v>
      </c>
      <c r="K102" s="245"/>
      <c r="L102" s="29">
        <f>E102*K102</f>
        <v>0</v>
      </c>
      <c r="M102" s="29">
        <f t="shared" si="34"/>
        <v>0</v>
      </c>
      <c r="N102" s="30">
        <f t="shared" si="35"/>
        <v>0</v>
      </c>
      <c r="O102" s="28">
        <f t="shared" si="36"/>
        <v>0</v>
      </c>
    </row>
    <row r="103" spans="2:15" x14ac:dyDescent="0.25">
      <c r="B103" s="31" t="s">
        <v>95</v>
      </c>
      <c r="C103" s="25">
        <v>3600</v>
      </c>
      <c r="D103" s="40" t="s">
        <v>11</v>
      </c>
      <c r="E103" s="241"/>
      <c r="F103" s="41">
        <f>C103*E103</f>
        <v>0</v>
      </c>
      <c r="G103" s="41">
        <f t="shared" si="44"/>
        <v>0</v>
      </c>
      <c r="H103" s="28">
        <f t="shared" si="45"/>
        <v>0</v>
      </c>
      <c r="I103" s="176">
        <v>1080</v>
      </c>
      <c r="J103" s="155" t="str">
        <f t="shared" si="37"/>
        <v>m</v>
      </c>
      <c r="K103" s="245"/>
      <c r="L103" s="29">
        <f>E103*K103</f>
        <v>0</v>
      </c>
      <c r="M103" s="29">
        <f t="shared" si="34"/>
        <v>0</v>
      </c>
      <c r="N103" s="30">
        <f t="shared" si="35"/>
        <v>0</v>
      </c>
      <c r="O103" s="28">
        <f t="shared" si="36"/>
        <v>0</v>
      </c>
    </row>
    <row r="104" spans="2:15" ht="18.75" collapsed="1" x14ac:dyDescent="0.25">
      <c r="B104" s="43" t="s">
        <v>96</v>
      </c>
      <c r="C104" s="44"/>
      <c r="D104" s="44"/>
      <c r="E104" s="45"/>
      <c r="F104" s="45"/>
      <c r="G104" s="45"/>
      <c r="H104" s="46"/>
      <c r="I104" s="47"/>
      <c r="J104" s="47"/>
      <c r="K104" s="47"/>
      <c r="L104" s="47"/>
      <c r="M104" s="47"/>
      <c r="N104" s="47"/>
      <c r="O104" s="48"/>
    </row>
    <row r="105" spans="2:15" ht="15.75" x14ac:dyDescent="0.25">
      <c r="B105" s="17" t="s">
        <v>97</v>
      </c>
      <c r="C105" s="49"/>
      <c r="D105" s="49"/>
      <c r="E105" s="50"/>
      <c r="F105" s="50"/>
      <c r="G105" s="50"/>
      <c r="H105" s="51"/>
      <c r="I105" s="35"/>
      <c r="J105" s="35"/>
      <c r="K105" s="35"/>
      <c r="L105" s="35"/>
      <c r="M105" s="36"/>
      <c r="N105" s="36"/>
      <c r="O105" s="37"/>
    </row>
    <row r="106" spans="2:15" x14ac:dyDescent="0.25">
      <c r="B106" s="31" t="s">
        <v>294</v>
      </c>
      <c r="C106" s="25">
        <v>10000</v>
      </c>
      <c r="D106" s="40" t="s">
        <v>11</v>
      </c>
      <c r="E106" s="241"/>
      <c r="F106" s="41">
        <f>C106*E106</f>
        <v>0</v>
      </c>
      <c r="G106" s="41">
        <f t="shared" ref="G106:G107" si="46">F106/100*20</f>
        <v>0</v>
      </c>
      <c r="H106" s="28">
        <f t="shared" ref="H106:H107" si="47">F106+G106</f>
        <v>0</v>
      </c>
      <c r="I106" s="176">
        <v>3000</v>
      </c>
      <c r="J106" s="155" t="str">
        <f t="shared" si="37"/>
        <v>m</v>
      </c>
      <c r="K106" s="245"/>
      <c r="L106" s="29">
        <f>E106*K106</f>
        <v>0</v>
      </c>
      <c r="M106" s="29">
        <f t="shared" si="34"/>
        <v>0</v>
      </c>
      <c r="N106" s="30">
        <f t="shared" si="35"/>
        <v>0</v>
      </c>
      <c r="O106" s="28">
        <f t="shared" si="36"/>
        <v>0</v>
      </c>
    </row>
    <row r="107" spans="2:15" x14ac:dyDescent="0.25">
      <c r="B107" s="31" t="s">
        <v>284</v>
      </c>
      <c r="C107" s="25">
        <v>500</v>
      </c>
      <c r="D107" s="40" t="s">
        <v>11</v>
      </c>
      <c r="E107" s="241"/>
      <c r="F107" s="41">
        <f>C107*E107</f>
        <v>0</v>
      </c>
      <c r="G107" s="41">
        <f t="shared" si="46"/>
        <v>0</v>
      </c>
      <c r="H107" s="28">
        <f t="shared" si="47"/>
        <v>0</v>
      </c>
      <c r="I107" s="176">
        <v>150</v>
      </c>
      <c r="J107" s="155" t="str">
        <f t="shared" si="37"/>
        <v>m</v>
      </c>
      <c r="K107" s="245"/>
      <c r="L107" s="29">
        <f>E107*K107</f>
        <v>0</v>
      </c>
      <c r="M107" s="29">
        <f t="shared" si="34"/>
        <v>0</v>
      </c>
      <c r="N107" s="30">
        <f t="shared" si="35"/>
        <v>0</v>
      </c>
      <c r="O107" s="28">
        <f t="shared" si="36"/>
        <v>0</v>
      </c>
    </row>
    <row r="108" spans="2:15" ht="15.75" x14ac:dyDescent="0.25">
      <c r="B108" s="17" t="s">
        <v>98</v>
      </c>
      <c r="C108" s="49"/>
      <c r="D108" s="49"/>
      <c r="E108" s="50"/>
      <c r="F108" s="50"/>
      <c r="G108" s="50"/>
      <c r="H108" s="51"/>
      <c r="I108" s="35"/>
      <c r="J108" s="35"/>
      <c r="K108" s="35"/>
      <c r="L108" s="35"/>
      <c r="M108" s="36"/>
      <c r="N108" s="36"/>
      <c r="O108" s="37"/>
    </row>
    <row r="109" spans="2:15" x14ac:dyDescent="0.25">
      <c r="B109" s="31" t="s">
        <v>99</v>
      </c>
      <c r="C109" s="25">
        <v>10000</v>
      </c>
      <c r="D109" s="40" t="s">
        <v>11</v>
      </c>
      <c r="E109" s="241"/>
      <c r="F109" s="41">
        <f>C109*E109</f>
        <v>0</v>
      </c>
      <c r="G109" s="202">
        <f>F109/100*20</f>
        <v>0</v>
      </c>
      <c r="H109" s="42">
        <f>F109+G109</f>
        <v>0</v>
      </c>
      <c r="I109" s="176">
        <v>3000</v>
      </c>
      <c r="J109" s="155" t="str">
        <f t="shared" si="37"/>
        <v>m</v>
      </c>
      <c r="K109" s="245"/>
      <c r="L109" s="29">
        <f>E109*K109</f>
        <v>0</v>
      </c>
      <c r="M109" s="29">
        <f t="shared" si="34"/>
        <v>0</v>
      </c>
      <c r="N109" s="30">
        <f t="shared" si="35"/>
        <v>0</v>
      </c>
      <c r="O109" s="28">
        <f t="shared" si="36"/>
        <v>0</v>
      </c>
    </row>
    <row r="110" spans="2:15" x14ac:dyDescent="0.25">
      <c r="B110" s="31" t="s">
        <v>321</v>
      </c>
      <c r="C110" s="25">
        <v>200</v>
      </c>
      <c r="D110" s="40" t="s">
        <v>56</v>
      </c>
      <c r="E110" s="241"/>
      <c r="F110" s="41">
        <f>C110*E110</f>
        <v>0</v>
      </c>
      <c r="G110" s="202">
        <f t="shared" ref="G110:G113" si="48">F110/100*20</f>
        <v>0</v>
      </c>
      <c r="H110" s="42">
        <f t="shared" ref="H110:H113" si="49">F110+G110</f>
        <v>0</v>
      </c>
      <c r="I110" s="176">
        <v>60</v>
      </c>
      <c r="J110" s="155" t="str">
        <f t="shared" si="37"/>
        <v>hod.</v>
      </c>
      <c r="K110" s="245"/>
      <c r="L110" s="29">
        <f>E110*K110</f>
        <v>0</v>
      </c>
      <c r="M110" s="29">
        <f t="shared" si="34"/>
        <v>0</v>
      </c>
      <c r="N110" s="30">
        <f t="shared" si="35"/>
        <v>0</v>
      </c>
      <c r="O110" s="28">
        <f t="shared" si="36"/>
        <v>0</v>
      </c>
    </row>
    <row r="111" spans="2:15" x14ac:dyDescent="0.25">
      <c r="B111" s="31" t="s">
        <v>322</v>
      </c>
      <c r="C111" s="25">
        <v>50</v>
      </c>
      <c r="D111" s="40" t="s">
        <v>100</v>
      </c>
      <c r="E111" s="241"/>
      <c r="F111" s="41">
        <f>C111*E111</f>
        <v>0</v>
      </c>
      <c r="G111" s="202">
        <f t="shared" si="48"/>
        <v>0</v>
      </c>
      <c r="H111" s="42">
        <f t="shared" si="49"/>
        <v>0</v>
      </c>
      <c r="I111" s="176">
        <v>15</v>
      </c>
      <c r="J111" s="155" t="str">
        <f t="shared" si="37"/>
        <v>prípad</v>
      </c>
      <c r="K111" s="245"/>
      <c r="L111" s="29">
        <f>E111*K111</f>
        <v>0</v>
      </c>
      <c r="M111" s="29">
        <f t="shared" si="34"/>
        <v>0</v>
      </c>
      <c r="N111" s="30">
        <f t="shared" si="35"/>
        <v>0</v>
      </c>
      <c r="O111" s="28">
        <f t="shared" si="36"/>
        <v>0</v>
      </c>
    </row>
    <row r="112" spans="2:15" x14ac:dyDescent="0.25">
      <c r="B112" s="31" t="s">
        <v>312</v>
      </c>
      <c r="C112" s="25">
        <v>200</v>
      </c>
      <c r="D112" s="40" t="s">
        <v>45</v>
      </c>
      <c r="E112" s="241"/>
      <c r="F112" s="41">
        <f>C112*E112</f>
        <v>0</v>
      </c>
      <c r="G112" s="202">
        <f t="shared" si="48"/>
        <v>0</v>
      </c>
      <c r="H112" s="42">
        <f t="shared" si="49"/>
        <v>0</v>
      </c>
      <c r="I112" s="176">
        <v>60</v>
      </c>
      <c r="J112" s="155" t="str">
        <f t="shared" si="37"/>
        <v>ks</v>
      </c>
      <c r="K112" s="245"/>
      <c r="L112" s="29">
        <f>E112*K112</f>
        <v>0</v>
      </c>
      <c r="M112" s="29">
        <f t="shared" si="34"/>
        <v>0</v>
      </c>
      <c r="N112" s="30">
        <f t="shared" si="35"/>
        <v>0</v>
      </c>
      <c r="O112" s="28">
        <f t="shared" si="36"/>
        <v>0</v>
      </c>
    </row>
    <row r="113" spans="2:15" x14ac:dyDescent="0.25">
      <c r="B113" s="31" t="s">
        <v>315</v>
      </c>
      <c r="C113" s="25">
        <v>50</v>
      </c>
      <c r="D113" s="40" t="s">
        <v>314</v>
      </c>
      <c r="E113" s="241"/>
      <c r="F113" s="41">
        <f>C113*E113</f>
        <v>0</v>
      </c>
      <c r="G113" s="202">
        <f t="shared" si="48"/>
        <v>0</v>
      </c>
      <c r="H113" s="42">
        <f t="shared" si="49"/>
        <v>0</v>
      </c>
      <c r="I113" s="176">
        <v>15</v>
      </c>
      <c r="J113" s="155" t="str">
        <f t="shared" si="37"/>
        <v xml:space="preserve">hod. </v>
      </c>
      <c r="K113" s="245"/>
      <c r="L113" s="29">
        <f>E113*K113</f>
        <v>0</v>
      </c>
      <c r="M113" s="29">
        <f t="shared" si="34"/>
        <v>0</v>
      </c>
      <c r="N113" s="30">
        <f t="shared" si="35"/>
        <v>0</v>
      </c>
      <c r="O113" s="28">
        <f t="shared" si="36"/>
        <v>0</v>
      </c>
    </row>
    <row r="114" spans="2:15" ht="15.75" x14ac:dyDescent="0.25">
      <c r="B114" s="17" t="s">
        <v>101</v>
      </c>
      <c r="C114" s="49"/>
      <c r="D114" s="49"/>
      <c r="E114" s="50"/>
      <c r="F114" s="50"/>
      <c r="G114" s="50"/>
      <c r="H114" s="51"/>
      <c r="I114" s="35"/>
      <c r="J114" s="35"/>
      <c r="K114" s="35"/>
      <c r="L114" s="35"/>
      <c r="M114" s="36"/>
      <c r="N114" s="36"/>
      <c r="O114" s="37"/>
    </row>
    <row r="115" spans="2:15" x14ac:dyDescent="0.25">
      <c r="B115" s="31" t="s">
        <v>102</v>
      </c>
      <c r="C115" s="25">
        <v>5</v>
      </c>
      <c r="D115" s="40" t="s">
        <v>45</v>
      </c>
      <c r="E115" s="241"/>
      <c r="F115" s="41">
        <f t="shared" ref="F115:F121" si="50">C115*E115</f>
        <v>0</v>
      </c>
      <c r="G115" s="41">
        <f>F115/100*20</f>
        <v>0</v>
      </c>
      <c r="H115" s="28">
        <f>F115+G115</f>
        <v>0</v>
      </c>
      <c r="I115" s="176">
        <v>2</v>
      </c>
      <c r="J115" s="155" t="str">
        <f t="shared" si="37"/>
        <v>ks</v>
      </c>
      <c r="K115" s="245"/>
      <c r="L115" s="29">
        <f t="shared" ref="L115:L121" si="51">E115*K115</f>
        <v>0</v>
      </c>
      <c r="M115" s="29">
        <f t="shared" si="34"/>
        <v>0</v>
      </c>
      <c r="N115" s="30">
        <f t="shared" si="35"/>
        <v>0</v>
      </c>
      <c r="O115" s="28">
        <f t="shared" si="36"/>
        <v>0</v>
      </c>
    </row>
    <row r="116" spans="2:15" x14ac:dyDescent="0.25">
      <c r="B116" s="31" t="s">
        <v>103</v>
      </c>
      <c r="C116" s="25">
        <v>4</v>
      </c>
      <c r="D116" s="40" t="s">
        <v>45</v>
      </c>
      <c r="E116" s="241"/>
      <c r="F116" s="41">
        <f t="shared" si="50"/>
        <v>0</v>
      </c>
      <c r="G116" s="41">
        <f t="shared" ref="G116:G121" si="52">F116/100*20</f>
        <v>0</v>
      </c>
      <c r="H116" s="28">
        <f t="shared" ref="H116:H121" si="53">F116+G116</f>
        <v>0</v>
      </c>
      <c r="I116" s="176">
        <v>2</v>
      </c>
      <c r="J116" s="155" t="str">
        <f t="shared" si="37"/>
        <v>ks</v>
      </c>
      <c r="K116" s="245"/>
      <c r="L116" s="29">
        <f t="shared" si="51"/>
        <v>0</v>
      </c>
      <c r="M116" s="29">
        <f t="shared" si="34"/>
        <v>0</v>
      </c>
      <c r="N116" s="30">
        <f t="shared" si="35"/>
        <v>0</v>
      </c>
      <c r="O116" s="28">
        <f t="shared" si="36"/>
        <v>0</v>
      </c>
    </row>
    <row r="117" spans="2:15" x14ac:dyDescent="0.25">
      <c r="B117" s="31" t="s">
        <v>104</v>
      </c>
      <c r="C117" s="25">
        <v>3</v>
      </c>
      <c r="D117" s="40" t="s">
        <v>45</v>
      </c>
      <c r="E117" s="241"/>
      <c r="F117" s="41">
        <f t="shared" si="50"/>
        <v>0</v>
      </c>
      <c r="G117" s="41">
        <f t="shared" si="52"/>
        <v>0</v>
      </c>
      <c r="H117" s="28">
        <f t="shared" si="53"/>
        <v>0</v>
      </c>
      <c r="I117" s="176">
        <v>1</v>
      </c>
      <c r="J117" s="155" t="str">
        <f t="shared" si="37"/>
        <v>ks</v>
      </c>
      <c r="K117" s="245"/>
      <c r="L117" s="29">
        <f t="shared" si="51"/>
        <v>0</v>
      </c>
      <c r="M117" s="29">
        <f t="shared" si="34"/>
        <v>0</v>
      </c>
      <c r="N117" s="30">
        <f t="shared" si="35"/>
        <v>0</v>
      </c>
      <c r="O117" s="28">
        <f t="shared" si="36"/>
        <v>0</v>
      </c>
    </row>
    <row r="118" spans="2:15" x14ac:dyDescent="0.25">
      <c r="B118" s="31" t="s">
        <v>105</v>
      </c>
      <c r="C118" s="25">
        <v>1</v>
      </c>
      <c r="D118" s="40" t="s">
        <v>45</v>
      </c>
      <c r="E118" s="241"/>
      <c r="F118" s="41">
        <f t="shared" si="50"/>
        <v>0</v>
      </c>
      <c r="G118" s="41">
        <f t="shared" si="52"/>
        <v>0</v>
      </c>
      <c r="H118" s="28">
        <f t="shared" si="53"/>
        <v>0</v>
      </c>
      <c r="I118" s="176">
        <v>1</v>
      </c>
      <c r="J118" s="155" t="str">
        <f t="shared" si="37"/>
        <v>ks</v>
      </c>
      <c r="K118" s="245"/>
      <c r="L118" s="29">
        <f t="shared" si="51"/>
        <v>0</v>
      </c>
      <c r="M118" s="29">
        <f t="shared" si="34"/>
        <v>0</v>
      </c>
      <c r="N118" s="30">
        <f t="shared" si="35"/>
        <v>0</v>
      </c>
      <c r="O118" s="28">
        <f t="shared" si="36"/>
        <v>0</v>
      </c>
    </row>
    <row r="119" spans="2:15" x14ac:dyDescent="0.25">
      <c r="B119" s="31" t="s">
        <v>106</v>
      </c>
      <c r="C119" s="25">
        <v>1</v>
      </c>
      <c r="D119" s="40" t="s">
        <v>45</v>
      </c>
      <c r="E119" s="241"/>
      <c r="F119" s="41">
        <f t="shared" si="50"/>
        <v>0</v>
      </c>
      <c r="G119" s="41">
        <f t="shared" si="52"/>
        <v>0</v>
      </c>
      <c r="H119" s="28">
        <f t="shared" si="53"/>
        <v>0</v>
      </c>
      <c r="I119" s="176">
        <v>1</v>
      </c>
      <c r="J119" s="155" t="str">
        <f t="shared" si="37"/>
        <v>ks</v>
      </c>
      <c r="K119" s="245"/>
      <c r="L119" s="29">
        <f t="shared" si="51"/>
        <v>0</v>
      </c>
      <c r="M119" s="29">
        <f t="shared" si="34"/>
        <v>0</v>
      </c>
      <c r="N119" s="30">
        <f t="shared" si="35"/>
        <v>0</v>
      </c>
      <c r="O119" s="28">
        <f t="shared" si="36"/>
        <v>0</v>
      </c>
    </row>
    <row r="120" spans="2:15" x14ac:dyDescent="0.25">
      <c r="B120" s="31" t="s">
        <v>107</v>
      </c>
      <c r="C120" s="25">
        <v>1</v>
      </c>
      <c r="D120" s="40" t="s">
        <v>45</v>
      </c>
      <c r="E120" s="241"/>
      <c r="F120" s="41">
        <f t="shared" si="50"/>
        <v>0</v>
      </c>
      <c r="G120" s="41">
        <f t="shared" si="52"/>
        <v>0</v>
      </c>
      <c r="H120" s="28">
        <f t="shared" si="53"/>
        <v>0</v>
      </c>
      <c r="I120" s="176">
        <v>1</v>
      </c>
      <c r="J120" s="155" t="str">
        <f t="shared" si="37"/>
        <v>ks</v>
      </c>
      <c r="K120" s="245"/>
      <c r="L120" s="29">
        <f t="shared" si="51"/>
        <v>0</v>
      </c>
      <c r="M120" s="29">
        <f t="shared" si="34"/>
        <v>0</v>
      </c>
      <c r="N120" s="30">
        <f t="shared" si="35"/>
        <v>0</v>
      </c>
      <c r="O120" s="28">
        <f t="shared" si="36"/>
        <v>0</v>
      </c>
    </row>
    <row r="121" spans="2:15" x14ac:dyDescent="0.25">
      <c r="B121" s="31" t="s">
        <v>108</v>
      </c>
      <c r="C121" s="25">
        <v>19</v>
      </c>
      <c r="D121" s="40" t="s">
        <v>45</v>
      </c>
      <c r="E121" s="241"/>
      <c r="F121" s="41">
        <f t="shared" si="50"/>
        <v>0</v>
      </c>
      <c r="G121" s="41">
        <f t="shared" si="52"/>
        <v>0</v>
      </c>
      <c r="H121" s="28">
        <f t="shared" si="53"/>
        <v>0</v>
      </c>
      <c r="I121" s="176">
        <v>6</v>
      </c>
      <c r="J121" s="155" t="str">
        <f t="shared" si="37"/>
        <v>ks</v>
      </c>
      <c r="K121" s="245"/>
      <c r="L121" s="29">
        <f t="shared" si="51"/>
        <v>0</v>
      </c>
      <c r="M121" s="29">
        <f t="shared" si="34"/>
        <v>0</v>
      </c>
      <c r="N121" s="30">
        <f t="shared" si="35"/>
        <v>0</v>
      </c>
      <c r="O121" s="28">
        <f t="shared" si="36"/>
        <v>0</v>
      </c>
    </row>
    <row r="122" spans="2:15" ht="15.75" x14ac:dyDescent="0.25">
      <c r="B122" s="17" t="s">
        <v>109</v>
      </c>
      <c r="C122" s="49"/>
      <c r="D122" s="49"/>
      <c r="E122" s="50"/>
      <c r="F122" s="50"/>
      <c r="G122" s="50"/>
      <c r="H122" s="51"/>
      <c r="I122" s="35"/>
      <c r="J122" s="35"/>
      <c r="K122" s="35"/>
      <c r="L122" s="35"/>
      <c r="M122" s="36"/>
      <c r="N122" s="36"/>
      <c r="O122" s="37"/>
    </row>
    <row r="123" spans="2:15" x14ac:dyDescent="0.25">
      <c r="B123" s="31" t="s">
        <v>110</v>
      </c>
      <c r="C123" s="25">
        <v>10</v>
      </c>
      <c r="D123" s="40" t="s">
        <v>45</v>
      </c>
      <c r="E123" s="241"/>
      <c r="F123" s="41">
        <f t="shared" ref="F123:F130" si="54">C123*E123</f>
        <v>0</v>
      </c>
      <c r="G123" s="41">
        <f>F123/100*20</f>
        <v>0</v>
      </c>
      <c r="H123" s="42">
        <f>F123+G123</f>
        <v>0</v>
      </c>
      <c r="I123" s="176">
        <v>3</v>
      </c>
      <c r="J123" s="155" t="str">
        <f t="shared" si="37"/>
        <v>ks</v>
      </c>
      <c r="K123" s="245"/>
      <c r="L123" s="29">
        <f t="shared" ref="L123:L130" si="55">E123*K123</f>
        <v>0</v>
      </c>
      <c r="M123" s="29">
        <f t="shared" si="34"/>
        <v>0</v>
      </c>
      <c r="N123" s="30">
        <f t="shared" si="35"/>
        <v>0</v>
      </c>
      <c r="O123" s="28">
        <f t="shared" si="36"/>
        <v>0</v>
      </c>
    </row>
    <row r="124" spans="2:15" x14ac:dyDescent="0.25">
      <c r="B124" s="31" t="s">
        <v>111</v>
      </c>
      <c r="C124" s="25">
        <v>5</v>
      </c>
      <c r="D124" s="40" t="s">
        <v>45</v>
      </c>
      <c r="E124" s="241"/>
      <c r="F124" s="41">
        <f t="shared" si="54"/>
        <v>0</v>
      </c>
      <c r="G124" s="41">
        <f t="shared" ref="G124:G130" si="56">F124/100*20</f>
        <v>0</v>
      </c>
      <c r="H124" s="42">
        <f t="shared" ref="H124:H130" si="57">F124+G124</f>
        <v>0</v>
      </c>
      <c r="I124" s="176">
        <v>2</v>
      </c>
      <c r="J124" s="155" t="str">
        <f t="shared" si="37"/>
        <v>ks</v>
      </c>
      <c r="K124" s="245"/>
      <c r="L124" s="29">
        <f t="shared" si="55"/>
        <v>0</v>
      </c>
      <c r="M124" s="29">
        <f t="shared" si="34"/>
        <v>0</v>
      </c>
      <c r="N124" s="30">
        <f t="shared" si="35"/>
        <v>0</v>
      </c>
      <c r="O124" s="28">
        <f t="shared" si="36"/>
        <v>0</v>
      </c>
    </row>
    <row r="125" spans="2:15" x14ac:dyDescent="0.25">
      <c r="B125" s="31" t="s">
        <v>112</v>
      </c>
      <c r="C125" s="25">
        <v>5</v>
      </c>
      <c r="D125" s="40" t="s">
        <v>45</v>
      </c>
      <c r="E125" s="241"/>
      <c r="F125" s="41">
        <f t="shared" si="54"/>
        <v>0</v>
      </c>
      <c r="G125" s="41">
        <f t="shared" si="56"/>
        <v>0</v>
      </c>
      <c r="H125" s="42">
        <f t="shared" si="57"/>
        <v>0</v>
      </c>
      <c r="I125" s="176">
        <v>2</v>
      </c>
      <c r="J125" s="155" t="str">
        <f t="shared" si="37"/>
        <v>ks</v>
      </c>
      <c r="K125" s="245"/>
      <c r="L125" s="29">
        <f t="shared" si="55"/>
        <v>0</v>
      </c>
      <c r="M125" s="29">
        <f t="shared" si="34"/>
        <v>0</v>
      </c>
      <c r="N125" s="30">
        <f t="shared" si="35"/>
        <v>0</v>
      </c>
      <c r="O125" s="28">
        <f t="shared" si="36"/>
        <v>0</v>
      </c>
    </row>
    <row r="126" spans="2:15" x14ac:dyDescent="0.25">
      <c r="B126" s="31" t="s">
        <v>113</v>
      </c>
      <c r="C126" s="25">
        <v>20</v>
      </c>
      <c r="D126" s="40" t="s">
        <v>45</v>
      </c>
      <c r="E126" s="241"/>
      <c r="F126" s="41">
        <f t="shared" si="54"/>
        <v>0</v>
      </c>
      <c r="G126" s="41">
        <f t="shared" si="56"/>
        <v>0</v>
      </c>
      <c r="H126" s="42">
        <f t="shared" si="57"/>
        <v>0</v>
      </c>
      <c r="I126" s="176">
        <v>6</v>
      </c>
      <c r="J126" s="155" t="str">
        <f t="shared" si="37"/>
        <v>ks</v>
      </c>
      <c r="K126" s="245"/>
      <c r="L126" s="29">
        <f t="shared" si="55"/>
        <v>0</v>
      </c>
      <c r="M126" s="29">
        <f t="shared" si="34"/>
        <v>0</v>
      </c>
      <c r="N126" s="30">
        <f t="shared" si="35"/>
        <v>0</v>
      </c>
      <c r="O126" s="28">
        <f t="shared" si="36"/>
        <v>0</v>
      </c>
    </row>
    <row r="127" spans="2:15" x14ac:dyDescent="0.25">
      <c r="B127" s="31" t="s">
        <v>114</v>
      </c>
      <c r="C127" s="25">
        <v>1</v>
      </c>
      <c r="D127" s="40" t="s">
        <v>45</v>
      </c>
      <c r="E127" s="241"/>
      <c r="F127" s="41">
        <f t="shared" si="54"/>
        <v>0</v>
      </c>
      <c r="G127" s="41">
        <f t="shared" si="56"/>
        <v>0</v>
      </c>
      <c r="H127" s="42">
        <f t="shared" si="57"/>
        <v>0</v>
      </c>
      <c r="I127" s="176">
        <v>1</v>
      </c>
      <c r="J127" s="155" t="str">
        <f t="shared" si="37"/>
        <v>ks</v>
      </c>
      <c r="K127" s="245"/>
      <c r="L127" s="29">
        <f t="shared" si="55"/>
        <v>0</v>
      </c>
      <c r="M127" s="29">
        <f t="shared" si="34"/>
        <v>0</v>
      </c>
      <c r="N127" s="30">
        <f t="shared" si="35"/>
        <v>0</v>
      </c>
      <c r="O127" s="28">
        <f t="shared" si="36"/>
        <v>0</v>
      </c>
    </row>
    <row r="128" spans="2:15" x14ac:dyDescent="0.25">
      <c r="B128" s="31" t="s">
        <v>115</v>
      </c>
      <c r="C128" s="25">
        <v>3</v>
      </c>
      <c r="D128" s="40" t="s">
        <v>45</v>
      </c>
      <c r="E128" s="241"/>
      <c r="F128" s="41">
        <f t="shared" si="54"/>
        <v>0</v>
      </c>
      <c r="G128" s="41">
        <f t="shared" si="56"/>
        <v>0</v>
      </c>
      <c r="H128" s="42">
        <f t="shared" si="57"/>
        <v>0</v>
      </c>
      <c r="I128" s="176">
        <v>1</v>
      </c>
      <c r="J128" s="155" t="str">
        <f t="shared" si="37"/>
        <v>ks</v>
      </c>
      <c r="K128" s="245"/>
      <c r="L128" s="29">
        <f t="shared" si="55"/>
        <v>0</v>
      </c>
      <c r="M128" s="29">
        <f t="shared" si="34"/>
        <v>0</v>
      </c>
      <c r="N128" s="30">
        <f t="shared" si="35"/>
        <v>0</v>
      </c>
      <c r="O128" s="28">
        <f t="shared" si="36"/>
        <v>0</v>
      </c>
    </row>
    <row r="129" spans="2:15" x14ac:dyDescent="0.25">
      <c r="B129" s="31" t="s">
        <v>323</v>
      </c>
      <c r="C129" s="25">
        <v>1000</v>
      </c>
      <c r="D129" s="40" t="s">
        <v>116</v>
      </c>
      <c r="E129" s="241"/>
      <c r="F129" s="41">
        <f t="shared" si="54"/>
        <v>0</v>
      </c>
      <c r="G129" s="41">
        <f t="shared" si="56"/>
        <v>0</v>
      </c>
      <c r="H129" s="42">
        <f t="shared" si="57"/>
        <v>0</v>
      </c>
      <c r="I129" s="176">
        <v>300</v>
      </c>
      <c r="J129" s="155" t="str">
        <f t="shared" si="37"/>
        <v>vlákno</v>
      </c>
      <c r="K129" s="245"/>
      <c r="L129" s="29">
        <f t="shared" si="55"/>
        <v>0</v>
      </c>
      <c r="M129" s="29">
        <f t="shared" si="34"/>
        <v>0</v>
      </c>
      <c r="N129" s="30">
        <f t="shared" si="35"/>
        <v>0</v>
      </c>
      <c r="O129" s="28">
        <f t="shared" si="36"/>
        <v>0</v>
      </c>
    </row>
    <row r="130" spans="2:15" x14ac:dyDescent="0.25">
      <c r="B130" s="31" t="s">
        <v>54</v>
      </c>
      <c r="C130" s="25">
        <v>30</v>
      </c>
      <c r="D130" s="40" t="s">
        <v>45</v>
      </c>
      <c r="E130" s="241"/>
      <c r="F130" s="41">
        <f t="shared" si="54"/>
        <v>0</v>
      </c>
      <c r="G130" s="41">
        <f t="shared" si="56"/>
        <v>0</v>
      </c>
      <c r="H130" s="42">
        <f t="shared" si="57"/>
        <v>0</v>
      </c>
      <c r="I130" s="176">
        <v>9</v>
      </c>
      <c r="J130" s="155" t="str">
        <f t="shared" si="37"/>
        <v>ks</v>
      </c>
      <c r="K130" s="245"/>
      <c r="L130" s="29">
        <f t="shared" si="55"/>
        <v>0</v>
      </c>
      <c r="M130" s="29">
        <f t="shared" si="34"/>
        <v>0</v>
      </c>
      <c r="N130" s="30">
        <f t="shared" si="35"/>
        <v>0</v>
      </c>
      <c r="O130" s="28">
        <f t="shared" si="36"/>
        <v>0</v>
      </c>
    </row>
    <row r="131" spans="2:15" ht="15.75" collapsed="1" x14ac:dyDescent="0.25">
      <c r="B131" s="17" t="s">
        <v>117</v>
      </c>
      <c r="C131" s="49"/>
      <c r="D131" s="49"/>
      <c r="E131" s="50"/>
      <c r="F131" s="50"/>
      <c r="G131" s="50"/>
      <c r="H131" s="51"/>
      <c r="I131" s="35"/>
      <c r="J131" s="35"/>
      <c r="K131" s="35"/>
      <c r="L131" s="35"/>
      <c r="M131" s="36"/>
      <c r="N131" s="36"/>
      <c r="O131" s="37"/>
    </row>
    <row r="132" spans="2:15" x14ac:dyDescent="0.25">
      <c r="B132" s="31" t="s">
        <v>319</v>
      </c>
      <c r="C132" s="25">
        <v>20</v>
      </c>
      <c r="D132" s="40" t="s">
        <v>118</v>
      </c>
      <c r="E132" s="241"/>
      <c r="F132" s="41">
        <f>12*C132*E132</f>
        <v>0</v>
      </c>
      <c r="G132" s="41">
        <f>F132/100*20</f>
        <v>0</v>
      </c>
      <c r="H132" s="63">
        <f>F132+G132</f>
        <v>0</v>
      </c>
      <c r="I132" s="176">
        <v>6</v>
      </c>
      <c r="J132" s="155" t="str">
        <f t="shared" si="37"/>
        <v>vlakno</v>
      </c>
      <c r="K132" s="245"/>
      <c r="L132" s="29">
        <f t="shared" ref="L132:L138" si="58">E132*K132</f>
        <v>0</v>
      </c>
      <c r="M132" s="29">
        <f t="shared" si="34"/>
        <v>0</v>
      </c>
      <c r="N132" s="30">
        <f t="shared" ref="N132:N141" si="59">M132/100*20</f>
        <v>0</v>
      </c>
      <c r="O132" s="28">
        <f t="shared" ref="O132:O141" si="60">M132+N132</f>
        <v>0</v>
      </c>
    </row>
    <row r="133" spans="2:15" x14ac:dyDescent="0.25">
      <c r="B133" s="31" t="s">
        <v>320</v>
      </c>
      <c r="C133" s="25">
        <v>20</v>
      </c>
      <c r="D133" s="40" t="s">
        <v>118</v>
      </c>
      <c r="E133" s="241"/>
      <c r="F133" s="41">
        <f>24*C133*E133</f>
        <v>0</v>
      </c>
      <c r="G133" s="41">
        <f t="shared" ref="G133:G138" si="61">F133/100*20</f>
        <v>0</v>
      </c>
      <c r="H133" s="63">
        <f t="shared" ref="H133:H138" si="62">F133+G133</f>
        <v>0</v>
      </c>
      <c r="I133" s="176">
        <v>6</v>
      </c>
      <c r="J133" s="155" t="str">
        <f t="shared" si="37"/>
        <v>vlakno</v>
      </c>
      <c r="K133" s="245"/>
      <c r="L133" s="29">
        <f t="shared" si="58"/>
        <v>0</v>
      </c>
      <c r="M133" s="29">
        <f t="shared" si="34"/>
        <v>0</v>
      </c>
      <c r="N133" s="30">
        <f t="shared" si="59"/>
        <v>0</v>
      </c>
      <c r="O133" s="28">
        <f t="shared" si="60"/>
        <v>0</v>
      </c>
    </row>
    <row r="134" spans="2:15" x14ac:dyDescent="0.25">
      <c r="B134" s="31" t="s">
        <v>318</v>
      </c>
      <c r="C134" s="25">
        <v>40</v>
      </c>
      <c r="D134" s="40" t="s">
        <v>118</v>
      </c>
      <c r="E134" s="241"/>
      <c r="F134" s="41">
        <f>48*C134*E134</f>
        <v>0</v>
      </c>
      <c r="G134" s="41">
        <f t="shared" si="61"/>
        <v>0</v>
      </c>
      <c r="H134" s="63">
        <f t="shared" si="62"/>
        <v>0</v>
      </c>
      <c r="I134" s="176">
        <v>12</v>
      </c>
      <c r="J134" s="155" t="str">
        <f t="shared" si="37"/>
        <v>vlakno</v>
      </c>
      <c r="K134" s="245"/>
      <c r="L134" s="29">
        <f t="shared" si="58"/>
        <v>0</v>
      </c>
      <c r="M134" s="29">
        <f t="shared" si="34"/>
        <v>0</v>
      </c>
      <c r="N134" s="30">
        <f t="shared" si="59"/>
        <v>0</v>
      </c>
      <c r="O134" s="28">
        <f t="shared" si="60"/>
        <v>0</v>
      </c>
    </row>
    <row r="135" spans="2:15" x14ac:dyDescent="0.25">
      <c r="B135" s="31" t="s">
        <v>317</v>
      </c>
      <c r="C135" s="25">
        <v>40</v>
      </c>
      <c r="D135" s="40" t="s">
        <v>118</v>
      </c>
      <c r="E135" s="241"/>
      <c r="F135" s="41">
        <f>96*C135*E135</f>
        <v>0</v>
      </c>
      <c r="G135" s="41">
        <f t="shared" si="61"/>
        <v>0</v>
      </c>
      <c r="H135" s="63">
        <f t="shared" si="62"/>
        <v>0</v>
      </c>
      <c r="I135" s="176">
        <v>12</v>
      </c>
      <c r="J135" s="155" t="str">
        <f t="shared" si="37"/>
        <v>vlakno</v>
      </c>
      <c r="K135" s="245"/>
      <c r="L135" s="29">
        <f t="shared" si="58"/>
        <v>0</v>
      </c>
      <c r="M135" s="29">
        <f t="shared" si="34"/>
        <v>0</v>
      </c>
      <c r="N135" s="30">
        <f t="shared" si="59"/>
        <v>0</v>
      </c>
      <c r="O135" s="28">
        <f t="shared" si="60"/>
        <v>0</v>
      </c>
    </row>
    <row r="136" spans="2:15" x14ac:dyDescent="0.25">
      <c r="B136" s="31" t="s">
        <v>291</v>
      </c>
      <c r="C136" s="25">
        <v>5</v>
      </c>
      <c r="D136" s="40" t="s">
        <v>118</v>
      </c>
      <c r="E136" s="241"/>
      <c r="F136" s="41">
        <f>144*C136*E136</f>
        <v>0</v>
      </c>
      <c r="G136" s="41">
        <f t="shared" si="61"/>
        <v>0</v>
      </c>
      <c r="H136" s="63">
        <f t="shared" si="62"/>
        <v>0</v>
      </c>
      <c r="I136" s="176">
        <v>2</v>
      </c>
      <c r="J136" s="155" t="str">
        <f t="shared" si="37"/>
        <v>vlakno</v>
      </c>
      <c r="K136" s="245"/>
      <c r="L136" s="29">
        <f t="shared" si="58"/>
        <v>0</v>
      </c>
      <c r="M136" s="29">
        <f t="shared" ref="M136:M141" si="63">I136*L136</f>
        <v>0</v>
      </c>
      <c r="N136" s="30">
        <f t="shared" si="59"/>
        <v>0</v>
      </c>
      <c r="O136" s="28">
        <f t="shared" si="60"/>
        <v>0</v>
      </c>
    </row>
    <row r="137" spans="2:15" x14ac:dyDescent="0.25">
      <c r="B137" s="31" t="s">
        <v>292</v>
      </c>
      <c r="C137" s="25">
        <v>5</v>
      </c>
      <c r="D137" s="40" t="s">
        <v>118</v>
      </c>
      <c r="E137" s="241"/>
      <c r="F137" s="41">
        <f>144*C137*E137</f>
        <v>0</v>
      </c>
      <c r="G137" s="41">
        <f t="shared" si="61"/>
        <v>0</v>
      </c>
      <c r="H137" s="63">
        <f t="shared" si="62"/>
        <v>0</v>
      </c>
      <c r="I137" s="176">
        <v>2</v>
      </c>
      <c r="J137" s="155" t="str">
        <f t="shared" si="37"/>
        <v>vlakno</v>
      </c>
      <c r="K137" s="245"/>
      <c r="L137" s="29">
        <f t="shared" si="58"/>
        <v>0</v>
      </c>
      <c r="M137" s="29">
        <f t="shared" si="63"/>
        <v>0</v>
      </c>
      <c r="N137" s="30">
        <f t="shared" si="59"/>
        <v>0</v>
      </c>
      <c r="O137" s="28">
        <f t="shared" si="60"/>
        <v>0</v>
      </c>
    </row>
    <row r="138" spans="2:15" x14ac:dyDescent="0.25">
      <c r="B138" s="31" t="s">
        <v>119</v>
      </c>
      <c r="C138" s="25">
        <v>1000</v>
      </c>
      <c r="D138" s="40" t="s">
        <v>118</v>
      </c>
      <c r="E138" s="241"/>
      <c r="F138" s="41">
        <f>C138*E138</f>
        <v>0</v>
      </c>
      <c r="G138" s="41">
        <f t="shared" si="61"/>
        <v>0</v>
      </c>
      <c r="H138" s="63">
        <f t="shared" si="62"/>
        <v>0</v>
      </c>
      <c r="I138" s="176">
        <v>300</v>
      </c>
      <c r="J138" s="155" t="str">
        <f t="shared" si="37"/>
        <v>vlakno</v>
      </c>
      <c r="K138" s="245"/>
      <c r="L138" s="29">
        <f t="shared" si="58"/>
        <v>0</v>
      </c>
      <c r="M138" s="29">
        <f t="shared" si="63"/>
        <v>0</v>
      </c>
      <c r="N138" s="30">
        <f t="shared" si="59"/>
        <v>0</v>
      </c>
      <c r="O138" s="28">
        <f t="shared" si="60"/>
        <v>0</v>
      </c>
    </row>
    <row r="139" spans="2:15" ht="15.75" collapsed="1" x14ac:dyDescent="0.25">
      <c r="B139" s="64" t="s">
        <v>120</v>
      </c>
      <c r="C139" s="65"/>
      <c r="D139" s="65"/>
      <c r="E139" s="66"/>
      <c r="F139" s="66"/>
      <c r="G139" s="66"/>
      <c r="H139" s="53"/>
      <c r="I139" s="47"/>
      <c r="J139" s="47"/>
      <c r="K139" s="47"/>
      <c r="L139" s="47"/>
      <c r="M139" s="47"/>
      <c r="N139" s="47"/>
      <c r="O139" s="48"/>
    </row>
    <row r="140" spans="2:15" x14ac:dyDescent="0.25">
      <c r="B140" s="31" t="s">
        <v>121</v>
      </c>
      <c r="C140" s="25">
        <v>1000</v>
      </c>
      <c r="D140" s="40" t="s">
        <v>116</v>
      </c>
      <c r="E140" s="241"/>
      <c r="F140" s="41">
        <f>C140*E140</f>
        <v>0</v>
      </c>
      <c r="G140" s="41">
        <f>F140/100*20</f>
        <v>0</v>
      </c>
      <c r="H140" s="28">
        <f>F140+G140</f>
        <v>0</v>
      </c>
      <c r="I140" s="176">
        <v>300</v>
      </c>
      <c r="J140" s="155" t="str">
        <f t="shared" ref="J140:J141" si="64">D140</f>
        <v>vlákno</v>
      </c>
      <c r="K140" s="245"/>
      <c r="L140" s="29">
        <f>E140*K140</f>
        <v>0</v>
      </c>
      <c r="M140" s="29">
        <f t="shared" si="63"/>
        <v>0</v>
      </c>
      <c r="N140" s="30">
        <f t="shared" si="59"/>
        <v>0</v>
      </c>
      <c r="O140" s="28">
        <f t="shared" si="60"/>
        <v>0</v>
      </c>
    </row>
    <row r="141" spans="2:15" ht="15.75" thickBot="1" x14ac:dyDescent="0.3">
      <c r="B141" s="31" t="s">
        <v>122</v>
      </c>
      <c r="C141" s="25">
        <v>2000</v>
      </c>
      <c r="D141" s="40" t="s">
        <v>123</v>
      </c>
      <c r="E141" s="241"/>
      <c r="F141" s="41">
        <f>C141*E141</f>
        <v>0</v>
      </c>
      <c r="G141" s="41">
        <f>F141/100*20</f>
        <v>0</v>
      </c>
      <c r="H141" s="28">
        <f>F141+G141</f>
        <v>0</v>
      </c>
      <c r="I141" s="190">
        <v>600</v>
      </c>
      <c r="J141" s="191" t="str">
        <f t="shared" si="64"/>
        <v>zvar</v>
      </c>
      <c r="K141" s="247"/>
      <c r="L141" s="86">
        <f>E141*K141</f>
        <v>0</v>
      </c>
      <c r="M141" s="86">
        <f t="shared" si="63"/>
        <v>0</v>
      </c>
      <c r="N141" s="86">
        <f t="shared" si="59"/>
        <v>0</v>
      </c>
      <c r="O141" s="85">
        <f t="shared" si="60"/>
        <v>0</v>
      </c>
    </row>
    <row r="142" spans="2:15" ht="18.75" x14ac:dyDescent="0.3">
      <c r="B142" s="210" t="s">
        <v>124</v>
      </c>
      <c r="C142" s="211"/>
      <c r="D142" s="211"/>
      <c r="E142" s="212"/>
      <c r="F142" s="212"/>
      <c r="G142" s="67"/>
      <c r="H142" s="68"/>
      <c r="I142" s="177"/>
      <c r="J142" s="156"/>
      <c r="K142" s="142"/>
      <c r="L142" s="142"/>
      <c r="M142" s="142"/>
      <c r="N142" s="142"/>
      <c r="O142" s="145"/>
    </row>
    <row r="143" spans="2:15" ht="15.75" x14ac:dyDescent="0.25">
      <c r="B143" s="207" t="s">
        <v>125</v>
      </c>
      <c r="C143" s="69"/>
      <c r="D143" s="69"/>
      <c r="E143" s="208"/>
      <c r="F143" s="208"/>
      <c r="G143" s="70"/>
      <c r="H143" s="71"/>
      <c r="I143" s="178"/>
      <c r="J143" s="157"/>
      <c r="K143" s="142"/>
      <c r="L143" s="142"/>
      <c r="M143" s="142"/>
      <c r="N143" s="142"/>
      <c r="O143" s="142"/>
    </row>
    <row r="144" spans="2:15" x14ac:dyDescent="0.25">
      <c r="B144" s="31" t="s">
        <v>126</v>
      </c>
      <c r="C144" s="25">
        <v>20</v>
      </c>
      <c r="D144" s="40" t="s">
        <v>127</v>
      </c>
      <c r="E144" s="241"/>
      <c r="F144" s="72">
        <f>C144*E144</f>
        <v>0</v>
      </c>
      <c r="G144" s="72">
        <f>F144/100*20</f>
        <v>0</v>
      </c>
      <c r="H144" s="28">
        <f>F144+G144</f>
        <v>0</v>
      </c>
      <c r="I144" s="179"/>
      <c r="J144" s="158"/>
      <c r="K144" s="141"/>
      <c r="L144" s="142"/>
      <c r="M144" s="142"/>
      <c r="N144" s="142"/>
      <c r="O144" s="142"/>
    </row>
    <row r="145" spans="2:18" x14ac:dyDescent="0.25">
      <c r="B145" s="31" t="s">
        <v>308</v>
      </c>
      <c r="C145" s="25">
        <v>4000</v>
      </c>
      <c r="D145" s="40" t="s">
        <v>11</v>
      </c>
      <c r="E145" s="241"/>
      <c r="F145" s="72">
        <f>C145*E145</f>
        <v>0</v>
      </c>
      <c r="G145" s="72">
        <f>F145/100*20</f>
        <v>0</v>
      </c>
      <c r="H145" s="28">
        <f>F145+G145</f>
        <v>0</v>
      </c>
      <c r="I145" s="179"/>
      <c r="J145" s="158"/>
      <c r="K145" s="141"/>
      <c r="L145" s="142"/>
      <c r="M145" s="142"/>
      <c r="N145" s="142"/>
      <c r="O145" s="142"/>
    </row>
    <row r="146" spans="2:18" x14ac:dyDescent="0.25">
      <c r="B146" s="73" t="s">
        <v>128</v>
      </c>
      <c r="C146" s="74"/>
      <c r="D146" s="74"/>
      <c r="E146" s="75"/>
      <c r="F146" s="75"/>
      <c r="G146" s="75"/>
      <c r="H146" s="76"/>
      <c r="J146" s="159"/>
      <c r="K146" s="142"/>
      <c r="L146" s="142"/>
      <c r="M146" s="142"/>
      <c r="N146" s="142"/>
      <c r="O146" s="142"/>
    </row>
    <row r="147" spans="2:18" x14ac:dyDescent="0.25">
      <c r="B147" s="31" t="s">
        <v>129</v>
      </c>
      <c r="C147" s="25">
        <v>15</v>
      </c>
      <c r="D147" s="40" t="s">
        <v>127</v>
      </c>
      <c r="E147" s="241"/>
      <c r="F147" s="72">
        <f t="shared" ref="F147:F153" si="65">C147*E147</f>
        <v>0</v>
      </c>
      <c r="G147" s="72">
        <f>F147/100*20</f>
        <v>0</v>
      </c>
      <c r="H147" s="28">
        <f>F147+G147</f>
        <v>0</v>
      </c>
      <c r="I147" s="179"/>
      <c r="J147" s="158"/>
      <c r="K147" s="141"/>
      <c r="L147" s="142"/>
      <c r="M147" s="142"/>
      <c r="N147" s="142"/>
      <c r="O147" s="142"/>
    </row>
    <row r="148" spans="2:18" x14ac:dyDescent="0.25">
      <c r="B148" s="31" t="s">
        <v>130</v>
      </c>
      <c r="C148" s="25">
        <v>2</v>
      </c>
      <c r="D148" s="40" t="s">
        <v>100</v>
      </c>
      <c r="E148" s="241"/>
      <c r="F148" s="72">
        <f t="shared" si="65"/>
        <v>0</v>
      </c>
      <c r="G148" s="72">
        <f t="shared" ref="G148:G153" si="66">F148/100*20</f>
        <v>0</v>
      </c>
      <c r="H148" s="28">
        <f t="shared" ref="H148:H153" si="67">F148+G148</f>
        <v>0</v>
      </c>
      <c r="I148" s="179"/>
      <c r="J148" s="158"/>
      <c r="K148" s="141"/>
      <c r="L148" s="142"/>
      <c r="M148" s="142"/>
      <c r="N148" s="142"/>
      <c r="O148" s="142"/>
    </row>
    <row r="149" spans="2:18" x14ac:dyDescent="0.25">
      <c r="B149" s="31" t="s">
        <v>131</v>
      </c>
      <c r="C149" s="25">
        <v>10</v>
      </c>
      <c r="D149" s="40" t="s">
        <v>100</v>
      </c>
      <c r="E149" s="241"/>
      <c r="F149" s="72">
        <f t="shared" si="65"/>
        <v>0</v>
      </c>
      <c r="G149" s="72">
        <f t="shared" si="66"/>
        <v>0</v>
      </c>
      <c r="H149" s="28">
        <f t="shared" si="67"/>
        <v>0</v>
      </c>
      <c r="I149" s="179"/>
      <c r="J149" s="158"/>
      <c r="K149" s="141"/>
      <c r="L149" s="142"/>
      <c r="M149" s="142"/>
      <c r="N149" s="142"/>
      <c r="O149" s="142"/>
    </row>
    <row r="150" spans="2:18" x14ac:dyDescent="0.25">
      <c r="B150" s="31" t="s">
        <v>132</v>
      </c>
      <c r="C150" s="25">
        <v>8</v>
      </c>
      <c r="D150" s="40" t="s">
        <v>100</v>
      </c>
      <c r="E150" s="241"/>
      <c r="F150" s="72">
        <f t="shared" si="65"/>
        <v>0</v>
      </c>
      <c r="G150" s="72">
        <f t="shared" si="66"/>
        <v>0</v>
      </c>
      <c r="H150" s="28">
        <f t="shared" si="67"/>
        <v>0</v>
      </c>
      <c r="I150" s="179"/>
      <c r="J150" s="158"/>
      <c r="K150" s="141"/>
      <c r="L150" s="142"/>
      <c r="M150" s="142"/>
      <c r="N150" s="142"/>
      <c r="O150" s="142"/>
    </row>
    <row r="151" spans="2:18" x14ac:dyDescent="0.25">
      <c r="B151" s="31" t="s">
        <v>133</v>
      </c>
      <c r="C151" s="25">
        <v>2</v>
      </c>
      <c r="D151" s="40" t="s">
        <v>100</v>
      </c>
      <c r="E151" s="241"/>
      <c r="F151" s="72">
        <f t="shared" si="65"/>
        <v>0</v>
      </c>
      <c r="G151" s="72">
        <f t="shared" si="66"/>
        <v>0</v>
      </c>
      <c r="H151" s="28">
        <f t="shared" si="67"/>
        <v>0</v>
      </c>
      <c r="I151" s="179"/>
      <c r="J151" s="158"/>
      <c r="K151" s="141"/>
      <c r="L151" s="142"/>
      <c r="M151" s="142"/>
      <c r="N151" s="142"/>
      <c r="O151" s="142"/>
    </row>
    <row r="152" spans="2:18" x14ac:dyDescent="0.25">
      <c r="B152" s="31" t="s">
        <v>285</v>
      </c>
      <c r="C152" s="25">
        <v>10</v>
      </c>
      <c r="D152" s="40" t="s">
        <v>100</v>
      </c>
      <c r="E152" s="241"/>
      <c r="F152" s="72">
        <f t="shared" si="65"/>
        <v>0</v>
      </c>
      <c r="G152" s="72">
        <f t="shared" si="66"/>
        <v>0</v>
      </c>
      <c r="H152" s="28">
        <f t="shared" si="67"/>
        <v>0</v>
      </c>
      <c r="I152" s="179"/>
      <c r="J152" s="158"/>
      <c r="K152" s="141"/>
      <c r="L152" s="142"/>
      <c r="M152" s="142"/>
      <c r="N152" s="142"/>
      <c r="O152" s="142"/>
    </row>
    <row r="153" spans="2:18" x14ac:dyDescent="0.25">
      <c r="B153" s="84" t="s">
        <v>134</v>
      </c>
      <c r="C153" s="203">
        <v>15</v>
      </c>
      <c r="D153" s="77" t="s">
        <v>127</v>
      </c>
      <c r="E153" s="242"/>
      <c r="F153" s="206">
        <f t="shared" si="65"/>
        <v>0</v>
      </c>
      <c r="G153" s="206">
        <f t="shared" si="66"/>
        <v>0</v>
      </c>
      <c r="H153" s="55">
        <f t="shared" si="67"/>
        <v>0</v>
      </c>
      <c r="I153" s="179"/>
      <c r="J153" s="158"/>
      <c r="K153" s="141"/>
      <c r="L153" s="142"/>
      <c r="M153" s="142"/>
      <c r="N153" s="142"/>
      <c r="O153" s="142"/>
    </row>
    <row r="154" spans="2:18" ht="18.75" x14ac:dyDescent="0.3">
      <c r="B154" s="210" t="s">
        <v>135</v>
      </c>
      <c r="C154" s="211"/>
      <c r="D154" s="211"/>
      <c r="E154" s="212"/>
      <c r="F154" s="212"/>
      <c r="G154" s="212"/>
      <c r="H154" s="213"/>
      <c r="I154" s="177"/>
      <c r="J154" s="156"/>
      <c r="K154" s="142"/>
      <c r="L154" s="142"/>
      <c r="M154" s="142"/>
      <c r="N154" s="142"/>
      <c r="O154" s="142"/>
      <c r="R154" s="78"/>
    </row>
    <row r="155" spans="2:18" ht="15.75" x14ac:dyDescent="0.25">
      <c r="B155" s="207" t="s">
        <v>136</v>
      </c>
      <c r="C155" s="69"/>
      <c r="D155" s="69"/>
      <c r="E155" s="208"/>
      <c r="F155" s="208"/>
      <c r="G155" s="208"/>
      <c r="H155" s="209"/>
      <c r="I155" s="178"/>
      <c r="J155" s="157"/>
      <c r="K155" s="142"/>
      <c r="L155" s="142"/>
      <c r="M155" s="142"/>
      <c r="N155" s="142"/>
      <c r="O155" s="142"/>
      <c r="R155" s="78"/>
    </row>
    <row r="156" spans="2:18" x14ac:dyDescent="0.25">
      <c r="B156" s="31" t="s">
        <v>137</v>
      </c>
      <c r="C156" s="25">
        <v>15</v>
      </c>
      <c r="D156" s="40" t="s">
        <v>127</v>
      </c>
      <c r="E156" s="241"/>
      <c r="F156" s="72">
        <f>C156*E156</f>
        <v>0</v>
      </c>
      <c r="G156" s="72">
        <f>F156/100*20</f>
        <v>0</v>
      </c>
      <c r="H156" s="28">
        <f>F156+G156</f>
        <v>0</v>
      </c>
      <c r="I156" s="179"/>
      <c r="J156" s="158"/>
      <c r="K156" s="141"/>
      <c r="L156" s="142"/>
      <c r="M156" s="142"/>
      <c r="N156" s="142"/>
      <c r="O156" s="142"/>
      <c r="R156" s="78"/>
    </row>
    <row r="157" spans="2:18" x14ac:dyDescent="0.25">
      <c r="B157" s="31" t="s">
        <v>293</v>
      </c>
      <c r="C157" s="25">
        <v>10000</v>
      </c>
      <c r="D157" s="40" t="s">
        <v>11</v>
      </c>
      <c r="E157" s="241"/>
      <c r="F157" s="72">
        <f>C157*E157</f>
        <v>0</v>
      </c>
      <c r="G157" s="72">
        <f>F157/100*20</f>
        <v>0</v>
      </c>
      <c r="H157" s="28">
        <f>F157+G157</f>
        <v>0</v>
      </c>
      <c r="I157" s="179"/>
      <c r="J157" s="158"/>
      <c r="K157" s="141"/>
      <c r="L157" s="142"/>
      <c r="M157" s="142"/>
      <c r="N157" s="142"/>
      <c r="O157" s="142"/>
      <c r="R157" s="78"/>
    </row>
    <row r="158" spans="2:18" x14ac:dyDescent="0.25">
      <c r="B158" s="79" t="s">
        <v>138</v>
      </c>
      <c r="C158" s="80"/>
      <c r="D158" s="80"/>
      <c r="E158" s="81"/>
      <c r="F158" s="81"/>
      <c r="G158" s="81"/>
      <c r="H158" s="143"/>
      <c r="I158" s="179"/>
      <c r="J158" s="160"/>
      <c r="K158" s="142"/>
      <c r="L158" s="142"/>
      <c r="M158" s="142"/>
      <c r="N158" s="142"/>
      <c r="O158" s="142"/>
      <c r="R158" s="82"/>
    </row>
    <row r="159" spans="2:18" x14ac:dyDescent="0.25">
      <c r="B159" s="31" t="s">
        <v>139</v>
      </c>
      <c r="C159" s="25">
        <v>15</v>
      </c>
      <c r="D159" s="40" t="s">
        <v>127</v>
      </c>
      <c r="E159" s="241"/>
      <c r="F159" s="83">
        <f>C159*E159</f>
        <v>0</v>
      </c>
      <c r="G159" s="83">
        <f>F159/100*20</f>
        <v>0</v>
      </c>
      <c r="H159" s="28">
        <f>F159+G159</f>
        <v>0</v>
      </c>
      <c r="I159" s="179"/>
      <c r="J159" s="158"/>
      <c r="K159" s="141"/>
      <c r="L159" s="142"/>
      <c r="M159" s="142"/>
      <c r="N159" s="142"/>
      <c r="O159" s="142"/>
      <c r="R159" s="78"/>
    </row>
    <row r="160" spans="2:18" x14ac:dyDescent="0.25">
      <c r="B160" s="84" t="s">
        <v>140</v>
      </c>
      <c r="C160" s="203">
        <v>10</v>
      </c>
      <c r="D160" s="77" t="s">
        <v>127</v>
      </c>
      <c r="E160" s="241"/>
      <c r="F160" s="83">
        <f>C160*E160</f>
        <v>0</v>
      </c>
      <c r="G160" s="83">
        <f t="shared" ref="G160" si="68">F160/100*20</f>
        <v>0</v>
      </c>
      <c r="H160" s="28">
        <f t="shared" ref="H160" si="69">F160+G160</f>
        <v>0</v>
      </c>
      <c r="I160" s="179"/>
      <c r="J160" s="158"/>
      <c r="K160" s="141"/>
      <c r="L160" s="142"/>
      <c r="M160" s="142"/>
      <c r="N160" s="142"/>
      <c r="O160" s="142"/>
    </row>
    <row r="161" spans="2:10" ht="18.75" x14ac:dyDescent="0.3">
      <c r="B161" s="5" t="s">
        <v>141</v>
      </c>
      <c r="C161" s="204"/>
      <c r="D161" s="205"/>
      <c r="E161" s="87"/>
      <c r="F161" s="87"/>
      <c r="G161" s="87"/>
      <c r="H161" s="144"/>
      <c r="I161" s="180"/>
      <c r="J161" s="161"/>
    </row>
    <row r="162" spans="2:10" ht="15.75" x14ac:dyDescent="0.25">
      <c r="B162" s="88" t="s">
        <v>142</v>
      </c>
      <c r="C162" s="89"/>
      <c r="D162" s="89"/>
      <c r="E162" s="90"/>
      <c r="F162" s="90"/>
      <c r="G162" s="90"/>
      <c r="H162" s="14"/>
    </row>
    <row r="163" spans="2:10" x14ac:dyDescent="0.25">
      <c r="B163" s="91" t="s">
        <v>143</v>
      </c>
      <c r="C163" s="25">
        <v>1000</v>
      </c>
      <c r="D163" s="26" t="s">
        <v>11</v>
      </c>
      <c r="E163" s="241"/>
      <c r="F163" s="72">
        <f t="shared" ref="F163:F171" si="70">C163*E163</f>
        <v>0</v>
      </c>
      <c r="G163" s="72">
        <f>F163/100*20</f>
        <v>0</v>
      </c>
      <c r="H163" s="28">
        <f>F163+G163</f>
        <v>0</v>
      </c>
      <c r="I163" s="179"/>
      <c r="J163" s="158"/>
    </row>
    <row r="164" spans="2:10" x14ac:dyDescent="0.25">
      <c r="B164" s="91" t="s">
        <v>144</v>
      </c>
      <c r="C164" s="25">
        <v>1000</v>
      </c>
      <c r="D164" s="26" t="s">
        <v>11</v>
      </c>
      <c r="E164" s="241"/>
      <c r="F164" s="72">
        <f t="shared" si="70"/>
        <v>0</v>
      </c>
      <c r="G164" s="72">
        <f t="shared" ref="G164:G171" si="71">F164/100*20</f>
        <v>0</v>
      </c>
      <c r="H164" s="28">
        <f t="shared" ref="H164:H171" si="72">F164+G164</f>
        <v>0</v>
      </c>
      <c r="I164" s="179"/>
      <c r="J164" s="158"/>
    </row>
    <row r="165" spans="2:10" x14ac:dyDescent="0.25">
      <c r="B165" s="91" t="s">
        <v>145</v>
      </c>
      <c r="C165" s="25">
        <v>1000</v>
      </c>
      <c r="D165" s="26" t="s">
        <v>11</v>
      </c>
      <c r="E165" s="241"/>
      <c r="F165" s="72">
        <f t="shared" si="70"/>
        <v>0</v>
      </c>
      <c r="G165" s="72">
        <f t="shared" si="71"/>
        <v>0</v>
      </c>
      <c r="H165" s="28">
        <f t="shared" si="72"/>
        <v>0</v>
      </c>
      <c r="I165" s="179"/>
      <c r="J165" s="158"/>
    </row>
    <row r="166" spans="2:10" x14ac:dyDescent="0.25">
      <c r="B166" s="91" t="s">
        <v>146</v>
      </c>
      <c r="C166" s="25">
        <v>1000</v>
      </c>
      <c r="D166" s="26" t="s">
        <v>11</v>
      </c>
      <c r="E166" s="241"/>
      <c r="F166" s="72">
        <f t="shared" si="70"/>
        <v>0</v>
      </c>
      <c r="G166" s="72">
        <f t="shared" si="71"/>
        <v>0</v>
      </c>
      <c r="H166" s="28">
        <f t="shared" si="72"/>
        <v>0</v>
      </c>
      <c r="I166" s="179"/>
      <c r="J166" s="158"/>
    </row>
    <row r="167" spans="2:10" x14ac:dyDescent="0.25">
      <c r="B167" s="91" t="s">
        <v>147</v>
      </c>
      <c r="C167" s="25">
        <v>4000</v>
      </c>
      <c r="D167" s="26" t="s">
        <v>11</v>
      </c>
      <c r="E167" s="241"/>
      <c r="F167" s="72">
        <f t="shared" si="70"/>
        <v>0</v>
      </c>
      <c r="G167" s="72">
        <f t="shared" si="71"/>
        <v>0</v>
      </c>
      <c r="H167" s="28">
        <f t="shared" si="72"/>
        <v>0</v>
      </c>
      <c r="I167" s="179"/>
      <c r="J167" s="158"/>
    </row>
    <row r="168" spans="2:10" x14ac:dyDescent="0.25">
      <c r="B168" s="91" t="s">
        <v>148</v>
      </c>
      <c r="C168" s="25">
        <v>30</v>
      </c>
      <c r="D168" s="26" t="s">
        <v>45</v>
      </c>
      <c r="E168" s="241"/>
      <c r="F168" s="72">
        <f t="shared" si="70"/>
        <v>0</v>
      </c>
      <c r="G168" s="72">
        <f t="shared" si="71"/>
        <v>0</v>
      </c>
      <c r="H168" s="28">
        <f t="shared" si="72"/>
        <v>0</v>
      </c>
      <c r="I168" s="179"/>
      <c r="J168" s="158"/>
    </row>
    <row r="169" spans="2:10" x14ac:dyDescent="0.25">
      <c r="B169" s="91" t="s">
        <v>149</v>
      </c>
      <c r="C169" s="25">
        <v>10</v>
      </c>
      <c r="D169" s="26" t="s">
        <v>45</v>
      </c>
      <c r="E169" s="241"/>
      <c r="F169" s="72">
        <f t="shared" si="70"/>
        <v>0</v>
      </c>
      <c r="G169" s="72">
        <f t="shared" si="71"/>
        <v>0</v>
      </c>
      <c r="H169" s="28">
        <f t="shared" si="72"/>
        <v>0</v>
      </c>
      <c r="I169" s="179"/>
      <c r="J169" s="158"/>
    </row>
    <row r="170" spans="2:10" x14ac:dyDescent="0.25">
      <c r="B170" s="91" t="s">
        <v>150</v>
      </c>
      <c r="C170" s="25">
        <v>60</v>
      </c>
      <c r="D170" s="26" t="s">
        <v>45</v>
      </c>
      <c r="E170" s="241"/>
      <c r="F170" s="72">
        <f t="shared" si="70"/>
        <v>0</v>
      </c>
      <c r="G170" s="72">
        <f t="shared" si="71"/>
        <v>0</v>
      </c>
      <c r="H170" s="28">
        <f t="shared" si="72"/>
        <v>0</v>
      </c>
      <c r="I170" s="179"/>
      <c r="J170" s="158"/>
    </row>
    <row r="171" spans="2:10" x14ac:dyDescent="0.25">
      <c r="B171" s="91" t="s">
        <v>151</v>
      </c>
      <c r="C171" s="25">
        <v>20</v>
      </c>
      <c r="D171" s="26" t="s">
        <v>45</v>
      </c>
      <c r="E171" s="241"/>
      <c r="F171" s="72">
        <f t="shared" si="70"/>
        <v>0</v>
      </c>
      <c r="G171" s="72">
        <f t="shared" si="71"/>
        <v>0</v>
      </c>
      <c r="H171" s="28">
        <f t="shared" si="72"/>
        <v>0</v>
      </c>
      <c r="I171" s="179"/>
      <c r="J171" s="158"/>
    </row>
    <row r="172" spans="2:10" ht="15.75" x14ac:dyDescent="0.25">
      <c r="B172" s="92" t="s">
        <v>152</v>
      </c>
      <c r="C172" s="89"/>
      <c r="D172" s="89"/>
      <c r="E172" s="93"/>
      <c r="F172" s="93"/>
      <c r="G172" s="93"/>
      <c r="H172" s="16"/>
    </row>
    <row r="173" spans="2:10" x14ac:dyDescent="0.25">
      <c r="B173" s="94" t="s">
        <v>153</v>
      </c>
      <c r="C173" s="25">
        <v>4000</v>
      </c>
      <c r="D173" s="95" t="s">
        <v>11</v>
      </c>
      <c r="E173" s="241"/>
      <c r="F173" s="96">
        <f t="shared" ref="F173:F201" si="73">C173*E173</f>
        <v>0</v>
      </c>
      <c r="G173" s="97">
        <f>F173/100*20</f>
        <v>0</v>
      </c>
      <c r="H173" s="28">
        <f>F173+G173</f>
        <v>0</v>
      </c>
      <c r="I173" s="179"/>
      <c r="J173" s="158"/>
    </row>
    <row r="174" spans="2:10" x14ac:dyDescent="0.25">
      <c r="B174" s="94" t="s">
        <v>154</v>
      </c>
      <c r="C174" s="25">
        <v>4000</v>
      </c>
      <c r="D174" s="95" t="s">
        <v>11</v>
      </c>
      <c r="E174" s="241"/>
      <c r="F174" s="96">
        <f t="shared" si="73"/>
        <v>0</v>
      </c>
      <c r="G174" s="97">
        <f>F174/100*20</f>
        <v>0</v>
      </c>
      <c r="H174" s="28">
        <f>F174+G174</f>
        <v>0</v>
      </c>
      <c r="I174" s="179"/>
      <c r="J174" s="158"/>
    </row>
    <row r="175" spans="2:10" x14ac:dyDescent="0.25">
      <c r="B175" s="94" t="s">
        <v>155</v>
      </c>
      <c r="C175" s="25">
        <v>1000</v>
      </c>
      <c r="D175" s="95" t="s">
        <v>11</v>
      </c>
      <c r="E175" s="241"/>
      <c r="F175" s="96">
        <f t="shared" si="73"/>
        <v>0</v>
      </c>
      <c r="G175" s="97">
        <f t="shared" ref="G175:G201" si="74">F175/100*20</f>
        <v>0</v>
      </c>
      <c r="H175" s="28">
        <f t="shared" ref="H175:H201" si="75">F175+G175</f>
        <v>0</v>
      </c>
      <c r="I175" s="179"/>
      <c r="J175" s="158"/>
    </row>
    <row r="176" spans="2:10" x14ac:dyDescent="0.25">
      <c r="B176" s="94" t="s">
        <v>156</v>
      </c>
      <c r="C176" s="25">
        <v>1000</v>
      </c>
      <c r="D176" s="95" t="s">
        <v>11</v>
      </c>
      <c r="E176" s="241"/>
      <c r="F176" s="96">
        <f t="shared" si="73"/>
        <v>0</v>
      </c>
      <c r="G176" s="97">
        <f t="shared" si="74"/>
        <v>0</v>
      </c>
      <c r="H176" s="28">
        <f t="shared" si="75"/>
        <v>0</v>
      </c>
      <c r="I176" s="179"/>
      <c r="J176" s="158"/>
    </row>
    <row r="177" spans="2:10" x14ac:dyDescent="0.25">
      <c r="B177" s="94" t="s">
        <v>157</v>
      </c>
      <c r="C177" s="25">
        <v>1000</v>
      </c>
      <c r="D177" s="95" t="s">
        <v>11</v>
      </c>
      <c r="E177" s="241"/>
      <c r="F177" s="96">
        <f t="shared" si="73"/>
        <v>0</v>
      </c>
      <c r="G177" s="97">
        <f t="shared" si="74"/>
        <v>0</v>
      </c>
      <c r="H177" s="28">
        <f t="shared" si="75"/>
        <v>0</v>
      </c>
      <c r="I177" s="179"/>
      <c r="J177" s="158"/>
    </row>
    <row r="178" spans="2:10" x14ac:dyDescent="0.25">
      <c r="B178" s="94" t="s">
        <v>158</v>
      </c>
      <c r="C178" s="25">
        <v>1000</v>
      </c>
      <c r="D178" s="95" t="s">
        <v>11</v>
      </c>
      <c r="E178" s="241"/>
      <c r="F178" s="96">
        <f t="shared" si="73"/>
        <v>0</v>
      </c>
      <c r="G178" s="97">
        <f t="shared" si="74"/>
        <v>0</v>
      </c>
      <c r="H178" s="28">
        <f t="shared" si="75"/>
        <v>0</v>
      </c>
      <c r="I178" s="179"/>
      <c r="J178" s="158"/>
    </row>
    <row r="179" spans="2:10" x14ac:dyDescent="0.25">
      <c r="B179" s="94" t="s">
        <v>159</v>
      </c>
      <c r="C179" s="25">
        <v>1000</v>
      </c>
      <c r="D179" s="95" t="s">
        <v>11</v>
      </c>
      <c r="E179" s="241"/>
      <c r="F179" s="96">
        <f t="shared" si="73"/>
        <v>0</v>
      </c>
      <c r="G179" s="97">
        <f t="shared" si="74"/>
        <v>0</v>
      </c>
      <c r="H179" s="28">
        <f t="shared" si="75"/>
        <v>0</v>
      </c>
      <c r="I179" s="179"/>
      <c r="J179" s="158"/>
    </row>
    <row r="180" spans="2:10" x14ac:dyDescent="0.25">
      <c r="B180" s="94" t="s">
        <v>160</v>
      </c>
      <c r="C180" s="25">
        <v>500</v>
      </c>
      <c r="D180" s="95" t="s">
        <v>11</v>
      </c>
      <c r="E180" s="241"/>
      <c r="F180" s="96">
        <f t="shared" si="73"/>
        <v>0</v>
      </c>
      <c r="G180" s="97">
        <f>F180/100*20</f>
        <v>0</v>
      </c>
      <c r="H180" s="28">
        <f>F180+G180</f>
        <v>0</v>
      </c>
      <c r="I180" s="179"/>
      <c r="J180" s="158"/>
    </row>
    <row r="181" spans="2:10" x14ac:dyDescent="0.25">
      <c r="B181" s="94" t="s">
        <v>161</v>
      </c>
      <c r="C181" s="25">
        <v>500</v>
      </c>
      <c r="D181" s="95" t="s">
        <v>11</v>
      </c>
      <c r="E181" s="241"/>
      <c r="F181" s="96">
        <f t="shared" si="73"/>
        <v>0</v>
      </c>
      <c r="G181" s="97">
        <f t="shared" ref="G181:G183" si="76">F181/100*20</f>
        <v>0</v>
      </c>
      <c r="H181" s="28">
        <f t="shared" ref="H181:H183" si="77">F181+G181</f>
        <v>0</v>
      </c>
      <c r="I181" s="179"/>
      <c r="J181" s="158"/>
    </row>
    <row r="182" spans="2:10" x14ac:dyDescent="0.25">
      <c r="B182" s="94" t="s">
        <v>162</v>
      </c>
      <c r="C182" s="25">
        <v>500</v>
      </c>
      <c r="D182" s="95" t="s">
        <v>11</v>
      </c>
      <c r="E182" s="241"/>
      <c r="F182" s="96">
        <f t="shared" si="73"/>
        <v>0</v>
      </c>
      <c r="G182" s="97">
        <f t="shared" si="76"/>
        <v>0</v>
      </c>
      <c r="H182" s="28">
        <f t="shared" si="77"/>
        <v>0</v>
      </c>
      <c r="I182" s="179"/>
      <c r="J182" s="158"/>
    </row>
    <row r="183" spans="2:10" x14ac:dyDescent="0.25">
      <c r="B183" s="94" t="s">
        <v>163</v>
      </c>
      <c r="C183" s="25">
        <v>500</v>
      </c>
      <c r="D183" s="95" t="s">
        <v>11</v>
      </c>
      <c r="E183" s="241"/>
      <c r="F183" s="96">
        <f t="shared" si="73"/>
        <v>0</v>
      </c>
      <c r="G183" s="97">
        <f t="shared" si="76"/>
        <v>0</v>
      </c>
      <c r="H183" s="28">
        <f t="shared" si="77"/>
        <v>0</v>
      </c>
      <c r="I183" s="179"/>
      <c r="J183" s="158"/>
    </row>
    <row r="184" spans="2:10" x14ac:dyDescent="0.25">
      <c r="B184" s="94" t="s">
        <v>164</v>
      </c>
      <c r="C184" s="25">
        <v>100</v>
      </c>
      <c r="D184" s="95" t="s">
        <v>45</v>
      </c>
      <c r="E184" s="241"/>
      <c r="F184" s="96">
        <f t="shared" si="73"/>
        <v>0</v>
      </c>
      <c r="G184" s="97">
        <f t="shared" si="74"/>
        <v>0</v>
      </c>
      <c r="H184" s="28">
        <f t="shared" si="75"/>
        <v>0</v>
      </c>
      <c r="I184" s="179"/>
      <c r="J184" s="158"/>
    </row>
    <row r="185" spans="2:10" x14ac:dyDescent="0.25">
      <c r="B185" s="94" t="s">
        <v>165</v>
      </c>
      <c r="C185" s="25">
        <v>100</v>
      </c>
      <c r="D185" s="95" t="s">
        <v>45</v>
      </c>
      <c r="E185" s="241"/>
      <c r="F185" s="96">
        <f t="shared" si="73"/>
        <v>0</v>
      </c>
      <c r="G185" s="97">
        <f t="shared" si="74"/>
        <v>0</v>
      </c>
      <c r="H185" s="28">
        <f t="shared" si="75"/>
        <v>0</v>
      </c>
      <c r="I185" s="179"/>
      <c r="J185" s="158"/>
    </row>
    <row r="186" spans="2:10" x14ac:dyDescent="0.25">
      <c r="B186" s="94" t="s">
        <v>166</v>
      </c>
      <c r="C186" s="25">
        <v>100</v>
      </c>
      <c r="D186" s="95" t="s">
        <v>45</v>
      </c>
      <c r="E186" s="241"/>
      <c r="F186" s="96">
        <f t="shared" si="73"/>
        <v>0</v>
      </c>
      <c r="G186" s="97">
        <f t="shared" si="74"/>
        <v>0</v>
      </c>
      <c r="H186" s="28">
        <f t="shared" si="75"/>
        <v>0</v>
      </c>
      <c r="I186" s="179"/>
      <c r="J186" s="158"/>
    </row>
    <row r="187" spans="2:10" x14ac:dyDescent="0.25">
      <c r="B187" s="94" t="s">
        <v>167</v>
      </c>
      <c r="C187" s="25">
        <v>200</v>
      </c>
      <c r="D187" s="95" t="s">
        <v>45</v>
      </c>
      <c r="E187" s="241"/>
      <c r="F187" s="96">
        <f t="shared" si="73"/>
        <v>0</v>
      </c>
      <c r="G187" s="97">
        <f t="shared" si="74"/>
        <v>0</v>
      </c>
      <c r="H187" s="28">
        <f t="shared" si="75"/>
        <v>0</v>
      </c>
      <c r="I187" s="179"/>
      <c r="J187" s="158"/>
    </row>
    <row r="188" spans="2:10" x14ac:dyDescent="0.25">
      <c r="B188" s="94" t="s">
        <v>168</v>
      </c>
      <c r="C188" s="25">
        <v>100</v>
      </c>
      <c r="D188" s="95" t="s">
        <v>45</v>
      </c>
      <c r="E188" s="241"/>
      <c r="F188" s="96">
        <f t="shared" si="73"/>
        <v>0</v>
      </c>
      <c r="G188" s="97">
        <f t="shared" si="74"/>
        <v>0</v>
      </c>
      <c r="H188" s="28">
        <f t="shared" si="75"/>
        <v>0</v>
      </c>
      <c r="I188" s="179"/>
      <c r="J188" s="158"/>
    </row>
    <row r="189" spans="2:10" x14ac:dyDescent="0.25">
      <c r="B189" s="94" t="s">
        <v>169</v>
      </c>
      <c r="C189" s="25">
        <v>100</v>
      </c>
      <c r="D189" s="95" t="s">
        <v>45</v>
      </c>
      <c r="E189" s="241"/>
      <c r="F189" s="96">
        <f t="shared" si="73"/>
        <v>0</v>
      </c>
      <c r="G189" s="97">
        <f t="shared" si="74"/>
        <v>0</v>
      </c>
      <c r="H189" s="28">
        <f t="shared" si="75"/>
        <v>0</v>
      </c>
      <c r="I189" s="179"/>
      <c r="J189" s="158"/>
    </row>
    <row r="190" spans="2:10" x14ac:dyDescent="0.25">
      <c r="B190" s="94" t="s">
        <v>170</v>
      </c>
      <c r="C190" s="25">
        <v>100</v>
      </c>
      <c r="D190" s="95" t="s">
        <v>45</v>
      </c>
      <c r="E190" s="241"/>
      <c r="F190" s="96">
        <f t="shared" si="73"/>
        <v>0</v>
      </c>
      <c r="G190" s="97">
        <f t="shared" si="74"/>
        <v>0</v>
      </c>
      <c r="H190" s="28">
        <f t="shared" si="75"/>
        <v>0</v>
      </c>
      <c r="I190" s="179"/>
      <c r="J190" s="158"/>
    </row>
    <row r="191" spans="2:10" x14ac:dyDescent="0.25">
      <c r="B191" s="94" t="s">
        <v>171</v>
      </c>
      <c r="C191" s="25">
        <v>100</v>
      </c>
      <c r="D191" s="95" t="s">
        <v>45</v>
      </c>
      <c r="E191" s="241"/>
      <c r="F191" s="96">
        <f t="shared" si="73"/>
        <v>0</v>
      </c>
      <c r="G191" s="97">
        <f t="shared" si="74"/>
        <v>0</v>
      </c>
      <c r="H191" s="28">
        <f t="shared" si="75"/>
        <v>0</v>
      </c>
      <c r="I191" s="179"/>
      <c r="J191" s="158"/>
    </row>
    <row r="192" spans="2:10" x14ac:dyDescent="0.25">
      <c r="B192" s="94" t="s">
        <v>172</v>
      </c>
      <c r="C192" s="25">
        <v>20</v>
      </c>
      <c r="D192" s="95" t="s">
        <v>45</v>
      </c>
      <c r="E192" s="241"/>
      <c r="F192" s="96">
        <f t="shared" si="73"/>
        <v>0</v>
      </c>
      <c r="G192" s="97">
        <f t="shared" si="74"/>
        <v>0</v>
      </c>
      <c r="H192" s="28">
        <f t="shared" si="75"/>
        <v>0</v>
      </c>
      <c r="I192" s="179"/>
      <c r="J192" s="158"/>
    </row>
    <row r="193" spans="2:10" x14ac:dyDescent="0.25">
      <c r="B193" s="94" t="s">
        <v>173</v>
      </c>
      <c r="C193" s="25">
        <v>50</v>
      </c>
      <c r="D193" s="95" t="s">
        <v>45</v>
      </c>
      <c r="E193" s="241"/>
      <c r="F193" s="96">
        <f t="shared" si="73"/>
        <v>0</v>
      </c>
      <c r="G193" s="97">
        <f t="shared" si="74"/>
        <v>0</v>
      </c>
      <c r="H193" s="28">
        <f t="shared" si="75"/>
        <v>0</v>
      </c>
      <c r="I193" s="179"/>
      <c r="J193" s="158"/>
    </row>
    <row r="194" spans="2:10" x14ac:dyDescent="0.25">
      <c r="B194" s="94" t="s">
        <v>174</v>
      </c>
      <c r="C194" s="25">
        <v>100</v>
      </c>
      <c r="D194" s="95" t="s">
        <v>45</v>
      </c>
      <c r="E194" s="241"/>
      <c r="F194" s="96">
        <f t="shared" si="73"/>
        <v>0</v>
      </c>
      <c r="G194" s="97">
        <f t="shared" si="74"/>
        <v>0</v>
      </c>
      <c r="H194" s="28">
        <f t="shared" si="75"/>
        <v>0</v>
      </c>
      <c r="I194" s="179"/>
      <c r="J194" s="158"/>
    </row>
    <row r="195" spans="2:10" x14ac:dyDescent="0.25">
      <c r="B195" s="94" t="s">
        <v>175</v>
      </c>
      <c r="C195" s="25">
        <v>200</v>
      </c>
      <c r="D195" s="95" t="s">
        <v>45</v>
      </c>
      <c r="E195" s="241"/>
      <c r="F195" s="96">
        <f t="shared" si="73"/>
        <v>0</v>
      </c>
      <c r="G195" s="97">
        <f t="shared" si="74"/>
        <v>0</v>
      </c>
      <c r="H195" s="28">
        <f t="shared" si="75"/>
        <v>0</v>
      </c>
      <c r="I195" s="179"/>
      <c r="J195" s="158"/>
    </row>
    <row r="196" spans="2:10" x14ac:dyDescent="0.25">
      <c r="B196" s="94" t="s">
        <v>176</v>
      </c>
      <c r="C196" s="25">
        <v>150</v>
      </c>
      <c r="D196" s="95" t="s">
        <v>45</v>
      </c>
      <c r="E196" s="241"/>
      <c r="F196" s="96">
        <f t="shared" si="73"/>
        <v>0</v>
      </c>
      <c r="G196" s="97">
        <f t="shared" si="74"/>
        <v>0</v>
      </c>
      <c r="H196" s="28">
        <f t="shared" si="75"/>
        <v>0</v>
      </c>
      <c r="I196" s="179"/>
      <c r="J196" s="158"/>
    </row>
    <row r="197" spans="2:10" x14ac:dyDescent="0.25">
      <c r="B197" s="94" t="s">
        <v>177</v>
      </c>
      <c r="C197" s="25">
        <v>100</v>
      </c>
      <c r="D197" s="95" t="s">
        <v>45</v>
      </c>
      <c r="E197" s="241"/>
      <c r="F197" s="96">
        <f t="shared" si="73"/>
        <v>0</v>
      </c>
      <c r="G197" s="97">
        <f t="shared" si="74"/>
        <v>0</v>
      </c>
      <c r="H197" s="28">
        <f t="shared" si="75"/>
        <v>0</v>
      </c>
      <c r="I197" s="179"/>
      <c r="J197" s="158"/>
    </row>
    <row r="198" spans="2:10" x14ac:dyDescent="0.25">
      <c r="B198" s="94" t="s">
        <v>178</v>
      </c>
      <c r="C198" s="25">
        <v>50</v>
      </c>
      <c r="D198" s="95" t="s">
        <v>45</v>
      </c>
      <c r="E198" s="241"/>
      <c r="F198" s="96">
        <f t="shared" si="73"/>
        <v>0</v>
      </c>
      <c r="G198" s="97">
        <f t="shared" si="74"/>
        <v>0</v>
      </c>
      <c r="H198" s="28">
        <f t="shared" si="75"/>
        <v>0</v>
      </c>
      <c r="I198" s="179"/>
      <c r="J198" s="158"/>
    </row>
    <row r="199" spans="2:10" x14ac:dyDescent="0.25">
      <c r="B199" s="94" t="s">
        <v>179</v>
      </c>
      <c r="C199" s="25">
        <v>50</v>
      </c>
      <c r="D199" s="95" t="s">
        <v>45</v>
      </c>
      <c r="E199" s="241"/>
      <c r="F199" s="96">
        <f t="shared" si="73"/>
        <v>0</v>
      </c>
      <c r="G199" s="97">
        <f t="shared" si="74"/>
        <v>0</v>
      </c>
      <c r="H199" s="28">
        <f t="shared" si="75"/>
        <v>0</v>
      </c>
      <c r="I199" s="179"/>
      <c r="J199" s="158"/>
    </row>
    <row r="200" spans="2:10" x14ac:dyDescent="0.25">
      <c r="B200" s="94" t="s">
        <v>180</v>
      </c>
      <c r="C200" s="25">
        <v>50</v>
      </c>
      <c r="D200" s="95" t="s">
        <v>45</v>
      </c>
      <c r="E200" s="241"/>
      <c r="F200" s="96">
        <f t="shared" si="73"/>
        <v>0</v>
      </c>
      <c r="G200" s="97">
        <f t="shared" si="74"/>
        <v>0</v>
      </c>
      <c r="H200" s="28">
        <f t="shared" si="75"/>
        <v>0</v>
      </c>
      <c r="I200" s="179"/>
      <c r="J200" s="158"/>
    </row>
    <row r="201" spans="2:10" x14ac:dyDescent="0.25">
      <c r="B201" s="94" t="s">
        <v>181</v>
      </c>
      <c r="C201" s="25">
        <v>50</v>
      </c>
      <c r="D201" s="95" t="s">
        <v>45</v>
      </c>
      <c r="E201" s="241"/>
      <c r="F201" s="96">
        <f t="shared" si="73"/>
        <v>0</v>
      </c>
      <c r="G201" s="97">
        <f t="shared" si="74"/>
        <v>0</v>
      </c>
      <c r="H201" s="28">
        <f t="shared" si="75"/>
        <v>0</v>
      </c>
      <c r="I201" s="179"/>
      <c r="J201" s="158"/>
    </row>
    <row r="202" spans="2:10" ht="15.75" x14ac:dyDescent="0.25">
      <c r="B202" s="98" t="s">
        <v>182</v>
      </c>
      <c r="C202" s="99"/>
      <c r="D202" s="99"/>
      <c r="E202" s="100"/>
      <c r="F202" s="100"/>
      <c r="G202" s="100"/>
      <c r="H202" s="101"/>
      <c r="I202" s="181"/>
      <c r="J202" s="162"/>
    </row>
    <row r="203" spans="2:10" x14ac:dyDescent="0.25">
      <c r="B203" s="94" t="s">
        <v>183</v>
      </c>
      <c r="C203" s="25">
        <v>20</v>
      </c>
      <c r="D203" s="95" t="s">
        <v>45</v>
      </c>
      <c r="E203" s="241"/>
      <c r="F203" s="96">
        <f>C203*E203</f>
        <v>0</v>
      </c>
      <c r="G203" s="97">
        <f t="shared" ref="G203:G205" si="78">F203/100*20</f>
        <v>0</v>
      </c>
      <c r="H203" s="42">
        <f t="shared" ref="H203:H205" si="79">F203+G203</f>
        <v>0</v>
      </c>
      <c r="I203" s="179"/>
      <c r="J203" s="163"/>
    </row>
    <row r="204" spans="2:10" x14ac:dyDescent="0.25">
      <c r="B204" s="94" t="s">
        <v>184</v>
      </c>
      <c r="C204" s="25">
        <v>30</v>
      </c>
      <c r="D204" s="95" t="s">
        <v>45</v>
      </c>
      <c r="E204" s="241"/>
      <c r="F204" s="96">
        <f>C204*E204</f>
        <v>0</v>
      </c>
      <c r="G204" s="97">
        <f t="shared" si="78"/>
        <v>0</v>
      </c>
      <c r="H204" s="42">
        <f t="shared" si="79"/>
        <v>0</v>
      </c>
      <c r="I204" s="179"/>
      <c r="J204" s="163"/>
    </row>
    <row r="205" spans="2:10" x14ac:dyDescent="0.25">
      <c r="B205" s="94" t="s">
        <v>185</v>
      </c>
      <c r="C205" s="25">
        <v>30</v>
      </c>
      <c r="D205" s="95" t="s">
        <v>45</v>
      </c>
      <c r="E205" s="241"/>
      <c r="F205" s="96">
        <f>C205*E205</f>
        <v>0</v>
      </c>
      <c r="G205" s="97">
        <f t="shared" si="78"/>
        <v>0</v>
      </c>
      <c r="H205" s="42">
        <f t="shared" si="79"/>
        <v>0</v>
      </c>
      <c r="I205" s="179"/>
      <c r="J205" s="163"/>
    </row>
    <row r="206" spans="2:10" ht="15.75" x14ac:dyDescent="0.25">
      <c r="B206" s="98" t="s">
        <v>186</v>
      </c>
      <c r="C206" s="12"/>
      <c r="D206" s="12"/>
      <c r="E206" s="90"/>
      <c r="F206" s="90"/>
      <c r="G206" s="90"/>
      <c r="H206" s="14"/>
    </row>
    <row r="207" spans="2:10" x14ac:dyDescent="0.25">
      <c r="B207" s="94" t="s">
        <v>187</v>
      </c>
      <c r="C207" s="25">
        <v>200</v>
      </c>
      <c r="D207" s="95" t="s">
        <v>11</v>
      </c>
      <c r="E207" s="241"/>
      <c r="F207" s="96">
        <f t="shared" ref="F207:F221" si="80">C207*E207</f>
        <v>0</v>
      </c>
      <c r="G207" s="96">
        <f>F207/100*20</f>
        <v>0</v>
      </c>
      <c r="H207" s="102">
        <f>F207+G207</f>
        <v>0</v>
      </c>
      <c r="I207" s="128"/>
      <c r="J207" s="164"/>
    </row>
    <row r="208" spans="2:10" x14ac:dyDescent="0.25">
      <c r="B208" s="94" t="s">
        <v>188</v>
      </c>
      <c r="C208" s="25">
        <v>50</v>
      </c>
      <c r="D208" s="95" t="s">
        <v>11</v>
      </c>
      <c r="E208" s="241"/>
      <c r="F208" s="96">
        <f t="shared" si="80"/>
        <v>0</v>
      </c>
      <c r="G208" s="96">
        <f t="shared" ref="G208:G221" si="81">F208/100*20</f>
        <v>0</v>
      </c>
      <c r="H208" s="102">
        <f t="shared" ref="H208:H221" si="82">F208+G208</f>
        <v>0</v>
      </c>
      <c r="I208" s="128"/>
      <c r="J208" s="164"/>
    </row>
    <row r="209" spans="2:10" x14ac:dyDescent="0.25">
      <c r="B209" s="94" t="s">
        <v>189</v>
      </c>
      <c r="C209" s="25">
        <v>50</v>
      </c>
      <c r="D209" s="95" t="s">
        <v>11</v>
      </c>
      <c r="E209" s="241"/>
      <c r="F209" s="96">
        <f t="shared" si="80"/>
        <v>0</v>
      </c>
      <c r="G209" s="96">
        <f t="shared" si="81"/>
        <v>0</v>
      </c>
      <c r="H209" s="102">
        <f t="shared" si="82"/>
        <v>0</v>
      </c>
      <c r="I209" s="128"/>
      <c r="J209" s="164"/>
    </row>
    <row r="210" spans="2:10" x14ac:dyDescent="0.25">
      <c r="B210" s="94" t="s">
        <v>190</v>
      </c>
      <c r="C210" s="25">
        <v>50</v>
      </c>
      <c r="D210" s="95" t="s">
        <v>11</v>
      </c>
      <c r="E210" s="241"/>
      <c r="F210" s="96">
        <f t="shared" si="80"/>
        <v>0</v>
      </c>
      <c r="G210" s="96">
        <f t="shared" si="81"/>
        <v>0</v>
      </c>
      <c r="H210" s="102">
        <f t="shared" si="82"/>
        <v>0</v>
      </c>
      <c r="I210" s="128"/>
      <c r="J210" s="164"/>
    </row>
    <row r="211" spans="2:10" x14ac:dyDescent="0.25">
      <c r="B211" s="94" t="s">
        <v>191</v>
      </c>
      <c r="C211" s="25">
        <v>120</v>
      </c>
      <c r="D211" s="95" t="s">
        <v>11</v>
      </c>
      <c r="E211" s="241"/>
      <c r="F211" s="96">
        <f t="shared" si="80"/>
        <v>0</v>
      </c>
      <c r="G211" s="96">
        <f t="shared" si="81"/>
        <v>0</v>
      </c>
      <c r="H211" s="102">
        <f t="shared" si="82"/>
        <v>0</v>
      </c>
      <c r="I211" s="128"/>
      <c r="J211" s="164"/>
    </row>
    <row r="212" spans="2:10" x14ac:dyDescent="0.25">
      <c r="B212" s="94" t="s">
        <v>192</v>
      </c>
      <c r="C212" s="25">
        <v>20</v>
      </c>
      <c r="D212" s="95" t="s">
        <v>11</v>
      </c>
      <c r="E212" s="241"/>
      <c r="F212" s="96">
        <f t="shared" si="80"/>
        <v>0</v>
      </c>
      <c r="G212" s="96">
        <f t="shared" si="81"/>
        <v>0</v>
      </c>
      <c r="H212" s="102">
        <f t="shared" si="82"/>
        <v>0</v>
      </c>
      <c r="I212" s="128"/>
      <c r="J212" s="164"/>
    </row>
    <row r="213" spans="2:10" x14ac:dyDescent="0.25">
      <c r="B213" s="94" t="s">
        <v>193</v>
      </c>
      <c r="C213" s="25">
        <v>20</v>
      </c>
      <c r="D213" s="95" t="s">
        <v>11</v>
      </c>
      <c r="E213" s="241"/>
      <c r="F213" s="96">
        <f t="shared" si="80"/>
        <v>0</v>
      </c>
      <c r="G213" s="96">
        <f t="shared" si="81"/>
        <v>0</v>
      </c>
      <c r="H213" s="102">
        <f t="shared" si="82"/>
        <v>0</v>
      </c>
      <c r="I213" s="128"/>
      <c r="J213" s="164"/>
    </row>
    <row r="214" spans="2:10" x14ac:dyDescent="0.25">
      <c r="B214" s="94" t="s">
        <v>194</v>
      </c>
      <c r="C214" s="25">
        <v>5</v>
      </c>
      <c r="D214" s="95" t="s">
        <v>45</v>
      </c>
      <c r="E214" s="241"/>
      <c r="F214" s="96">
        <f t="shared" si="80"/>
        <v>0</v>
      </c>
      <c r="G214" s="96">
        <f t="shared" si="81"/>
        <v>0</v>
      </c>
      <c r="H214" s="102">
        <f t="shared" si="82"/>
        <v>0</v>
      </c>
      <c r="I214" s="128"/>
      <c r="J214" s="164"/>
    </row>
    <row r="215" spans="2:10" x14ac:dyDescent="0.25">
      <c r="B215" s="94" t="s">
        <v>195</v>
      </c>
      <c r="C215" s="25">
        <v>5</v>
      </c>
      <c r="D215" s="95" t="s">
        <v>45</v>
      </c>
      <c r="E215" s="241"/>
      <c r="F215" s="96">
        <f t="shared" si="80"/>
        <v>0</v>
      </c>
      <c r="G215" s="96">
        <f t="shared" si="81"/>
        <v>0</v>
      </c>
      <c r="H215" s="102">
        <f t="shared" si="82"/>
        <v>0</v>
      </c>
      <c r="I215" s="128"/>
      <c r="J215" s="164"/>
    </row>
    <row r="216" spans="2:10" x14ac:dyDescent="0.25">
      <c r="B216" s="94" t="s">
        <v>196</v>
      </c>
      <c r="C216" s="25">
        <v>5</v>
      </c>
      <c r="D216" s="95" t="s">
        <v>45</v>
      </c>
      <c r="E216" s="241"/>
      <c r="F216" s="96">
        <f t="shared" si="80"/>
        <v>0</v>
      </c>
      <c r="G216" s="96">
        <f t="shared" si="81"/>
        <v>0</v>
      </c>
      <c r="H216" s="102">
        <f t="shared" si="82"/>
        <v>0</v>
      </c>
      <c r="I216" s="128"/>
      <c r="J216" s="164"/>
    </row>
    <row r="217" spans="2:10" x14ac:dyDescent="0.25">
      <c r="B217" s="94" t="s">
        <v>197</v>
      </c>
      <c r="C217" s="25">
        <v>5</v>
      </c>
      <c r="D217" s="95" t="s">
        <v>45</v>
      </c>
      <c r="E217" s="241"/>
      <c r="F217" s="96">
        <f t="shared" si="80"/>
        <v>0</v>
      </c>
      <c r="G217" s="96">
        <f t="shared" si="81"/>
        <v>0</v>
      </c>
      <c r="H217" s="102">
        <f t="shared" si="82"/>
        <v>0</v>
      </c>
      <c r="I217" s="128"/>
      <c r="J217" s="164"/>
    </row>
    <row r="218" spans="2:10" x14ac:dyDescent="0.25">
      <c r="B218" s="94" t="s">
        <v>198</v>
      </c>
      <c r="C218" s="25">
        <v>200</v>
      </c>
      <c r="D218" s="95" t="s">
        <v>11</v>
      </c>
      <c r="E218" s="241"/>
      <c r="F218" s="96">
        <f t="shared" si="80"/>
        <v>0</v>
      </c>
      <c r="G218" s="96">
        <f t="shared" si="81"/>
        <v>0</v>
      </c>
      <c r="H218" s="102">
        <f t="shared" si="82"/>
        <v>0</v>
      </c>
      <c r="I218" s="128"/>
      <c r="J218" s="164"/>
    </row>
    <row r="219" spans="2:10" x14ac:dyDescent="0.25">
      <c r="B219" s="94" t="s">
        <v>199</v>
      </c>
      <c r="C219" s="25">
        <v>100</v>
      </c>
      <c r="D219" s="95" t="s">
        <v>11</v>
      </c>
      <c r="E219" s="241"/>
      <c r="F219" s="96">
        <f t="shared" si="80"/>
        <v>0</v>
      </c>
      <c r="G219" s="96">
        <f t="shared" si="81"/>
        <v>0</v>
      </c>
      <c r="H219" s="102">
        <f t="shared" si="82"/>
        <v>0</v>
      </c>
      <c r="I219" s="128"/>
      <c r="J219" s="164"/>
    </row>
    <row r="220" spans="2:10" x14ac:dyDescent="0.25">
      <c r="B220" s="94" t="s">
        <v>200</v>
      </c>
      <c r="C220" s="25">
        <v>100</v>
      </c>
      <c r="D220" s="95" t="s">
        <v>11</v>
      </c>
      <c r="E220" s="241"/>
      <c r="F220" s="96">
        <f t="shared" si="80"/>
        <v>0</v>
      </c>
      <c r="G220" s="96">
        <f t="shared" si="81"/>
        <v>0</v>
      </c>
      <c r="H220" s="102">
        <f t="shared" si="82"/>
        <v>0</v>
      </c>
      <c r="I220" s="128"/>
      <c r="J220" s="164"/>
    </row>
    <row r="221" spans="2:10" x14ac:dyDescent="0.25">
      <c r="B221" s="103" t="s">
        <v>201</v>
      </c>
      <c r="C221" s="25">
        <v>400</v>
      </c>
      <c r="D221" s="95" t="s">
        <v>11</v>
      </c>
      <c r="E221" s="241"/>
      <c r="F221" s="96">
        <f t="shared" si="80"/>
        <v>0</v>
      </c>
      <c r="G221" s="96">
        <f t="shared" si="81"/>
        <v>0</v>
      </c>
      <c r="H221" s="102">
        <f t="shared" si="82"/>
        <v>0</v>
      </c>
      <c r="I221" s="128"/>
      <c r="J221" s="164"/>
    </row>
    <row r="222" spans="2:10" ht="15.75" x14ac:dyDescent="0.25">
      <c r="B222" s="98" t="s">
        <v>303</v>
      </c>
      <c r="C222" s="104"/>
      <c r="D222" s="104"/>
      <c r="E222" s="105"/>
      <c r="F222" s="105"/>
      <c r="G222" s="105"/>
      <c r="H222" s="106"/>
      <c r="I222" s="182"/>
      <c r="J222" s="165"/>
    </row>
    <row r="223" spans="2:10" x14ac:dyDescent="0.25">
      <c r="B223" s="91" t="s">
        <v>202</v>
      </c>
      <c r="C223" s="25">
        <v>3</v>
      </c>
      <c r="D223" s="26" t="s">
        <v>45</v>
      </c>
      <c r="E223" s="241"/>
      <c r="F223" s="72">
        <f t="shared" ref="F223:F231" si="83">C223*E223</f>
        <v>0</v>
      </c>
      <c r="G223" s="72">
        <f>F223/100*20</f>
        <v>0</v>
      </c>
      <c r="H223" s="28">
        <f>F223+G223</f>
        <v>0</v>
      </c>
      <c r="I223" s="179"/>
      <c r="J223" s="158"/>
    </row>
    <row r="224" spans="2:10" x14ac:dyDescent="0.25">
      <c r="B224" s="91" t="s">
        <v>203</v>
      </c>
      <c r="C224" s="25">
        <v>3</v>
      </c>
      <c r="D224" s="26" t="s">
        <v>45</v>
      </c>
      <c r="E224" s="241"/>
      <c r="F224" s="72">
        <f t="shared" si="83"/>
        <v>0</v>
      </c>
      <c r="G224" s="72">
        <f t="shared" ref="G224:G231" si="84">F224/100*20</f>
        <v>0</v>
      </c>
      <c r="H224" s="28">
        <f t="shared" ref="H224:H231" si="85">F224+G224</f>
        <v>0</v>
      </c>
      <c r="I224" s="179"/>
      <c r="J224" s="158"/>
    </row>
    <row r="225" spans="2:10" x14ac:dyDescent="0.25">
      <c r="B225" s="91" t="s">
        <v>204</v>
      </c>
      <c r="C225" s="25">
        <v>3</v>
      </c>
      <c r="D225" s="26" t="s">
        <v>45</v>
      </c>
      <c r="E225" s="241"/>
      <c r="F225" s="72">
        <f t="shared" si="83"/>
        <v>0</v>
      </c>
      <c r="G225" s="72">
        <f t="shared" si="84"/>
        <v>0</v>
      </c>
      <c r="H225" s="28">
        <f t="shared" si="85"/>
        <v>0</v>
      </c>
      <c r="I225" s="179"/>
      <c r="J225" s="158"/>
    </row>
    <row r="226" spans="2:10" x14ac:dyDescent="0.25">
      <c r="B226" s="91" t="s">
        <v>205</v>
      </c>
      <c r="C226" s="25">
        <v>3</v>
      </c>
      <c r="D226" s="26" t="s">
        <v>45</v>
      </c>
      <c r="E226" s="241"/>
      <c r="F226" s="72">
        <f t="shared" si="83"/>
        <v>0</v>
      </c>
      <c r="G226" s="72">
        <f t="shared" si="84"/>
        <v>0</v>
      </c>
      <c r="H226" s="28">
        <f t="shared" si="85"/>
        <v>0</v>
      </c>
      <c r="I226" s="179"/>
      <c r="J226" s="158"/>
    </row>
    <row r="227" spans="2:10" ht="26.25" x14ac:dyDescent="0.25">
      <c r="B227" s="107" t="s">
        <v>206</v>
      </c>
      <c r="C227" s="25">
        <v>5</v>
      </c>
      <c r="D227" s="26" t="s">
        <v>45</v>
      </c>
      <c r="E227" s="241"/>
      <c r="F227" s="72">
        <f t="shared" si="83"/>
        <v>0</v>
      </c>
      <c r="G227" s="72">
        <f t="shared" si="84"/>
        <v>0</v>
      </c>
      <c r="H227" s="28">
        <f t="shared" si="85"/>
        <v>0</v>
      </c>
      <c r="I227" s="179"/>
      <c r="J227" s="158"/>
    </row>
    <row r="228" spans="2:10" x14ac:dyDescent="0.25">
      <c r="B228" s="91" t="s">
        <v>207</v>
      </c>
      <c r="C228" s="25">
        <v>4</v>
      </c>
      <c r="D228" s="26" t="s">
        <v>45</v>
      </c>
      <c r="E228" s="241"/>
      <c r="F228" s="72">
        <f t="shared" si="83"/>
        <v>0</v>
      </c>
      <c r="G228" s="72">
        <f t="shared" si="84"/>
        <v>0</v>
      </c>
      <c r="H228" s="28">
        <f t="shared" si="85"/>
        <v>0</v>
      </c>
      <c r="I228" s="179"/>
      <c r="J228" s="158"/>
    </row>
    <row r="229" spans="2:10" x14ac:dyDescent="0.25">
      <c r="B229" s="91" t="s">
        <v>208</v>
      </c>
      <c r="C229" s="25">
        <v>4</v>
      </c>
      <c r="D229" s="26" t="s">
        <v>45</v>
      </c>
      <c r="E229" s="241"/>
      <c r="F229" s="72">
        <f t="shared" si="83"/>
        <v>0</v>
      </c>
      <c r="G229" s="72">
        <f t="shared" si="84"/>
        <v>0</v>
      </c>
      <c r="H229" s="28">
        <f t="shared" si="85"/>
        <v>0</v>
      </c>
      <c r="I229" s="179"/>
      <c r="J229" s="158"/>
    </row>
    <row r="230" spans="2:10" x14ac:dyDescent="0.25">
      <c r="B230" s="91" t="s">
        <v>209</v>
      </c>
      <c r="C230" s="25">
        <v>5</v>
      </c>
      <c r="D230" s="26" t="s">
        <v>45</v>
      </c>
      <c r="E230" s="241"/>
      <c r="F230" s="72">
        <f t="shared" si="83"/>
        <v>0</v>
      </c>
      <c r="G230" s="72">
        <f t="shared" si="84"/>
        <v>0</v>
      </c>
      <c r="H230" s="28">
        <f t="shared" si="85"/>
        <v>0</v>
      </c>
      <c r="I230" s="179"/>
      <c r="J230" s="158"/>
    </row>
    <row r="231" spans="2:10" x14ac:dyDescent="0.25">
      <c r="B231" s="91" t="s">
        <v>210</v>
      </c>
      <c r="C231" s="25">
        <v>5</v>
      </c>
      <c r="D231" s="26" t="s">
        <v>45</v>
      </c>
      <c r="E231" s="241"/>
      <c r="F231" s="72">
        <f t="shared" si="83"/>
        <v>0</v>
      </c>
      <c r="G231" s="72">
        <f t="shared" si="84"/>
        <v>0</v>
      </c>
      <c r="H231" s="28">
        <f t="shared" si="85"/>
        <v>0</v>
      </c>
      <c r="I231" s="179"/>
      <c r="J231" s="158"/>
    </row>
    <row r="232" spans="2:10" ht="15.75" x14ac:dyDescent="0.25">
      <c r="B232" s="98" t="s">
        <v>295</v>
      </c>
      <c r="C232" s="197"/>
      <c r="D232" s="198"/>
      <c r="E232" s="198"/>
      <c r="F232" s="47"/>
      <c r="G232" s="47"/>
      <c r="H232" s="48"/>
      <c r="I232" s="182"/>
      <c r="J232" s="165"/>
    </row>
    <row r="233" spans="2:10" x14ac:dyDescent="0.25">
      <c r="B233" s="146" t="s">
        <v>302</v>
      </c>
      <c r="C233" s="196">
        <v>200</v>
      </c>
      <c r="D233" s="26" t="s">
        <v>57</v>
      </c>
      <c r="E233" s="243"/>
      <c r="F233" s="72">
        <f t="shared" ref="F233:F234" si="86">C233*E233</f>
        <v>0</v>
      </c>
      <c r="G233" s="72">
        <f t="shared" ref="G233:G234" si="87">F233/100*20</f>
        <v>0</v>
      </c>
      <c r="H233" s="28">
        <f t="shared" ref="H233:H234" si="88">F233+G233</f>
        <v>0</v>
      </c>
      <c r="I233" s="179"/>
      <c r="J233" s="158"/>
    </row>
    <row r="234" spans="2:10" x14ac:dyDescent="0.25">
      <c r="B234" s="146" t="s">
        <v>297</v>
      </c>
      <c r="C234" s="196">
        <v>200</v>
      </c>
      <c r="D234" s="26" t="s">
        <v>57</v>
      </c>
      <c r="E234" s="243"/>
      <c r="F234" s="72">
        <f t="shared" si="86"/>
        <v>0</v>
      </c>
      <c r="G234" s="72">
        <f t="shared" si="87"/>
        <v>0</v>
      </c>
      <c r="H234" s="28">
        <f t="shared" si="88"/>
        <v>0</v>
      </c>
      <c r="I234" s="179"/>
      <c r="J234" s="158"/>
    </row>
    <row r="235" spans="2:10" ht="15.75" x14ac:dyDescent="0.25">
      <c r="B235" s="98" t="s">
        <v>211</v>
      </c>
      <c r="C235" s="104"/>
      <c r="D235" s="104"/>
      <c r="E235" s="105"/>
      <c r="F235" s="105"/>
      <c r="G235" s="105"/>
      <c r="H235" s="106"/>
      <c r="I235" s="182"/>
      <c r="J235" s="165"/>
    </row>
    <row r="236" spans="2:10" x14ac:dyDescent="0.25">
      <c r="B236" s="91" t="s">
        <v>212</v>
      </c>
      <c r="C236" s="25">
        <v>4000</v>
      </c>
      <c r="D236" s="26" t="s">
        <v>213</v>
      </c>
      <c r="E236" s="241"/>
      <c r="F236" s="72">
        <f>C236*E236</f>
        <v>0</v>
      </c>
      <c r="G236" s="72">
        <f>F236/100*20</f>
        <v>0</v>
      </c>
      <c r="H236" s="28">
        <f>F236+G236</f>
        <v>0</v>
      </c>
      <c r="I236" s="179"/>
      <c r="J236" s="158"/>
    </row>
    <row r="237" spans="2:10" x14ac:dyDescent="0.25">
      <c r="B237" s="91" t="s">
        <v>214</v>
      </c>
      <c r="C237" s="25">
        <v>100</v>
      </c>
      <c r="D237" s="26" t="s">
        <v>45</v>
      </c>
      <c r="E237" s="241"/>
      <c r="F237" s="72">
        <f>C237*E237</f>
        <v>0</v>
      </c>
      <c r="G237" s="72">
        <f>F237/100*20</f>
        <v>0</v>
      </c>
      <c r="H237" s="28">
        <f>F237+G237</f>
        <v>0</v>
      </c>
      <c r="I237" s="179"/>
      <c r="J237" s="158"/>
    </row>
    <row r="238" spans="2:10" ht="15.75" thickBot="1" x14ac:dyDescent="0.3">
      <c r="B238" s="108" t="s">
        <v>215</v>
      </c>
      <c r="C238" s="140">
        <v>5</v>
      </c>
      <c r="D238" s="109" t="s">
        <v>45</v>
      </c>
      <c r="E238" s="244"/>
      <c r="F238" s="110">
        <f>C238*E238</f>
        <v>0</v>
      </c>
      <c r="G238" s="110">
        <f>F238/100*20</f>
        <v>0</v>
      </c>
      <c r="H238" s="85">
        <f>F238+G238</f>
        <v>0</v>
      </c>
      <c r="I238" s="179"/>
      <c r="J238" s="158"/>
    </row>
    <row r="239" spans="2:10" ht="18.75" x14ac:dyDescent="0.3">
      <c r="B239" s="5" t="s">
        <v>216</v>
      </c>
      <c r="C239" s="67"/>
      <c r="D239" s="67"/>
      <c r="E239" s="111"/>
      <c r="F239" s="111"/>
      <c r="G239" s="111"/>
      <c r="H239" s="112"/>
      <c r="I239" s="183"/>
      <c r="J239" s="166"/>
    </row>
    <row r="240" spans="2:10" ht="15.75" x14ac:dyDescent="0.25">
      <c r="B240" s="113" t="s">
        <v>217</v>
      </c>
      <c r="C240" s="114"/>
      <c r="D240" s="114"/>
      <c r="E240" s="114"/>
      <c r="F240" s="114"/>
      <c r="G240" s="114"/>
      <c r="H240" s="116"/>
      <c r="I240" s="184"/>
      <c r="J240" s="167"/>
    </row>
    <row r="241" spans="2:10" x14ac:dyDescent="0.25">
      <c r="B241" s="94" t="s">
        <v>218</v>
      </c>
      <c r="C241" s="25">
        <v>1000</v>
      </c>
      <c r="D241" s="95" t="s">
        <v>11</v>
      </c>
      <c r="E241" s="241"/>
      <c r="F241" s="96">
        <f t="shared" ref="F241:F249" si="89">C241*E241</f>
        <v>0</v>
      </c>
      <c r="G241" s="96">
        <f>F241/100*20</f>
        <v>0</v>
      </c>
      <c r="H241" s="117">
        <f>F241+G241</f>
        <v>0</v>
      </c>
      <c r="I241" s="128"/>
      <c r="J241" s="168"/>
    </row>
    <row r="242" spans="2:10" x14ac:dyDescent="0.25">
      <c r="B242" s="94" t="s">
        <v>219</v>
      </c>
      <c r="C242" s="25">
        <v>1000</v>
      </c>
      <c r="D242" s="95" t="s">
        <v>11</v>
      </c>
      <c r="E242" s="241"/>
      <c r="F242" s="96">
        <f t="shared" si="89"/>
        <v>0</v>
      </c>
      <c r="G242" s="96">
        <f t="shared" ref="G242:G249" si="90">F242/100*20</f>
        <v>0</v>
      </c>
      <c r="H242" s="117">
        <f t="shared" ref="H242:H249" si="91">F242+G242</f>
        <v>0</v>
      </c>
      <c r="I242" s="128"/>
      <c r="J242" s="168"/>
    </row>
    <row r="243" spans="2:10" x14ac:dyDescent="0.25">
      <c r="B243" s="94" t="s">
        <v>220</v>
      </c>
      <c r="C243" s="25">
        <v>1000</v>
      </c>
      <c r="D243" s="95" t="s">
        <v>11</v>
      </c>
      <c r="E243" s="241"/>
      <c r="F243" s="96">
        <f t="shared" si="89"/>
        <v>0</v>
      </c>
      <c r="G243" s="96">
        <f t="shared" si="90"/>
        <v>0</v>
      </c>
      <c r="H243" s="117">
        <f t="shared" si="91"/>
        <v>0</v>
      </c>
      <c r="I243" s="128"/>
      <c r="J243" s="168"/>
    </row>
    <row r="244" spans="2:10" x14ac:dyDescent="0.25">
      <c r="B244" s="94" t="s">
        <v>221</v>
      </c>
      <c r="C244" s="25">
        <v>1000</v>
      </c>
      <c r="D244" s="95" t="s">
        <v>11</v>
      </c>
      <c r="E244" s="241"/>
      <c r="F244" s="96">
        <f t="shared" si="89"/>
        <v>0</v>
      </c>
      <c r="G244" s="96">
        <f t="shared" si="90"/>
        <v>0</v>
      </c>
      <c r="H244" s="117">
        <f t="shared" si="91"/>
        <v>0</v>
      </c>
      <c r="I244" s="128"/>
      <c r="J244" s="168"/>
    </row>
    <row r="245" spans="2:10" x14ac:dyDescent="0.25">
      <c r="B245" s="94" t="s">
        <v>222</v>
      </c>
      <c r="C245" s="25">
        <v>2000</v>
      </c>
      <c r="D245" s="95" t="s">
        <v>11</v>
      </c>
      <c r="E245" s="241"/>
      <c r="F245" s="96">
        <f t="shared" si="89"/>
        <v>0</v>
      </c>
      <c r="G245" s="96">
        <f t="shared" si="90"/>
        <v>0</v>
      </c>
      <c r="H245" s="117">
        <f t="shared" si="91"/>
        <v>0</v>
      </c>
      <c r="I245" s="128"/>
      <c r="J245" s="168"/>
    </row>
    <row r="246" spans="2:10" x14ac:dyDescent="0.25">
      <c r="B246" s="94" t="s">
        <v>223</v>
      </c>
      <c r="C246" s="25">
        <v>10000</v>
      </c>
      <c r="D246" s="95" t="s">
        <v>11</v>
      </c>
      <c r="E246" s="241"/>
      <c r="F246" s="96">
        <f t="shared" si="89"/>
        <v>0</v>
      </c>
      <c r="G246" s="96">
        <f t="shared" si="90"/>
        <v>0</v>
      </c>
      <c r="H246" s="117">
        <f t="shared" si="91"/>
        <v>0</v>
      </c>
      <c r="I246" s="128"/>
      <c r="J246" s="168"/>
    </row>
    <row r="247" spans="2:10" x14ac:dyDescent="0.25">
      <c r="B247" s="94" t="s">
        <v>224</v>
      </c>
      <c r="C247" s="25">
        <v>5000</v>
      </c>
      <c r="D247" s="95" t="s">
        <v>11</v>
      </c>
      <c r="E247" s="241"/>
      <c r="F247" s="96">
        <f t="shared" si="89"/>
        <v>0</v>
      </c>
      <c r="G247" s="96">
        <f t="shared" si="90"/>
        <v>0</v>
      </c>
      <c r="H247" s="117">
        <f t="shared" si="91"/>
        <v>0</v>
      </c>
      <c r="I247" s="128"/>
      <c r="J247" s="168"/>
    </row>
    <row r="248" spans="2:10" x14ac:dyDescent="0.25">
      <c r="B248" s="94" t="s">
        <v>225</v>
      </c>
      <c r="C248" s="25">
        <v>10000</v>
      </c>
      <c r="D248" s="95" t="s">
        <v>11</v>
      </c>
      <c r="E248" s="241"/>
      <c r="F248" s="96">
        <f t="shared" si="89"/>
        <v>0</v>
      </c>
      <c r="G248" s="96">
        <f t="shared" si="90"/>
        <v>0</v>
      </c>
      <c r="H248" s="117">
        <f t="shared" si="91"/>
        <v>0</v>
      </c>
      <c r="I248" s="128"/>
      <c r="J248" s="168"/>
    </row>
    <row r="249" spans="2:10" x14ac:dyDescent="0.25">
      <c r="B249" s="94" t="s">
        <v>226</v>
      </c>
      <c r="C249" s="25">
        <v>2000</v>
      </c>
      <c r="D249" s="95" t="s">
        <v>11</v>
      </c>
      <c r="E249" s="241"/>
      <c r="F249" s="96">
        <f t="shared" si="89"/>
        <v>0</v>
      </c>
      <c r="G249" s="96">
        <f t="shared" si="90"/>
        <v>0</v>
      </c>
      <c r="H249" s="117">
        <f t="shared" si="91"/>
        <v>0</v>
      </c>
      <c r="I249" s="128"/>
      <c r="J249" s="168"/>
    </row>
    <row r="250" spans="2:10" ht="15.75" x14ac:dyDescent="0.25">
      <c r="B250" s="113" t="s">
        <v>227</v>
      </c>
      <c r="C250" s="115"/>
      <c r="D250" s="115"/>
      <c r="E250" s="114"/>
      <c r="F250" s="114"/>
      <c r="G250" s="114"/>
      <c r="H250" s="116"/>
      <c r="I250" s="184"/>
      <c r="J250" s="167"/>
    </row>
    <row r="251" spans="2:10" x14ac:dyDescent="0.25">
      <c r="B251" s="94" t="s">
        <v>228</v>
      </c>
      <c r="C251" s="25">
        <v>2000</v>
      </c>
      <c r="D251" s="95" t="s">
        <v>11</v>
      </c>
      <c r="E251" s="241"/>
      <c r="F251" s="96">
        <f t="shared" ref="F251:F257" si="92">C251*E251</f>
        <v>0</v>
      </c>
      <c r="G251" s="96">
        <f>F251/100*20</f>
        <v>0</v>
      </c>
      <c r="H251" s="117">
        <f>F251+G251</f>
        <v>0</v>
      </c>
      <c r="I251" s="128"/>
      <c r="J251" s="168"/>
    </row>
    <row r="252" spans="2:10" x14ac:dyDescent="0.25">
      <c r="B252" s="94" t="s">
        <v>229</v>
      </c>
      <c r="C252" s="25">
        <v>2000</v>
      </c>
      <c r="D252" s="95" t="s">
        <v>11</v>
      </c>
      <c r="E252" s="241"/>
      <c r="F252" s="96">
        <f t="shared" si="92"/>
        <v>0</v>
      </c>
      <c r="G252" s="96">
        <f>F252/100*20</f>
        <v>0</v>
      </c>
      <c r="H252" s="117">
        <f>F252+G252</f>
        <v>0</v>
      </c>
      <c r="I252" s="128"/>
      <c r="J252" s="168"/>
    </row>
    <row r="253" spans="2:10" x14ac:dyDescent="0.25">
      <c r="B253" s="94" t="s">
        <v>230</v>
      </c>
      <c r="C253" s="25">
        <v>2000</v>
      </c>
      <c r="D253" s="95" t="s">
        <v>11</v>
      </c>
      <c r="E253" s="241"/>
      <c r="F253" s="96">
        <f t="shared" si="92"/>
        <v>0</v>
      </c>
      <c r="G253" s="96">
        <f t="shared" ref="G253:G257" si="93">F253/100*20</f>
        <v>0</v>
      </c>
      <c r="H253" s="117">
        <f t="shared" ref="H253:H257" si="94">F253+G253</f>
        <v>0</v>
      </c>
      <c r="I253" s="128"/>
      <c r="J253" s="168"/>
    </row>
    <row r="254" spans="2:10" x14ac:dyDescent="0.25">
      <c r="B254" s="94" t="s">
        <v>231</v>
      </c>
      <c r="C254" s="25">
        <v>5000</v>
      </c>
      <c r="D254" s="95" t="s">
        <v>11</v>
      </c>
      <c r="E254" s="241"/>
      <c r="F254" s="96">
        <f t="shared" si="92"/>
        <v>0</v>
      </c>
      <c r="G254" s="96">
        <f t="shared" si="93"/>
        <v>0</v>
      </c>
      <c r="H254" s="117">
        <f t="shared" si="94"/>
        <v>0</v>
      </c>
      <c r="I254" s="128"/>
      <c r="J254" s="168"/>
    </row>
    <row r="255" spans="2:10" x14ac:dyDescent="0.25">
      <c r="B255" s="94" t="s">
        <v>232</v>
      </c>
      <c r="C255" s="25">
        <v>5000</v>
      </c>
      <c r="D255" s="95" t="s">
        <v>11</v>
      </c>
      <c r="E255" s="241"/>
      <c r="F255" s="96">
        <f t="shared" si="92"/>
        <v>0</v>
      </c>
      <c r="G255" s="96">
        <f t="shared" si="93"/>
        <v>0</v>
      </c>
      <c r="H255" s="117">
        <f t="shared" si="94"/>
        <v>0</v>
      </c>
      <c r="I255" s="128"/>
      <c r="J255" s="168"/>
    </row>
    <row r="256" spans="2:10" x14ac:dyDescent="0.25">
      <c r="B256" s="94" t="s">
        <v>233</v>
      </c>
      <c r="C256" s="25">
        <v>5000</v>
      </c>
      <c r="D256" s="95" t="s">
        <v>11</v>
      </c>
      <c r="E256" s="241"/>
      <c r="F256" s="96">
        <f t="shared" si="92"/>
        <v>0</v>
      </c>
      <c r="G256" s="96">
        <f t="shared" si="93"/>
        <v>0</v>
      </c>
      <c r="H256" s="117">
        <f t="shared" si="94"/>
        <v>0</v>
      </c>
      <c r="I256" s="128"/>
      <c r="J256" s="168"/>
    </row>
    <row r="257" spans="2:10" x14ac:dyDescent="0.25">
      <c r="B257" s="94" t="s">
        <v>234</v>
      </c>
      <c r="C257" s="25">
        <v>2000</v>
      </c>
      <c r="D257" s="95" t="s">
        <v>11</v>
      </c>
      <c r="E257" s="241"/>
      <c r="F257" s="96">
        <f t="shared" si="92"/>
        <v>0</v>
      </c>
      <c r="G257" s="96">
        <f t="shared" si="93"/>
        <v>0</v>
      </c>
      <c r="H257" s="117">
        <f t="shared" si="94"/>
        <v>0</v>
      </c>
      <c r="I257" s="128"/>
      <c r="J257" s="168"/>
    </row>
    <row r="258" spans="2:10" ht="15.75" x14ac:dyDescent="0.25">
      <c r="B258" s="113" t="s">
        <v>296</v>
      </c>
      <c r="C258" s="115"/>
      <c r="D258" s="115"/>
      <c r="E258" s="114"/>
      <c r="F258" s="114"/>
      <c r="G258" s="114"/>
      <c r="H258" s="116"/>
      <c r="I258" s="184"/>
      <c r="J258" s="167"/>
    </row>
    <row r="259" spans="2:10" x14ac:dyDescent="0.25">
      <c r="B259" s="94" t="s">
        <v>235</v>
      </c>
      <c r="C259" s="25">
        <v>500</v>
      </c>
      <c r="D259" s="95" t="s">
        <v>11</v>
      </c>
      <c r="E259" s="241"/>
      <c r="F259" s="96">
        <f>C259*E259</f>
        <v>0</v>
      </c>
      <c r="G259" s="96">
        <f t="shared" ref="G259:G262" si="95">F259/100*20</f>
        <v>0</v>
      </c>
      <c r="H259" s="117">
        <f>F259+G259</f>
        <v>0</v>
      </c>
      <c r="I259" s="128"/>
      <c r="J259" s="168"/>
    </row>
    <row r="260" spans="2:10" x14ac:dyDescent="0.25">
      <c r="B260" s="94" t="s">
        <v>236</v>
      </c>
      <c r="C260" s="25">
        <v>500</v>
      </c>
      <c r="D260" s="95" t="s">
        <v>11</v>
      </c>
      <c r="E260" s="241"/>
      <c r="F260" s="96">
        <f>C260*E260</f>
        <v>0</v>
      </c>
      <c r="G260" s="96">
        <f t="shared" si="95"/>
        <v>0</v>
      </c>
      <c r="H260" s="117">
        <f t="shared" ref="H260:H262" si="96">F260+G260</f>
        <v>0</v>
      </c>
      <c r="I260" s="128"/>
      <c r="J260" s="168"/>
    </row>
    <row r="261" spans="2:10" x14ac:dyDescent="0.25">
      <c r="B261" s="94" t="s">
        <v>237</v>
      </c>
      <c r="C261" s="25">
        <v>500</v>
      </c>
      <c r="D261" s="95" t="s">
        <v>11</v>
      </c>
      <c r="E261" s="241"/>
      <c r="F261" s="96">
        <f>C261*E261</f>
        <v>0</v>
      </c>
      <c r="G261" s="96">
        <f t="shared" si="95"/>
        <v>0</v>
      </c>
      <c r="H261" s="117">
        <f t="shared" si="96"/>
        <v>0</v>
      </c>
      <c r="I261" s="128"/>
      <c r="J261" s="168"/>
    </row>
    <row r="262" spans="2:10" x14ac:dyDescent="0.25">
      <c r="B262" s="94" t="s">
        <v>238</v>
      </c>
      <c r="C262" s="25">
        <v>500</v>
      </c>
      <c r="D262" s="95" t="s">
        <v>11</v>
      </c>
      <c r="E262" s="241"/>
      <c r="F262" s="96">
        <f>C262*E262</f>
        <v>0</v>
      </c>
      <c r="G262" s="96">
        <f t="shared" si="95"/>
        <v>0</v>
      </c>
      <c r="H262" s="117">
        <f t="shared" si="96"/>
        <v>0</v>
      </c>
      <c r="I262" s="128"/>
      <c r="J262" s="168"/>
    </row>
    <row r="263" spans="2:10" ht="15.75" x14ac:dyDescent="0.25">
      <c r="B263" s="113" t="s">
        <v>239</v>
      </c>
      <c r="C263" s="115"/>
      <c r="D263" s="115"/>
      <c r="E263" s="114"/>
      <c r="F263" s="114"/>
      <c r="G263" s="114"/>
      <c r="H263" s="116"/>
      <c r="I263" s="184"/>
      <c r="J263" s="167"/>
    </row>
    <row r="264" spans="2:10" x14ac:dyDescent="0.25">
      <c r="B264" s="94" t="s">
        <v>325</v>
      </c>
      <c r="C264" s="25">
        <v>3</v>
      </c>
      <c r="D264" s="95" t="s">
        <v>45</v>
      </c>
      <c r="E264" s="241"/>
      <c r="F264" s="96">
        <f t="shared" ref="F264:F270" si="97">C264*E264</f>
        <v>0</v>
      </c>
      <c r="G264" s="97">
        <f>F264/100*20</f>
        <v>0</v>
      </c>
      <c r="H264" s="117">
        <f>F264+G264</f>
        <v>0</v>
      </c>
      <c r="I264" s="128"/>
      <c r="J264" s="168"/>
    </row>
    <row r="265" spans="2:10" x14ac:dyDescent="0.25">
      <c r="B265" s="94" t="s">
        <v>326</v>
      </c>
      <c r="C265" s="25">
        <v>5</v>
      </c>
      <c r="D265" s="95" t="s">
        <v>45</v>
      </c>
      <c r="E265" s="241"/>
      <c r="F265" s="96">
        <f t="shared" si="97"/>
        <v>0</v>
      </c>
      <c r="G265" s="97">
        <f>F265/100*20</f>
        <v>0</v>
      </c>
      <c r="H265" s="117">
        <f>F265+G265</f>
        <v>0</v>
      </c>
      <c r="I265" s="128"/>
      <c r="J265" s="168"/>
    </row>
    <row r="266" spans="2:10" x14ac:dyDescent="0.25">
      <c r="B266" s="94" t="s">
        <v>298</v>
      </c>
      <c r="C266" s="25">
        <v>5</v>
      </c>
      <c r="D266" s="95" t="s">
        <v>45</v>
      </c>
      <c r="E266" s="241"/>
      <c r="F266" s="96">
        <f t="shared" si="97"/>
        <v>0</v>
      </c>
      <c r="G266" s="97">
        <f t="shared" ref="G266:G280" si="98">F266/100*20</f>
        <v>0</v>
      </c>
      <c r="H266" s="117">
        <f t="shared" ref="H266:H280" si="99">F266+G266</f>
        <v>0</v>
      </c>
      <c r="I266" s="128"/>
      <c r="J266" s="168"/>
    </row>
    <row r="267" spans="2:10" x14ac:dyDescent="0.25">
      <c r="B267" s="94" t="s">
        <v>299</v>
      </c>
      <c r="C267" s="25">
        <v>2</v>
      </c>
      <c r="D267" s="95" t="s">
        <v>45</v>
      </c>
      <c r="E267" s="241"/>
      <c r="F267" s="96">
        <f t="shared" si="97"/>
        <v>0</v>
      </c>
      <c r="G267" s="97">
        <f t="shared" si="98"/>
        <v>0</v>
      </c>
      <c r="H267" s="117">
        <f t="shared" si="99"/>
        <v>0</v>
      </c>
      <c r="I267" s="128"/>
      <c r="J267" s="168"/>
    </row>
    <row r="268" spans="2:10" x14ac:dyDescent="0.25">
      <c r="B268" s="94" t="s">
        <v>300</v>
      </c>
      <c r="C268" s="25">
        <v>3</v>
      </c>
      <c r="D268" s="95" t="s">
        <v>45</v>
      </c>
      <c r="E268" s="241"/>
      <c r="F268" s="96">
        <f t="shared" si="97"/>
        <v>0</v>
      </c>
      <c r="G268" s="97">
        <f t="shared" si="98"/>
        <v>0</v>
      </c>
      <c r="H268" s="117">
        <f t="shared" si="99"/>
        <v>0</v>
      </c>
      <c r="I268" s="128"/>
      <c r="J268" s="168"/>
    </row>
    <row r="269" spans="2:10" x14ac:dyDescent="0.25">
      <c r="B269" s="94" t="s">
        <v>301</v>
      </c>
      <c r="C269" s="25">
        <v>3</v>
      </c>
      <c r="D269" s="95" t="s">
        <v>45</v>
      </c>
      <c r="E269" s="241"/>
      <c r="F269" s="96">
        <f t="shared" si="97"/>
        <v>0</v>
      </c>
      <c r="G269" s="97">
        <f t="shared" si="98"/>
        <v>0</v>
      </c>
      <c r="H269" s="117">
        <f t="shared" si="99"/>
        <v>0</v>
      </c>
      <c r="I269" s="128"/>
      <c r="J269" s="168"/>
    </row>
    <row r="270" spans="2:10" x14ac:dyDescent="0.25">
      <c r="B270" s="94" t="s">
        <v>304</v>
      </c>
      <c r="C270" s="25">
        <v>5</v>
      </c>
      <c r="D270" s="95" t="s">
        <v>45</v>
      </c>
      <c r="E270" s="241"/>
      <c r="F270" s="96">
        <f t="shared" si="97"/>
        <v>0</v>
      </c>
      <c r="G270" s="97">
        <f t="shared" si="98"/>
        <v>0</v>
      </c>
      <c r="H270" s="117">
        <f t="shared" si="99"/>
        <v>0</v>
      </c>
      <c r="I270" s="128"/>
      <c r="J270" s="168"/>
    </row>
    <row r="271" spans="2:10" x14ac:dyDescent="0.25">
      <c r="B271" s="94" t="s">
        <v>240</v>
      </c>
      <c r="C271" s="25">
        <v>3</v>
      </c>
      <c r="D271" s="95" t="s">
        <v>45</v>
      </c>
      <c r="E271" s="241"/>
      <c r="F271" s="96">
        <f t="shared" ref="F271:F281" si="100">C271*E271</f>
        <v>0</v>
      </c>
      <c r="G271" s="97">
        <f t="shared" si="98"/>
        <v>0</v>
      </c>
      <c r="H271" s="117">
        <f t="shared" si="99"/>
        <v>0</v>
      </c>
      <c r="I271" s="128"/>
      <c r="J271" s="168"/>
    </row>
    <row r="272" spans="2:10" x14ac:dyDescent="0.25">
      <c r="B272" s="94" t="s">
        <v>241</v>
      </c>
      <c r="C272" s="25">
        <v>3</v>
      </c>
      <c r="D272" s="95" t="s">
        <v>45</v>
      </c>
      <c r="E272" s="241"/>
      <c r="F272" s="96">
        <f t="shared" si="100"/>
        <v>0</v>
      </c>
      <c r="G272" s="97">
        <f t="shared" si="98"/>
        <v>0</v>
      </c>
      <c r="H272" s="117">
        <f t="shared" si="99"/>
        <v>0</v>
      </c>
      <c r="I272" s="128"/>
      <c r="J272" s="168"/>
    </row>
    <row r="273" spans="2:10" x14ac:dyDescent="0.25">
      <c r="B273" s="94" t="s">
        <v>242</v>
      </c>
      <c r="C273" s="25">
        <v>8</v>
      </c>
      <c r="D273" s="95" t="s">
        <v>45</v>
      </c>
      <c r="E273" s="241"/>
      <c r="F273" s="96">
        <f t="shared" si="100"/>
        <v>0</v>
      </c>
      <c r="G273" s="97">
        <f t="shared" si="98"/>
        <v>0</v>
      </c>
      <c r="H273" s="117">
        <f t="shared" si="99"/>
        <v>0</v>
      </c>
      <c r="I273" s="128"/>
      <c r="J273" s="168"/>
    </row>
    <row r="274" spans="2:10" x14ac:dyDescent="0.25">
      <c r="B274" s="94" t="s">
        <v>243</v>
      </c>
      <c r="C274" s="25">
        <v>8</v>
      </c>
      <c r="D274" s="95" t="s">
        <v>45</v>
      </c>
      <c r="E274" s="241"/>
      <c r="F274" s="96">
        <f t="shared" si="100"/>
        <v>0</v>
      </c>
      <c r="G274" s="97">
        <f t="shared" si="98"/>
        <v>0</v>
      </c>
      <c r="H274" s="117">
        <f t="shared" si="99"/>
        <v>0</v>
      </c>
      <c r="I274" s="128"/>
      <c r="J274" s="168"/>
    </row>
    <row r="275" spans="2:10" x14ac:dyDescent="0.25">
      <c r="B275" s="118" t="s">
        <v>328</v>
      </c>
      <c r="C275" s="201">
        <v>1000</v>
      </c>
      <c r="D275" s="119" t="s">
        <v>45</v>
      </c>
      <c r="E275" s="241"/>
      <c r="F275" s="96">
        <f t="shared" si="100"/>
        <v>0</v>
      </c>
      <c r="G275" s="97">
        <f t="shared" si="98"/>
        <v>0</v>
      </c>
      <c r="H275" s="117">
        <f t="shared" si="99"/>
        <v>0</v>
      </c>
      <c r="I275" s="128"/>
      <c r="J275" s="168"/>
    </row>
    <row r="276" spans="2:10" x14ac:dyDescent="0.25">
      <c r="B276" s="118" t="s">
        <v>329</v>
      </c>
      <c r="C276" s="201">
        <v>40</v>
      </c>
      <c r="D276" s="119" t="s">
        <v>45</v>
      </c>
      <c r="E276" s="241"/>
      <c r="F276" s="96">
        <f t="shared" si="100"/>
        <v>0</v>
      </c>
      <c r="G276" s="97">
        <f t="shared" si="98"/>
        <v>0</v>
      </c>
      <c r="H276" s="117">
        <f t="shared" si="99"/>
        <v>0</v>
      </c>
      <c r="I276" s="128"/>
      <c r="J276" s="168"/>
    </row>
    <row r="277" spans="2:10" x14ac:dyDescent="0.25">
      <c r="B277" s="118" t="s">
        <v>330</v>
      </c>
      <c r="C277" s="201">
        <v>20</v>
      </c>
      <c r="D277" s="119" t="s">
        <v>45</v>
      </c>
      <c r="E277" s="241"/>
      <c r="F277" s="96">
        <f t="shared" si="100"/>
        <v>0</v>
      </c>
      <c r="G277" s="97">
        <f t="shared" si="98"/>
        <v>0</v>
      </c>
      <c r="H277" s="117">
        <f t="shared" si="99"/>
        <v>0</v>
      </c>
      <c r="I277" s="128"/>
      <c r="J277" s="168"/>
    </row>
    <row r="278" spans="2:10" x14ac:dyDescent="0.25">
      <c r="B278" s="118" t="s">
        <v>331</v>
      </c>
      <c r="C278" s="201">
        <v>20</v>
      </c>
      <c r="D278" s="119" t="s">
        <v>45</v>
      </c>
      <c r="E278" s="241"/>
      <c r="F278" s="96">
        <f t="shared" si="100"/>
        <v>0</v>
      </c>
      <c r="G278" s="97">
        <f t="shared" si="98"/>
        <v>0</v>
      </c>
      <c r="H278" s="117">
        <f t="shared" si="99"/>
        <v>0</v>
      </c>
      <c r="I278" s="128"/>
      <c r="J278" s="168"/>
    </row>
    <row r="279" spans="2:10" x14ac:dyDescent="0.25">
      <c r="B279" s="118" t="s">
        <v>332</v>
      </c>
      <c r="C279" s="201">
        <v>20</v>
      </c>
      <c r="D279" s="119" t="s">
        <v>45</v>
      </c>
      <c r="E279" s="241"/>
      <c r="F279" s="96">
        <f t="shared" si="100"/>
        <v>0</v>
      </c>
      <c r="G279" s="97">
        <f t="shared" si="98"/>
        <v>0</v>
      </c>
      <c r="H279" s="117">
        <f t="shared" si="99"/>
        <v>0</v>
      </c>
      <c r="I279" s="128"/>
      <c r="J279" s="168"/>
    </row>
    <row r="280" spans="2:10" x14ac:dyDescent="0.25">
      <c r="B280" s="118" t="s">
        <v>305</v>
      </c>
      <c r="C280" s="25">
        <v>20</v>
      </c>
      <c r="D280" s="119" t="s">
        <v>45</v>
      </c>
      <c r="E280" s="241"/>
      <c r="F280" s="96">
        <f t="shared" si="100"/>
        <v>0</v>
      </c>
      <c r="G280" s="97">
        <f t="shared" si="98"/>
        <v>0</v>
      </c>
      <c r="H280" s="117">
        <f t="shared" si="99"/>
        <v>0</v>
      </c>
      <c r="I280" s="128"/>
      <c r="J280" s="168"/>
    </row>
    <row r="281" spans="2:10" x14ac:dyDescent="0.25">
      <c r="B281" s="118" t="s">
        <v>306</v>
      </c>
      <c r="C281" s="25">
        <v>20</v>
      </c>
      <c r="D281" s="119" t="s">
        <v>45</v>
      </c>
      <c r="E281" s="241"/>
      <c r="F281" s="96">
        <f t="shared" si="100"/>
        <v>0</v>
      </c>
      <c r="G281" s="97">
        <f t="shared" ref="G281" si="101">F281/100*20</f>
        <v>0</v>
      </c>
      <c r="H281" s="117">
        <f t="shared" ref="H281" si="102">F281+G281</f>
        <v>0</v>
      </c>
      <c r="I281" s="128"/>
      <c r="J281" s="168"/>
    </row>
    <row r="282" spans="2:10" x14ac:dyDescent="0.25">
      <c r="B282" s="118" t="s">
        <v>307</v>
      </c>
      <c r="C282" s="25">
        <v>5</v>
      </c>
      <c r="D282" s="119" t="s">
        <v>45</v>
      </c>
      <c r="E282" s="241"/>
      <c r="F282" s="96">
        <f t="shared" ref="F282" si="103">C282*E282</f>
        <v>0</v>
      </c>
      <c r="G282" s="97">
        <f t="shared" ref="G282" si="104">F282/100*20</f>
        <v>0</v>
      </c>
      <c r="H282" s="117">
        <f t="shared" ref="H282" si="105">F282+G282</f>
        <v>0</v>
      </c>
      <c r="I282" s="128"/>
      <c r="J282" s="168"/>
    </row>
    <row r="283" spans="2:10" ht="15.75" x14ac:dyDescent="0.25">
      <c r="B283" s="120" t="s">
        <v>244</v>
      </c>
      <c r="C283" s="115"/>
      <c r="D283" s="115"/>
      <c r="E283" s="114"/>
      <c r="F283" s="114"/>
      <c r="G283" s="114"/>
      <c r="H283" s="116"/>
      <c r="I283" s="184"/>
      <c r="J283" s="167"/>
    </row>
    <row r="284" spans="2:10" x14ac:dyDescent="0.25">
      <c r="B284" s="118" t="s">
        <v>245</v>
      </c>
      <c r="C284" s="25">
        <v>600</v>
      </c>
      <c r="D284" s="119" t="s">
        <v>45</v>
      </c>
      <c r="E284" s="241"/>
      <c r="F284" s="121">
        <f>C284*E284</f>
        <v>0</v>
      </c>
      <c r="G284" s="121">
        <f>F284/100*20</f>
        <v>0</v>
      </c>
      <c r="H284" s="102">
        <f>F284+G284</f>
        <v>0</v>
      </c>
      <c r="I284" s="128"/>
      <c r="J284" s="164"/>
    </row>
    <row r="285" spans="2:10" x14ac:dyDescent="0.25">
      <c r="B285" s="118" t="s">
        <v>246</v>
      </c>
      <c r="C285" s="25">
        <v>200</v>
      </c>
      <c r="D285" s="119" t="s">
        <v>45</v>
      </c>
      <c r="E285" s="241"/>
      <c r="F285" s="121">
        <f>C285*E285</f>
        <v>0</v>
      </c>
      <c r="G285" s="121">
        <f>F285/100*20</f>
        <v>0</v>
      </c>
      <c r="H285" s="102">
        <f>F285+G285</f>
        <v>0</v>
      </c>
      <c r="I285" s="128"/>
      <c r="J285" s="164"/>
    </row>
    <row r="286" spans="2:10" ht="15.75" x14ac:dyDescent="0.25">
      <c r="B286" s="113" t="s">
        <v>247</v>
      </c>
      <c r="C286" s="115"/>
      <c r="D286" s="115"/>
      <c r="E286" s="114"/>
      <c r="F286" s="114"/>
      <c r="G286" s="114"/>
      <c r="H286" s="116"/>
      <c r="I286" s="184"/>
      <c r="J286" s="167"/>
    </row>
    <row r="287" spans="2:10" x14ac:dyDescent="0.25">
      <c r="B287" s="94" t="s">
        <v>248</v>
      </c>
      <c r="C287" s="25">
        <v>5</v>
      </c>
      <c r="D287" s="95" t="s">
        <v>45</v>
      </c>
      <c r="E287" s="241"/>
      <c r="F287" s="96">
        <f t="shared" ref="F287:F292" si="106">C287*E287</f>
        <v>0</v>
      </c>
      <c r="G287" s="96">
        <f>F287/100*20</f>
        <v>0</v>
      </c>
      <c r="H287" s="102">
        <f>F287+G287</f>
        <v>0</v>
      </c>
      <c r="I287" s="128"/>
      <c r="J287" s="164"/>
    </row>
    <row r="288" spans="2:10" x14ac:dyDescent="0.25">
      <c r="B288" s="94" t="s">
        <v>249</v>
      </c>
      <c r="C288" s="25">
        <v>4</v>
      </c>
      <c r="D288" s="95" t="s">
        <v>45</v>
      </c>
      <c r="E288" s="241"/>
      <c r="F288" s="96">
        <f t="shared" si="106"/>
        <v>0</v>
      </c>
      <c r="G288" s="96">
        <f t="shared" ref="G288:G292" si="107">F288/100*20</f>
        <v>0</v>
      </c>
      <c r="H288" s="102">
        <f t="shared" ref="H288:H292" si="108">F288+G288</f>
        <v>0</v>
      </c>
      <c r="I288" s="128"/>
      <c r="J288" s="164"/>
    </row>
    <row r="289" spans="2:10" x14ac:dyDescent="0.25">
      <c r="B289" s="94" t="s">
        <v>250</v>
      </c>
      <c r="C289" s="25">
        <v>3</v>
      </c>
      <c r="D289" s="95" t="s">
        <v>45</v>
      </c>
      <c r="E289" s="241"/>
      <c r="F289" s="96">
        <f t="shared" si="106"/>
        <v>0</v>
      </c>
      <c r="G289" s="96">
        <f t="shared" si="107"/>
        <v>0</v>
      </c>
      <c r="H289" s="102">
        <f t="shared" si="108"/>
        <v>0</v>
      </c>
      <c r="I289" s="128"/>
      <c r="J289" s="164"/>
    </row>
    <row r="290" spans="2:10" x14ac:dyDescent="0.25">
      <c r="B290" s="94" t="s">
        <v>251</v>
      </c>
      <c r="C290" s="25">
        <v>8</v>
      </c>
      <c r="D290" s="95" t="s">
        <v>45</v>
      </c>
      <c r="E290" s="241"/>
      <c r="F290" s="96">
        <f>C290*E290</f>
        <v>0</v>
      </c>
      <c r="G290" s="96">
        <f t="shared" si="107"/>
        <v>0</v>
      </c>
      <c r="H290" s="102">
        <f t="shared" si="108"/>
        <v>0</v>
      </c>
      <c r="I290" s="128"/>
      <c r="J290" s="164"/>
    </row>
    <row r="291" spans="2:10" x14ac:dyDescent="0.25">
      <c r="B291" s="94" t="s">
        <v>252</v>
      </c>
      <c r="C291" s="25">
        <v>4</v>
      </c>
      <c r="D291" s="95" t="s">
        <v>45</v>
      </c>
      <c r="E291" s="241"/>
      <c r="F291" s="96">
        <f>C291*E291</f>
        <v>0</v>
      </c>
      <c r="G291" s="96">
        <f t="shared" si="107"/>
        <v>0</v>
      </c>
      <c r="H291" s="102">
        <f t="shared" si="108"/>
        <v>0</v>
      </c>
      <c r="I291" s="128"/>
      <c r="J291" s="164"/>
    </row>
    <row r="292" spans="2:10" x14ac:dyDescent="0.25">
      <c r="B292" s="94" t="s">
        <v>253</v>
      </c>
      <c r="C292" s="25">
        <v>8</v>
      </c>
      <c r="D292" s="95" t="s">
        <v>45</v>
      </c>
      <c r="E292" s="241"/>
      <c r="F292" s="96">
        <f t="shared" si="106"/>
        <v>0</v>
      </c>
      <c r="G292" s="96">
        <f t="shared" si="107"/>
        <v>0</v>
      </c>
      <c r="H292" s="102">
        <f t="shared" si="108"/>
        <v>0</v>
      </c>
      <c r="I292" s="128"/>
      <c r="J292" s="164"/>
    </row>
    <row r="293" spans="2:10" ht="15.75" x14ac:dyDescent="0.25">
      <c r="B293" s="120" t="s">
        <v>254</v>
      </c>
      <c r="C293" s="115"/>
      <c r="D293" s="115"/>
      <c r="E293" s="114"/>
      <c r="F293" s="114"/>
      <c r="G293" s="114"/>
      <c r="H293" s="116"/>
      <c r="I293" s="184"/>
      <c r="J293" s="167"/>
    </row>
    <row r="294" spans="2:10" x14ac:dyDescent="0.25">
      <c r="B294" s="94" t="s">
        <v>255</v>
      </c>
      <c r="C294" s="25">
        <v>5</v>
      </c>
      <c r="D294" s="95" t="s">
        <v>45</v>
      </c>
      <c r="E294" s="241"/>
      <c r="F294" s="96">
        <f>C294*E294</f>
        <v>0</v>
      </c>
      <c r="G294" s="97">
        <f>F294/100*20</f>
        <v>0</v>
      </c>
      <c r="H294" s="102">
        <f>F294+G294</f>
        <v>0</v>
      </c>
      <c r="I294" s="128"/>
      <c r="J294" s="164"/>
    </row>
    <row r="295" spans="2:10" x14ac:dyDescent="0.25">
      <c r="B295" s="94" t="s">
        <v>256</v>
      </c>
      <c r="C295" s="25">
        <v>3</v>
      </c>
      <c r="D295" s="95" t="s">
        <v>45</v>
      </c>
      <c r="E295" s="241"/>
      <c r="F295" s="96">
        <f>C295*E295</f>
        <v>0</v>
      </c>
      <c r="G295" s="97">
        <f>F295/100*20</f>
        <v>0</v>
      </c>
      <c r="H295" s="102">
        <f>F295+G295</f>
        <v>0</v>
      </c>
      <c r="I295" s="128"/>
      <c r="J295" s="164"/>
    </row>
    <row r="296" spans="2:10" ht="15.75" x14ac:dyDescent="0.25">
      <c r="B296" s="120" t="s">
        <v>257</v>
      </c>
      <c r="C296" s="115"/>
      <c r="D296" s="115"/>
      <c r="E296" s="114"/>
      <c r="F296" s="114"/>
      <c r="G296" s="114"/>
      <c r="H296" s="116"/>
      <c r="I296" s="184"/>
      <c r="J296" s="167"/>
    </row>
    <row r="297" spans="2:10" x14ac:dyDescent="0.25">
      <c r="B297" s="118" t="s">
        <v>258</v>
      </c>
      <c r="C297" s="25">
        <v>30</v>
      </c>
      <c r="D297" s="119" t="s">
        <v>45</v>
      </c>
      <c r="E297" s="241"/>
      <c r="F297" s="121">
        <f t="shared" ref="F297:F307" si="109">C297*E297</f>
        <v>0</v>
      </c>
      <c r="G297" s="121">
        <f>F297/100*20</f>
        <v>0</v>
      </c>
      <c r="H297" s="117">
        <f>F297+G297</f>
        <v>0</v>
      </c>
      <c r="I297" s="128"/>
      <c r="J297" s="168"/>
    </row>
    <row r="298" spans="2:10" x14ac:dyDescent="0.25">
      <c r="B298" s="118" t="s">
        <v>259</v>
      </c>
      <c r="C298" s="25">
        <v>10</v>
      </c>
      <c r="D298" s="119" t="s">
        <v>45</v>
      </c>
      <c r="E298" s="241"/>
      <c r="F298" s="121">
        <f t="shared" si="109"/>
        <v>0</v>
      </c>
      <c r="G298" s="121">
        <f t="shared" ref="G298:G307" si="110">F298/100*20</f>
        <v>0</v>
      </c>
      <c r="H298" s="117">
        <f t="shared" ref="H298:H307" si="111">F298+G298</f>
        <v>0</v>
      </c>
      <c r="I298" s="128"/>
      <c r="J298" s="168"/>
    </row>
    <row r="299" spans="2:10" x14ac:dyDescent="0.25">
      <c r="B299" s="118" t="s">
        <v>260</v>
      </c>
      <c r="C299" s="25">
        <v>30</v>
      </c>
      <c r="D299" s="119" t="s">
        <v>45</v>
      </c>
      <c r="E299" s="241"/>
      <c r="F299" s="121">
        <f t="shared" si="109"/>
        <v>0</v>
      </c>
      <c r="G299" s="121">
        <f t="shared" si="110"/>
        <v>0</v>
      </c>
      <c r="H299" s="117">
        <f t="shared" si="111"/>
        <v>0</v>
      </c>
      <c r="I299" s="128"/>
      <c r="J299" s="168"/>
    </row>
    <row r="300" spans="2:10" x14ac:dyDescent="0.25">
      <c r="B300" s="118" t="s">
        <v>261</v>
      </c>
      <c r="C300" s="25">
        <v>10</v>
      </c>
      <c r="D300" s="119" t="s">
        <v>45</v>
      </c>
      <c r="E300" s="241"/>
      <c r="F300" s="121">
        <f t="shared" si="109"/>
        <v>0</v>
      </c>
      <c r="G300" s="121">
        <f t="shared" si="110"/>
        <v>0</v>
      </c>
      <c r="H300" s="117">
        <f t="shared" si="111"/>
        <v>0</v>
      </c>
      <c r="I300" s="128"/>
      <c r="J300" s="168"/>
    </row>
    <row r="301" spans="2:10" x14ac:dyDescent="0.25">
      <c r="B301" s="118" t="s">
        <v>324</v>
      </c>
      <c r="C301" s="25">
        <v>10</v>
      </c>
      <c r="D301" s="119" t="s">
        <v>45</v>
      </c>
      <c r="E301" s="241"/>
      <c r="F301" s="121">
        <f t="shared" si="109"/>
        <v>0</v>
      </c>
      <c r="G301" s="121">
        <f t="shared" si="110"/>
        <v>0</v>
      </c>
      <c r="H301" s="117">
        <f t="shared" si="111"/>
        <v>0</v>
      </c>
      <c r="I301" s="128"/>
      <c r="J301" s="168"/>
    </row>
    <row r="302" spans="2:10" x14ac:dyDescent="0.25">
      <c r="B302" s="118" t="s">
        <v>262</v>
      </c>
      <c r="C302" s="25">
        <v>30</v>
      </c>
      <c r="D302" s="119" t="s">
        <v>45</v>
      </c>
      <c r="E302" s="241"/>
      <c r="F302" s="121">
        <f t="shared" si="109"/>
        <v>0</v>
      </c>
      <c r="G302" s="121">
        <f t="shared" si="110"/>
        <v>0</v>
      </c>
      <c r="H302" s="117">
        <f t="shared" si="111"/>
        <v>0</v>
      </c>
      <c r="I302" s="128"/>
      <c r="J302" s="168"/>
    </row>
    <row r="303" spans="2:10" x14ac:dyDescent="0.25">
      <c r="B303" s="118" t="s">
        <v>263</v>
      </c>
      <c r="C303" s="25">
        <v>30</v>
      </c>
      <c r="D303" s="119" t="s">
        <v>45</v>
      </c>
      <c r="E303" s="241"/>
      <c r="F303" s="121">
        <f t="shared" si="109"/>
        <v>0</v>
      </c>
      <c r="G303" s="121">
        <f t="shared" si="110"/>
        <v>0</v>
      </c>
      <c r="H303" s="117">
        <f t="shared" si="111"/>
        <v>0</v>
      </c>
      <c r="I303" s="128"/>
      <c r="J303" s="168"/>
    </row>
    <row r="304" spans="2:10" x14ac:dyDescent="0.25">
      <c r="B304" s="118" t="s">
        <v>264</v>
      </c>
      <c r="C304" s="25">
        <v>30</v>
      </c>
      <c r="D304" s="119" t="s">
        <v>45</v>
      </c>
      <c r="E304" s="241"/>
      <c r="F304" s="121">
        <f t="shared" si="109"/>
        <v>0</v>
      </c>
      <c r="G304" s="121">
        <f t="shared" si="110"/>
        <v>0</v>
      </c>
      <c r="H304" s="117">
        <f t="shared" si="111"/>
        <v>0</v>
      </c>
      <c r="I304" s="128"/>
      <c r="J304" s="168"/>
    </row>
    <row r="305" spans="2:15" x14ac:dyDescent="0.25">
      <c r="B305" s="118" t="s">
        <v>265</v>
      </c>
      <c r="C305" s="25">
        <v>200</v>
      </c>
      <c r="D305" s="119" t="s">
        <v>45</v>
      </c>
      <c r="E305" s="241"/>
      <c r="F305" s="121">
        <f t="shared" si="109"/>
        <v>0</v>
      </c>
      <c r="G305" s="121">
        <f t="shared" si="110"/>
        <v>0</v>
      </c>
      <c r="H305" s="117">
        <f t="shared" si="111"/>
        <v>0</v>
      </c>
      <c r="I305" s="128"/>
      <c r="J305" s="168"/>
    </row>
    <row r="306" spans="2:15" x14ac:dyDescent="0.25">
      <c r="B306" s="118" t="s">
        <v>266</v>
      </c>
      <c r="C306" s="25">
        <v>200</v>
      </c>
      <c r="D306" s="119" t="s">
        <v>11</v>
      </c>
      <c r="E306" s="241"/>
      <c r="F306" s="121">
        <f t="shared" si="109"/>
        <v>0</v>
      </c>
      <c r="G306" s="121">
        <f t="shared" si="110"/>
        <v>0</v>
      </c>
      <c r="H306" s="117">
        <f t="shared" si="111"/>
        <v>0</v>
      </c>
      <c r="I306" s="128"/>
      <c r="J306" s="168"/>
    </row>
    <row r="307" spans="2:15" x14ac:dyDescent="0.25">
      <c r="B307" s="118" t="s">
        <v>267</v>
      </c>
      <c r="C307" s="25">
        <v>500</v>
      </c>
      <c r="D307" s="119" t="s">
        <v>45</v>
      </c>
      <c r="E307" s="241"/>
      <c r="F307" s="121">
        <f t="shared" si="109"/>
        <v>0</v>
      </c>
      <c r="G307" s="121">
        <f t="shared" si="110"/>
        <v>0</v>
      </c>
      <c r="H307" s="117">
        <f t="shared" si="111"/>
        <v>0</v>
      </c>
      <c r="I307" s="128"/>
      <c r="J307" s="168"/>
    </row>
    <row r="308" spans="2:15" ht="15.75" x14ac:dyDescent="0.25">
      <c r="B308" s="120" t="s">
        <v>268</v>
      </c>
      <c r="C308" s="115"/>
      <c r="D308" s="115"/>
      <c r="E308" s="114"/>
      <c r="F308" s="114"/>
      <c r="G308" s="114"/>
      <c r="H308" s="116"/>
      <c r="I308" s="184"/>
      <c r="J308" s="167"/>
    </row>
    <row r="309" spans="2:15" x14ac:dyDescent="0.25">
      <c r="B309" s="118" t="s">
        <v>269</v>
      </c>
      <c r="C309" s="25">
        <v>40</v>
      </c>
      <c r="D309" s="119" t="s">
        <v>45</v>
      </c>
      <c r="E309" s="241"/>
      <c r="F309" s="121">
        <f t="shared" ref="F309:F317" si="112">C309*E309</f>
        <v>0</v>
      </c>
      <c r="G309" s="122">
        <f>F309/100*20</f>
        <v>0</v>
      </c>
      <c r="H309" s="102">
        <f>F309+G309</f>
        <v>0</v>
      </c>
      <c r="I309" s="128"/>
      <c r="J309" s="164"/>
    </row>
    <row r="310" spans="2:15" x14ac:dyDescent="0.25">
      <c r="B310" s="118" t="s">
        <v>270</v>
      </c>
      <c r="C310" s="25">
        <v>20</v>
      </c>
      <c r="D310" s="119" t="s">
        <v>45</v>
      </c>
      <c r="E310" s="241"/>
      <c r="F310" s="121">
        <f t="shared" si="112"/>
        <v>0</v>
      </c>
      <c r="G310" s="122">
        <f t="shared" ref="G310:G317" si="113">F310/100*20</f>
        <v>0</v>
      </c>
      <c r="H310" s="102">
        <f t="shared" ref="H310:H319" si="114">F310+G310</f>
        <v>0</v>
      </c>
      <c r="I310" s="128"/>
      <c r="J310" s="164"/>
    </row>
    <row r="311" spans="2:15" x14ac:dyDescent="0.25">
      <c r="B311" s="118" t="s">
        <v>271</v>
      </c>
      <c r="C311" s="25">
        <v>40</v>
      </c>
      <c r="D311" s="119" t="s">
        <v>45</v>
      </c>
      <c r="E311" s="241"/>
      <c r="F311" s="121">
        <f t="shared" si="112"/>
        <v>0</v>
      </c>
      <c r="G311" s="122">
        <f t="shared" si="113"/>
        <v>0</v>
      </c>
      <c r="H311" s="102">
        <f t="shared" si="114"/>
        <v>0</v>
      </c>
      <c r="I311" s="128"/>
      <c r="J311" s="164"/>
    </row>
    <row r="312" spans="2:15" x14ac:dyDescent="0.25">
      <c r="B312" s="118" t="s">
        <v>272</v>
      </c>
      <c r="C312" s="25">
        <v>10</v>
      </c>
      <c r="D312" s="119" t="s">
        <v>45</v>
      </c>
      <c r="E312" s="241"/>
      <c r="F312" s="121">
        <f t="shared" si="112"/>
        <v>0</v>
      </c>
      <c r="G312" s="122">
        <f t="shared" si="113"/>
        <v>0</v>
      </c>
      <c r="H312" s="102">
        <f t="shared" si="114"/>
        <v>0</v>
      </c>
      <c r="I312" s="128"/>
      <c r="J312" s="164"/>
    </row>
    <row r="313" spans="2:15" x14ac:dyDescent="0.25">
      <c r="B313" s="118" t="s">
        <v>273</v>
      </c>
      <c r="C313" s="25">
        <v>40</v>
      </c>
      <c r="D313" s="119" t="s">
        <v>45</v>
      </c>
      <c r="E313" s="241"/>
      <c r="F313" s="121">
        <f t="shared" si="112"/>
        <v>0</v>
      </c>
      <c r="G313" s="122">
        <f t="shared" si="113"/>
        <v>0</v>
      </c>
      <c r="H313" s="102">
        <f t="shared" si="114"/>
        <v>0</v>
      </c>
      <c r="I313" s="128"/>
      <c r="J313" s="164"/>
    </row>
    <row r="314" spans="2:15" x14ac:dyDescent="0.25">
      <c r="B314" s="118" t="s">
        <v>274</v>
      </c>
      <c r="C314" s="25">
        <v>20</v>
      </c>
      <c r="D314" s="119" t="s">
        <v>45</v>
      </c>
      <c r="E314" s="241"/>
      <c r="F314" s="121">
        <f t="shared" si="112"/>
        <v>0</v>
      </c>
      <c r="G314" s="122">
        <f t="shared" si="113"/>
        <v>0</v>
      </c>
      <c r="H314" s="102">
        <f t="shared" si="114"/>
        <v>0</v>
      </c>
      <c r="I314" s="128"/>
      <c r="J314" s="164"/>
    </row>
    <row r="315" spans="2:15" x14ac:dyDescent="0.25">
      <c r="B315" s="118" t="s">
        <v>275</v>
      </c>
      <c r="C315" s="25">
        <v>40</v>
      </c>
      <c r="D315" s="119" t="s">
        <v>45</v>
      </c>
      <c r="E315" s="241"/>
      <c r="F315" s="121">
        <f t="shared" si="112"/>
        <v>0</v>
      </c>
      <c r="G315" s="122">
        <f t="shared" si="113"/>
        <v>0</v>
      </c>
      <c r="H315" s="102">
        <f t="shared" si="114"/>
        <v>0</v>
      </c>
      <c r="I315" s="128"/>
      <c r="J315" s="164"/>
    </row>
    <row r="316" spans="2:15" x14ac:dyDescent="0.25">
      <c r="B316" s="118" t="s">
        <v>276</v>
      </c>
      <c r="C316" s="25">
        <v>10</v>
      </c>
      <c r="D316" s="119" t="s">
        <v>45</v>
      </c>
      <c r="E316" s="241"/>
      <c r="F316" s="121">
        <f t="shared" si="112"/>
        <v>0</v>
      </c>
      <c r="G316" s="122">
        <f t="shared" si="113"/>
        <v>0</v>
      </c>
      <c r="H316" s="102">
        <f t="shared" si="114"/>
        <v>0</v>
      </c>
      <c r="I316" s="128"/>
      <c r="J316" s="164"/>
    </row>
    <row r="317" spans="2:15" ht="15.75" thickBot="1" x14ac:dyDescent="0.3">
      <c r="B317" s="108" t="s">
        <v>277</v>
      </c>
      <c r="C317" s="140">
        <v>10</v>
      </c>
      <c r="D317" s="123" t="s">
        <v>45</v>
      </c>
      <c r="E317" s="244"/>
      <c r="F317" s="124">
        <f t="shared" si="112"/>
        <v>0</v>
      </c>
      <c r="G317" s="125">
        <f t="shared" si="113"/>
        <v>0</v>
      </c>
      <c r="H317" s="126">
        <f t="shared" si="114"/>
        <v>0</v>
      </c>
      <c r="I317" s="128"/>
      <c r="J317" s="164"/>
    </row>
    <row r="318" spans="2:15" x14ac:dyDescent="0.25">
      <c r="B318" s="127"/>
      <c r="C318" s="128"/>
      <c r="D318" s="129"/>
      <c r="E318" s="130"/>
      <c r="F318" s="131"/>
      <c r="G318" s="132"/>
      <c r="H318" s="133"/>
      <c r="I318" s="128"/>
      <c r="J318" s="164"/>
    </row>
    <row r="319" spans="2:15" ht="19.5" thickBot="1" x14ac:dyDescent="0.35">
      <c r="B319" s="251" t="s">
        <v>343</v>
      </c>
      <c r="F319" s="134">
        <f>SUM(F8:F317)</f>
        <v>0</v>
      </c>
      <c r="G319" s="134">
        <f>F319/100*20</f>
        <v>0</v>
      </c>
      <c r="H319" s="135">
        <f t="shared" si="114"/>
        <v>0</v>
      </c>
      <c r="J319" s="280" t="s">
        <v>342</v>
      </c>
      <c r="K319" s="281"/>
      <c r="L319" s="281"/>
      <c r="M319" s="137">
        <f>SUM(M8:M141)</f>
        <v>0</v>
      </c>
      <c r="N319" s="137">
        <f>M319/100*20</f>
        <v>0</v>
      </c>
      <c r="O319" s="137">
        <f>M319+N319</f>
        <v>0</v>
      </c>
    </row>
    <row r="320" spans="2:15" ht="15.75" thickTop="1" x14ac:dyDescent="0.25">
      <c r="H320" s="138"/>
      <c r="J320" s="169"/>
      <c r="M320" s="136"/>
    </row>
    <row r="321" spans="2:18" x14ac:dyDescent="0.25">
      <c r="H321" s="138"/>
      <c r="J321" s="169"/>
      <c r="M321" s="136"/>
    </row>
    <row r="322" spans="2:18" x14ac:dyDescent="0.25">
      <c r="B322" s="252"/>
      <c r="J322" s="169"/>
      <c r="M322" s="136"/>
    </row>
    <row r="323" spans="2:18" ht="15.75" x14ac:dyDescent="0.25">
      <c r="B323" s="195"/>
      <c r="C323" s="147"/>
      <c r="D323" s="148"/>
      <c r="E323" s="148"/>
      <c r="I323" s="185"/>
      <c r="J323" s="170"/>
    </row>
    <row r="324" spans="2:18" ht="21" x14ac:dyDescent="0.35">
      <c r="B324" s="195"/>
      <c r="C324" s="192"/>
      <c r="D324" s="194"/>
      <c r="E324" s="194"/>
      <c r="F324" s="253" t="s">
        <v>350</v>
      </c>
      <c r="G324" s="254" t="s">
        <v>327</v>
      </c>
      <c r="H324" s="255" t="s">
        <v>351</v>
      </c>
      <c r="I324" s="186"/>
      <c r="J324" s="171"/>
      <c r="R324" s="149"/>
    </row>
    <row r="325" spans="2:18" ht="21" x14ac:dyDescent="0.3">
      <c r="B325" s="282" t="s">
        <v>349</v>
      </c>
      <c r="C325" s="290"/>
      <c r="D325" s="290"/>
      <c r="E325" s="193"/>
      <c r="F325" s="256">
        <f>F319+M319</f>
        <v>0</v>
      </c>
      <c r="G325" s="256">
        <f>F325/100*20</f>
        <v>0</v>
      </c>
      <c r="H325" s="256">
        <f>F325+G325</f>
        <v>0</v>
      </c>
      <c r="I325" s="186"/>
      <c r="J325" s="171"/>
    </row>
    <row r="326" spans="2:18" ht="15.75" x14ac:dyDescent="0.25">
      <c r="F326" s="194"/>
      <c r="G326" s="194"/>
      <c r="H326" s="199"/>
    </row>
    <row r="327" spans="2:18" ht="15.75" x14ac:dyDescent="0.25">
      <c r="F327" s="193"/>
      <c r="G327" s="193"/>
      <c r="H327" s="200"/>
    </row>
    <row r="330" spans="2:18" ht="18.75" x14ac:dyDescent="0.25">
      <c r="B330" s="250" t="s">
        <v>333</v>
      </c>
      <c r="C330" s="227"/>
      <c r="D330" s="228"/>
      <c r="E330" s="228"/>
      <c r="F330" s="228"/>
      <c r="G330" s="228"/>
      <c r="H330" s="229"/>
    </row>
    <row r="331" spans="2:18" s="257" customFormat="1" ht="18.75" x14ac:dyDescent="0.25">
      <c r="B331" s="250" t="s">
        <v>334</v>
      </c>
      <c r="C331" s="258"/>
      <c r="D331" s="259"/>
      <c r="E331" s="259"/>
      <c r="F331" s="259"/>
      <c r="G331" s="259"/>
      <c r="H331" s="260"/>
      <c r="I331" s="178"/>
      <c r="J331" s="261"/>
      <c r="L331" s="262"/>
    </row>
    <row r="332" spans="2:18" s="257" customFormat="1" ht="15.75" x14ac:dyDescent="0.25">
      <c r="B332" s="278" t="s">
        <v>347</v>
      </c>
      <c r="C332" s="279"/>
      <c r="D332" s="279"/>
      <c r="E332" s="279"/>
      <c r="F332" s="279"/>
      <c r="G332" s="279"/>
      <c r="H332" s="260"/>
      <c r="I332" s="178"/>
      <c r="J332" s="261"/>
      <c r="L332" s="262"/>
    </row>
    <row r="333" spans="2:18" s="257" customFormat="1" ht="15.75" x14ac:dyDescent="0.25">
      <c r="B333" s="284" t="s">
        <v>348</v>
      </c>
      <c r="C333" s="284"/>
      <c r="D333" s="284"/>
      <c r="E333" s="284"/>
      <c r="F333" s="284"/>
      <c r="G333" s="284"/>
      <c r="H333" s="284"/>
      <c r="I333" s="264"/>
      <c r="J333" s="265"/>
      <c r="L333" s="262"/>
    </row>
    <row r="334" spans="2:18" s="257" customFormat="1" ht="15.75" x14ac:dyDescent="0.25">
      <c r="B334" s="276" t="s">
        <v>345</v>
      </c>
      <c r="C334" s="277"/>
      <c r="D334" s="277"/>
      <c r="E334" s="277"/>
      <c r="F334" s="277"/>
      <c r="G334" s="263"/>
      <c r="H334" s="263"/>
      <c r="I334" s="264"/>
      <c r="J334" s="265"/>
      <c r="L334" s="262"/>
    </row>
    <row r="335" spans="2:18" s="257" customFormat="1" ht="15.75" x14ac:dyDescent="0.25">
      <c r="B335" s="276" t="s">
        <v>346</v>
      </c>
      <c r="C335" s="277"/>
      <c r="D335" s="277"/>
      <c r="E335" s="277"/>
      <c r="F335" s="277"/>
      <c r="G335" s="263"/>
      <c r="H335" s="263"/>
      <c r="I335" s="264"/>
      <c r="J335" s="265"/>
      <c r="L335" s="262"/>
    </row>
    <row r="336" spans="2:18" s="257" customFormat="1" ht="15.75" x14ac:dyDescent="0.25">
      <c r="B336" s="263"/>
      <c r="C336" s="258"/>
      <c r="D336" s="259"/>
      <c r="E336" s="259"/>
      <c r="F336" s="259"/>
      <c r="G336" s="259"/>
      <c r="H336" s="260"/>
      <c r="I336" s="178"/>
      <c r="J336" s="261"/>
      <c r="L336" s="262"/>
    </row>
    <row r="337" spans="2:12" s="257" customFormat="1" ht="30" customHeight="1" x14ac:dyDescent="0.25">
      <c r="B337" s="285" t="s">
        <v>278</v>
      </c>
      <c r="C337" s="286"/>
      <c r="D337" s="286"/>
      <c r="E337" s="286"/>
      <c r="F337" s="286"/>
      <c r="G337" s="286"/>
      <c r="H337" s="286"/>
      <c r="I337" s="266"/>
      <c r="J337" s="267"/>
      <c r="L337" s="262"/>
    </row>
    <row r="338" spans="2:12" s="257" customFormat="1" ht="15.75" x14ac:dyDescent="0.25">
      <c r="B338" s="287" t="s">
        <v>335</v>
      </c>
      <c r="C338" s="287"/>
      <c r="D338" s="287"/>
      <c r="E338" s="287"/>
      <c r="F338" s="287"/>
      <c r="G338" s="287"/>
      <c r="H338" s="287"/>
      <c r="I338" s="268"/>
      <c r="J338" s="269"/>
      <c r="L338" s="262"/>
    </row>
    <row r="339" spans="2:12" s="257" customFormat="1" ht="15.75" x14ac:dyDescent="0.25">
      <c r="B339" s="287"/>
      <c r="C339" s="287"/>
      <c r="D339" s="287"/>
      <c r="E339" s="287"/>
      <c r="F339" s="287"/>
      <c r="G339" s="287"/>
      <c r="H339" s="287"/>
      <c r="I339" s="268"/>
      <c r="J339" s="269"/>
      <c r="L339" s="262"/>
    </row>
    <row r="340" spans="2:12" s="257" customFormat="1" ht="15.75" x14ac:dyDescent="0.25">
      <c r="B340" s="287"/>
      <c r="C340" s="287"/>
      <c r="D340" s="287"/>
      <c r="E340" s="287"/>
      <c r="F340" s="287"/>
      <c r="G340" s="287"/>
      <c r="H340" s="287"/>
      <c r="I340" s="268"/>
      <c r="J340" s="269"/>
      <c r="L340" s="262"/>
    </row>
    <row r="341" spans="2:12" s="257" customFormat="1" ht="15.75" x14ac:dyDescent="0.25">
      <c r="B341" s="287"/>
      <c r="C341" s="287"/>
      <c r="D341" s="287"/>
      <c r="E341" s="287"/>
      <c r="F341" s="287"/>
      <c r="G341" s="287"/>
      <c r="H341" s="287"/>
      <c r="I341" s="268"/>
      <c r="J341" s="269"/>
      <c r="L341" s="262"/>
    </row>
    <row r="342" spans="2:12" s="257" customFormat="1" ht="15.75" x14ac:dyDescent="0.25">
      <c r="B342" s="287"/>
      <c r="C342" s="287"/>
      <c r="D342" s="287"/>
      <c r="E342" s="287"/>
      <c r="F342" s="287"/>
      <c r="G342" s="287"/>
      <c r="H342" s="287"/>
      <c r="I342" s="268"/>
      <c r="J342" s="269"/>
      <c r="L342" s="262"/>
    </row>
    <row r="343" spans="2:12" s="257" customFormat="1" ht="15.75" x14ac:dyDescent="0.25">
      <c r="B343" s="287"/>
      <c r="C343" s="287"/>
      <c r="D343" s="287"/>
      <c r="E343" s="287"/>
      <c r="F343" s="287"/>
      <c r="G343" s="287"/>
      <c r="H343" s="287"/>
      <c r="I343" s="268"/>
      <c r="J343" s="269"/>
      <c r="L343" s="262"/>
    </row>
    <row r="344" spans="2:12" s="257" customFormat="1" ht="15.75" x14ac:dyDescent="0.25">
      <c r="B344" s="287"/>
      <c r="C344" s="287"/>
      <c r="D344" s="287"/>
      <c r="E344" s="287"/>
      <c r="F344" s="287"/>
      <c r="G344" s="287"/>
      <c r="H344" s="287"/>
      <c r="I344" s="268"/>
      <c r="J344" s="269"/>
      <c r="L344" s="262"/>
    </row>
    <row r="345" spans="2:12" s="257" customFormat="1" ht="15.75" x14ac:dyDescent="0.25">
      <c r="B345" s="287"/>
      <c r="C345" s="287"/>
      <c r="D345" s="287"/>
      <c r="E345" s="287"/>
      <c r="F345" s="287"/>
      <c r="G345" s="287"/>
      <c r="H345" s="287"/>
      <c r="I345" s="268"/>
      <c r="J345" s="269"/>
      <c r="L345" s="262"/>
    </row>
    <row r="346" spans="2:12" s="257" customFormat="1" ht="15.75" x14ac:dyDescent="0.25">
      <c r="B346" s="270"/>
      <c r="C346" s="270"/>
      <c r="D346" s="270"/>
      <c r="E346" s="270"/>
      <c r="F346" s="270"/>
      <c r="G346" s="270"/>
      <c r="H346" s="270"/>
      <c r="I346" s="271"/>
      <c r="J346" s="269"/>
      <c r="L346" s="262"/>
    </row>
    <row r="347" spans="2:12" s="257" customFormat="1" ht="15.75" x14ac:dyDescent="0.25">
      <c r="B347" s="288"/>
      <c r="C347" s="288"/>
      <c r="D347" s="288"/>
      <c r="E347" s="288"/>
      <c r="F347" s="288"/>
      <c r="G347" s="288"/>
      <c r="H347" s="288"/>
      <c r="I347" s="272"/>
      <c r="J347" s="273"/>
      <c r="L347" s="262"/>
    </row>
    <row r="348" spans="2:12" ht="15" customHeight="1" x14ac:dyDescent="0.25">
      <c r="B348" s="289"/>
      <c r="C348" s="283"/>
      <c r="D348" s="283"/>
      <c r="E348" s="283"/>
      <c r="F348" s="283"/>
      <c r="G348" s="283"/>
      <c r="H348" s="283"/>
      <c r="I348" s="187"/>
      <c r="J348" s="172"/>
    </row>
    <row r="349" spans="2:12" x14ac:dyDescent="0.25">
      <c r="B349" s="139"/>
    </row>
    <row r="358" spans="2:2" x14ac:dyDescent="0.25">
      <c r="B358" s="283"/>
    </row>
    <row r="359" spans="2:2" x14ac:dyDescent="0.25">
      <c r="B359" s="283"/>
    </row>
    <row r="360" spans="2:2" x14ac:dyDescent="0.25">
      <c r="B360" s="283"/>
    </row>
    <row r="361" spans="2:2" x14ac:dyDescent="0.25">
      <c r="B361" s="283"/>
    </row>
    <row r="362" spans="2:2" x14ac:dyDescent="0.25">
      <c r="B362" s="283"/>
    </row>
    <row r="363" spans="2:2" x14ac:dyDescent="0.25">
      <c r="B363" s="283"/>
    </row>
    <row r="364" spans="2:2" x14ac:dyDescent="0.25">
      <c r="B364" s="283"/>
    </row>
    <row r="365" spans="2:2" x14ac:dyDescent="0.25">
      <c r="B365" s="283"/>
    </row>
  </sheetData>
  <mergeCells count="13">
    <mergeCell ref="B362:B365"/>
    <mergeCell ref="B333:H333"/>
    <mergeCell ref="B337:H337"/>
    <mergeCell ref="B338:H345"/>
    <mergeCell ref="B347:H347"/>
    <mergeCell ref="B348:H348"/>
    <mergeCell ref="B358:B361"/>
    <mergeCell ref="C3:G3"/>
    <mergeCell ref="B334:F334"/>
    <mergeCell ref="B335:F335"/>
    <mergeCell ref="B332:G332"/>
    <mergeCell ref="J319:L319"/>
    <mergeCell ref="B325:D325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Vykaz vymer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Herda Roman, Ing.</dc:creator>
  <cp:lastModifiedBy>Šimo Juraj, Ing.</cp:lastModifiedBy>
  <dcterms:created xsi:type="dcterms:W3CDTF">2022-08-04T11:19:41Z</dcterms:created>
  <dcterms:modified xsi:type="dcterms:W3CDTF">2022-11-16T14:46:37Z</dcterms:modified>
</cp:coreProperties>
</file>