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Tribeč\JOSEPHINA\Príloha č.6\"/>
    </mc:Choice>
  </mc:AlternateContent>
  <bookViews>
    <workbookView xWindow="0" yWindow="0" windowWidth="28800" windowHeight="1230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zákazku'!$A$1:$G$179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<sst xmlns="http://schemas.openxmlformats.org/spreadsheetml/2006/main" count="613" uniqueCount="268">
  <si>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</si>
  <si>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</si>
  <si>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</si>
  <si>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</si>
  <si>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</si>
  <si>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</si>
  <si>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</si>
  <si>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</si>
  <si>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</si>
  <si>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</si>
  <si>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</si>
  <si>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</si>
  <si>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</si>
  <si>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</si>
  <si>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</si>
  <si>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</si>
  <si>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</si>
  <si>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</si>
  <si>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</si>
  <si>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</si>
  <si>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</si>
  <si>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</si>
  <si>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</si>
  <si>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</si>
  <si>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</si>
  <si>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</si>
  <si>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</si>
  <si>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</si>
  <si>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</si>
  <si>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</si>
  <si>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</si>
  <si>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</si>
  <si>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</si>
  <si>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</si>
  <si>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</si>
  <si>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</si>
  <si>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</si>
  <si>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</si>
  <si>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</si>
  <si>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</si>
  <si>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</si>
  <si>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</si>
  <si>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</si>
  <si>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</si>
  <si>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</si>
  <si>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</si>
  <si>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</si>
  <si>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</si>
  <si>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</si>
  <si>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</si>
  <si>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</si>
  <si>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</si>
  <si>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</si>
  <si>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</si>
  <si>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</si>
  <si>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</si>
  <si>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</si>
  <si>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</si>
  <si>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</si>
  <si>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</si>
  <si>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</si>
  <si>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</si>
  <si>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</si>
  <si>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</si>
  <si>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</si>
  <si>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</si>
  <si>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</si>
  <si>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</si>
  <si>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</si>
  <si>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</si>
  <si>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</si>
  <si>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</si>
  <si>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</si>
  <si>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</si>
  <si>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</si>
  <si>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</si>
  <si>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</si>
  <si>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</si>
  <si>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</si>
  <si>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</si>
  <si>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</si>
  <si>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</si>
  <si>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</si>
  <si>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</si>
  <si>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</si>
  <si>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</si>
  <si>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</si>
  <si>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</si>
  <si>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</si>
  <si>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</si>
  <si>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</si>
  <si>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</si>
  <si>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</si>
  <si>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</si>
  <si>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</si>
  <si>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</si>
  <si>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</si>
  <si>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</si>
  <si>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</si>
  <si>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</si>
  <si>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</si>
  <si>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</si>
  <si>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</si>
  <si>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</si>
  <si>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</si>
  <si>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</si>
  <si>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</si>
  <si>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</si>
  <si>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</si>
  <si>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</si>
  <si>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</si>
  <si>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</si>
  <si>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</si>
  <si>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</si>
  <si>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</si>
  <si>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</si>
  <si>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</si>
  <si>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</si>
  <si>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</si>
  <si>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</si>
  <si>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</si>
  <si>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</si>
  <si>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</si>
  <si>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</si>
  <si>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</si>
  <si>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</si>
  <si>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</si>
  <si>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</si>
  <si>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</si>
  <si>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</si>
  <si>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</si>
  <si>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</si>
  <si>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</si>
  <si>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</si>
  <si>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</si>
  <si>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</si>
  <si>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</si>
  <si>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</si>
  <si>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</si>
  <si>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</si>
  <si>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</si>
  <si>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</si>
  <si>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</si>
  <si>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</si>
  <si>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</si>
  <si>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</si>
  <si>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</si>
  <si>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</si>
  <si>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</si>
  <si>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</si>
  <si>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</si>
  <si>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</si>
  <si>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</si>
  <si>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</si>
  <si>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</si>
  <si>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</si>
  <si>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</si>
  <si>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</si>
  <si>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</si>
  <si>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</si>
  <si>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</si>
  <si>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</si>
  <si>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</si>
  <si>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</si>
  <si>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</si>
  <si>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</si>
  <si>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</si>
  <si>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</si>
  <si>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</si>
  <si>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</si>
  <si>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</si>
  <si>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</si>
  <si>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</si>
  <si>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</si>
  <si>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</si>
  <si>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</si>
  <si>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</si>
  <si>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</si>
  <si>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</si>
  <si>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</si>
  <si>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</si>
  <si>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</si>
  <si>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</si>
  <si>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</si>
  <si>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</si>
  <si>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</si>
  <si>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</si>
  <si>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</si>
  <si>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</si>
  <si>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</si>
  <si>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</si>
  <si>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</si>
  <si>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</si>
  <si>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</si>
  <si>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</si>
  <si>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</si>
  <si>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</si>
  <si>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</si>
  <si>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</si>
  <si>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</si>
  <si>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</si>
  <si>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</si>
  <si>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</si>
  <si>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</si>
  <si>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</si>
  <si>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</si>
  <si>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</si>
  <si>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</si>
  <si>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</si>
  <si>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</si>
  <si>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</si>
  <si>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</si>
  <si>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</si>
  <si>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</si>
  <si>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</si>
  <si>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</si>
  <si>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</si>
  <si>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</si>
  <si>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</si>
  <si>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</si>
  <si>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</si>
  <si>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</si>
  <si>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</si>
  <si>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</si>
  <si>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</si>
  <si>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</si>
  <si>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</si>
  <si>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</si>
  <si>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</si>
  <si>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</si>
  <si>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</si>
  <si>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</si>
  <si>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</si>
  <si>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</si>
  <si>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</si>
  <si>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</si>
  <si>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</si>
  <si>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</si>
  <si>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</si>
  <si>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</si>
  <si>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</si>
  <si>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</si>
  <si>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</si>
  <si>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</si>
  <si>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</si>
  <si>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</si>
  <si>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</si>
  <si>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</si>
  <si>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</si>
  <si>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</si>
  <si>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</si>
  <si>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</si>
  <si>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</si>
  <si>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</si>
  <si>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</si>
  <si>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</si>
  <si>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</si>
  <si>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</si>
  <si>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</si>
  <si>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</si>
  <si>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</si>
  <si>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</si>
  <si>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</si>
  <si>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</si>
  <si>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</si>
  <si>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Lesnícke služby v pestovnej činnosti na organizačnej zložke OZ Tribeč na obdobie 2023 - 2026</t>
  </si>
  <si>
    <t>16 osôb</t>
  </si>
  <si>
    <t>VC 2 LS Hrušov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</si>
</sst>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 vertical="center"/>
    </xf>
    <xf numFmtId="0" fontId="5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2" fillId="2" borderId="5" xfId="1" applyNumberFormat="1" applyFill="1" applyBorder="1" applyAlignment="1" applyProtection="1">
      <alignment vertical="center"/>
      <protection locked="0"/>
    </xf>
    <xf numFmtId="166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160</xdr:row>
      <xdr:rowOff>57150</xdr:rowOff>
    </xdr:from>
    <xdr:to>
      <xdr:col>1</xdr:col>
      <xdr:colOff>3933825</xdr:colOff>
      <xdr:row>178</xdr:row>
      <xdr:rowOff>66675</xdr:rowOff>
    </xdr:to>
    <xdr:sp macro="" textlink="">
      <xdr:nvSpPr>
        <xdr:cNvPr id="3" name="BlokTextu 2"/>
        <xdr:cNvSpPr txBox="1"/>
      </xdr:nvSpPr>
      <xdr:spPr>
        <a:xfrm>
          <a:off x="95251" y="55606950"/>
          <a:ext cx="4162424" cy="3467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0.7109375" style="4" customWidth="1"/>
    <col min="3" max="3" width="48.7109375" style="4" customWidth="1"/>
    <col min="4" max="4" width="13.140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8" customHeight="1" x14ac:dyDescent="0.25">
      <c r="A2" s="89" t="s">
        <v>8</v>
      </c>
      <c r="B2" s="89"/>
      <c r="C2" s="84" t="s">
        <v>267</v>
      </c>
      <c r="D2" s="85"/>
      <c r="E2" s="85"/>
      <c r="F2" s="85"/>
      <c r="G2" s="85"/>
      <c r="H2" s="70"/>
    </row>
    <row r="3" spans="1:8" s="3" customFormat="1" ht="16.5" customHeight="1" x14ac:dyDescent="0.25">
      <c r="A3" s="89"/>
      <c r="B3" s="89"/>
      <c r="C3" s="89" t="s">
        <v>265</v>
      </c>
      <c r="D3" s="89"/>
      <c r="E3" s="89"/>
      <c r="F3" s="89"/>
      <c r="G3" s="89"/>
      <c r="H3" s="71"/>
    </row>
    <row r="4" spans="1:8" s="1" customFormat="1" ht="18.75" customHeight="1" x14ac:dyDescent="0.25">
      <c r="A4" s="89" t="s">
        <v>264</v>
      </c>
      <c r="B4" s="89"/>
      <c r="C4" s="83" t="s">
        <v>266</v>
      </c>
      <c r="D4" s="83"/>
      <c r="E4" s="83"/>
      <c r="F4" s="83"/>
      <c r="G4" s="83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600</v>
      </c>
      <c r="F7" s="79">
        <v>61.42</v>
      </c>
      <c r="G7" s="80">
        <f t="shared" ref="G7:G38" si="0">F7*E7</f>
        <v>36852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2746</v>
      </c>
      <c r="F8" s="79">
        <v>64.209999999999994</v>
      </c>
      <c r="G8" s="80">
        <f t="shared" si="0"/>
        <v>176320.65999999997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/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0</v>
      </c>
      <c r="F10" s="79"/>
      <c r="G10" s="80">
        <f t="shared" si="0"/>
        <v>0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/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600</v>
      </c>
      <c r="F12" s="79">
        <v>61.42</v>
      </c>
      <c r="G12" s="80">
        <f t="shared" si="0"/>
        <v>36852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/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/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/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/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/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/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0</v>
      </c>
      <c r="F19" s="79"/>
      <c r="G19" s="80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/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/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60</v>
      </c>
      <c r="F22" s="79">
        <v>8.6999999999999993</v>
      </c>
      <c r="G22" s="80">
        <f t="shared" si="0"/>
        <v>522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0</v>
      </c>
      <c r="F23" s="79"/>
      <c r="G23" s="80">
        <f t="shared" si="0"/>
        <v>0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207</v>
      </c>
      <c r="F24" s="79">
        <v>44.36</v>
      </c>
      <c r="G24" s="80">
        <f t="shared" si="0"/>
        <v>9182.52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0</v>
      </c>
      <c r="F25" s="79"/>
      <c r="G25" s="80">
        <f t="shared" si="0"/>
        <v>0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/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/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3</v>
      </c>
      <c r="F28" s="79">
        <v>4.51</v>
      </c>
      <c r="G28" s="80">
        <f t="shared" si="0"/>
        <v>13.53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0</v>
      </c>
      <c r="F29" s="79"/>
      <c r="G29" s="80">
        <f t="shared" si="0"/>
        <v>0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0</v>
      </c>
      <c r="F30" s="79"/>
      <c r="G30" s="80">
        <f t="shared" si="0"/>
        <v>0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0</v>
      </c>
      <c r="F31" s="79"/>
      <c r="G31" s="80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/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/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/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6316</v>
      </c>
      <c r="F35" s="79">
        <v>7.95</v>
      </c>
      <c r="G35" s="80">
        <f t="shared" si="0"/>
        <v>50212.200000000004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/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/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0</v>
      </c>
      <c r="F38" s="79"/>
      <c r="G38" s="80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/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/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0</v>
      </c>
      <c r="F41" s="79"/>
      <c r="G41" s="80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0</v>
      </c>
      <c r="F42" s="79"/>
      <c r="G42" s="80">
        <f t="shared" si="1"/>
        <v>0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0</v>
      </c>
      <c r="F43" s="79"/>
      <c r="G43" s="80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8562</v>
      </c>
      <c r="F44" s="79">
        <v>5.96</v>
      </c>
      <c r="G44" s="80">
        <f t="shared" si="1"/>
        <v>51029.52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0</v>
      </c>
      <c r="F45" s="79"/>
      <c r="G45" s="80">
        <f t="shared" si="1"/>
        <v>0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14</v>
      </c>
      <c r="F46" s="79">
        <v>527.66</v>
      </c>
      <c r="G46" s="80">
        <f t="shared" si="1"/>
        <v>7387.24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81</v>
      </c>
      <c r="F47" s="79">
        <v>1228</v>
      </c>
      <c r="G47" s="80">
        <f t="shared" si="1"/>
        <v>99468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/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3680</v>
      </c>
      <c r="F49" s="79">
        <v>8.8699999999999992</v>
      </c>
      <c r="G49" s="80">
        <f t="shared" si="1"/>
        <v>32641.599999999999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1840</v>
      </c>
      <c r="F50" s="79">
        <v>8.8699999999999992</v>
      </c>
      <c r="G50" s="80">
        <f t="shared" si="1"/>
        <v>16320.8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0</v>
      </c>
      <c r="F51" s="79"/>
      <c r="G51" s="80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0</v>
      </c>
      <c r="F52" s="79"/>
      <c r="G52" s="80">
        <f t="shared" si="1"/>
        <v>0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0</v>
      </c>
      <c r="F53" s="79"/>
      <c r="G53" s="80">
        <f t="shared" si="1"/>
        <v>0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648</v>
      </c>
      <c r="F54" s="79">
        <v>4.32</v>
      </c>
      <c r="G54" s="80">
        <f t="shared" si="1"/>
        <v>2799.36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/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0</v>
      </c>
      <c r="F56" s="79"/>
      <c r="G56" s="80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0</v>
      </c>
      <c r="F57" s="79"/>
      <c r="G57" s="80">
        <f t="shared" si="1"/>
        <v>0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300</v>
      </c>
      <c r="F58" s="79">
        <v>9.92</v>
      </c>
      <c r="G58" s="80">
        <f t="shared" si="1"/>
        <v>2976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0</v>
      </c>
      <c r="F59" s="79"/>
      <c r="G59" s="80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/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0</v>
      </c>
      <c r="F61" s="79"/>
      <c r="G61" s="80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/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/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0</v>
      </c>
      <c r="F64" s="79"/>
      <c r="G64" s="80">
        <f t="shared" si="1"/>
        <v>0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/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0</v>
      </c>
      <c r="F66" s="79"/>
      <c r="G66" s="80">
        <f t="shared" si="1"/>
        <v>0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/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0</v>
      </c>
      <c r="F68" s="79"/>
      <c r="G68" s="80">
        <f t="shared" si="1"/>
        <v>0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600</v>
      </c>
      <c r="F69" s="79">
        <v>9.15</v>
      </c>
      <c r="G69" s="80">
        <f t="shared" si="1"/>
        <v>5490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5850</v>
      </c>
      <c r="F70" s="79">
        <v>13.53</v>
      </c>
      <c r="G70" s="80">
        <f t="shared" si="1"/>
        <v>79150.5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1500</v>
      </c>
      <c r="F71" s="79">
        <v>20.5</v>
      </c>
      <c r="G71" s="80">
        <f t="shared" ref="G71:G102" si="2">F71*E71</f>
        <v>30750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0</v>
      </c>
      <c r="F72" s="79"/>
      <c r="G72" s="80">
        <f t="shared" si="2"/>
        <v>0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210</v>
      </c>
      <c r="F73" s="79">
        <v>11.24</v>
      </c>
      <c r="G73" s="80">
        <f t="shared" si="2"/>
        <v>2360.4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90</v>
      </c>
      <c r="F74" s="79">
        <v>11.24</v>
      </c>
      <c r="G74" s="80">
        <f t="shared" si="2"/>
        <v>1011.6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0</v>
      </c>
      <c r="F75" s="79"/>
      <c r="G75" s="80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0</v>
      </c>
      <c r="F76" s="79"/>
      <c r="G76" s="80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/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0</v>
      </c>
      <c r="F78" s="79"/>
      <c r="G78" s="80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/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/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0</v>
      </c>
      <c r="F81" s="79"/>
      <c r="G81" s="80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/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/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600</v>
      </c>
      <c r="F84" s="79">
        <v>11.22</v>
      </c>
      <c r="G84" s="80">
        <f t="shared" si="2"/>
        <v>6732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/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/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/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/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/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>
        <v>0</v>
      </c>
      <c r="F90" s="79"/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/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2300</v>
      </c>
      <c r="F92" s="79">
        <v>8.35</v>
      </c>
      <c r="G92" s="80">
        <f t="shared" si="2"/>
        <v>19205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2300</v>
      </c>
      <c r="F93" s="79">
        <v>9.11</v>
      </c>
      <c r="G93" s="80">
        <f t="shared" si="2"/>
        <v>20953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>
        <v>2300</v>
      </c>
      <c r="F94" s="79">
        <v>22.26</v>
      </c>
      <c r="G94" s="80">
        <f t="shared" si="2"/>
        <v>51198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/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/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0</v>
      </c>
      <c r="F97" s="79"/>
      <c r="G97" s="80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/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/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/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/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3</v>
      </c>
      <c r="F102" s="79">
        <v>8.35</v>
      </c>
      <c r="G102" s="80">
        <f t="shared" si="2"/>
        <v>25.049999999999997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60</v>
      </c>
      <c r="F103" s="79">
        <v>28.42</v>
      </c>
      <c r="G103" s="80">
        <f t="shared" ref="G103:G134" si="3">F103*E103</f>
        <v>1705.2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/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/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/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0</v>
      </c>
      <c r="F107" s="79"/>
      <c r="G107" s="80">
        <f t="shared" si="3"/>
        <v>0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/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0</v>
      </c>
      <c r="F109" s="79"/>
      <c r="G109" s="80">
        <f t="shared" si="3"/>
        <v>0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0</v>
      </c>
      <c r="F110" s="79"/>
      <c r="G110" s="80">
        <f t="shared" si="3"/>
        <v>0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/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0</v>
      </c>
      <c r="F112" s="79"/>
      <c r="G112" s="80">
        <f t="shared" si="3"/>
        <v>0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0</v>
      </c>
      <c r="F113" s="79"/>
      <c r="G113" s="80">
        <f t="shared" si="3"/>
        <v>0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0</v>
      </c>
      <c r="F114" s="79"/>
      <c r="G114" s="80">
        <f t="shared" si="3"/>
        <v>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0</v>
      </c>
      <c r="F115" s="79"/>
      <c r="G115" s="80">
        <f t="shared" si="3"/>
        <v>0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0</v>
      </c>
      <c r="F116" s="79"/>
      <c r="G116" s="80">
        <f t="shared" si="3"/>
        <v>0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/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>
        <v>0</v>
      </c>
      <c r="F118" s="79"/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0</v>
      </c>
      <c r="F119" s="79"/>
      <c r="G119" s="80">
        <f t="shared" si="3"/>
        <v>0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>
        <v>0</v>
      </c>
      <c r="F120" s="79"/>
      <c r="G120" s="80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/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/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/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/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/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/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/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0</v>
      </c>
      <c r="F128" s="82"/>
      <c r="G128" s="80">
        <f t="shared" si="3"/>
        <v>0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/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/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/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/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/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/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0</v>
      </c>
      <c r="F135" s="82"/>
      <c r="G135" s="80">
        <f t="shared" ref="G135" si="4">F135*E135</f>
        <v>0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0</v>
      </c>
      <c r="F136" s="82"/>
      <c r="G136" s="80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/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/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2760</v>
      </c>
      <c r="F139" s="82">
        <v>8.27</v>
      </c>
      <c r="G139" s="80">
        <f t="shared" si="5"/>
        <v>22825.199999999997</v>
      </c>
      <c r="H139" s="4" t="s">
        <v>256</v>
      </c>
    </row>
    <row r="140" spans="1:10" s="40" customFormat="1" ht="17.25" customHeight="1" x14ac:dyDescent="0.25">
      <c r="A140" s="102" t="s">
        <v>234</v>
      </c>
      <c r="B140" s="102"/>
      <c r="C140" s="41"/>
      <c r="D140" s="42"/>
      <c r="E140" s="43"/>
      <c r="F140" s="44"/>
      <c r="G140" s="73">
        <f>SUM(G7:G139)</f>
        <v>763983.37999999989</v>
      </c>
    </row>
    <row r="141" spans="1:10" ht="26.25" customHeight="1" x14ac:dyDescent="0.2">
      <c r="A141" s="103" t="s">
        <v>196</v>
      </c>
      <c r="B141" s="104"/>
      <c r="C141" s="104"/>
      <c r="D141" s="104"/>
      <c r="E141" s="104"/>
      <c r="F141" s="104"/>
      <c r="G141" s="104"/>
      <c r="H141" s="104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5"/>
      <c r="D143" s="105"/>
      <c r="E143" s="105"/>
      <c r="F143" s="106"/>
      <c r="H143" s="75"/>
      <c r="J143" s="22"/>
    </row>
    <row r="144" spans="1:10" ht="15.75" customHeight="1" x14ac:dyDescent="0.2">
      <c r="B144" s="48" t="s">
        <v>27</v>
      </c>
      <c r="C144" s="107" t="s">
        <v>235</v>
      </c>
      <c r="D144" s="107"/>
      <c r="E144" s="107"/>
      <c r="F144" s="108"/>
      <c r="H144" s="75"/>
      <c r="J144" s="22"/>
    </row>
    <row r="145" spans="2:6" ht="32.25" customHeight="1" x14ac:dyDescent="0.2">
      <c r="B145" s="88"/>
      <c r="C145" s="109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88"/>
      <c r="C146" s="109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6"/>
      <c r="D149" s="87"/>
      <c r="E149" s="34"/>
      <c r="F149" s="34"/>
    </row>
    <row r="150" spans="2:6" ht="15.75" x14ac:dyDescent="0.25">
      <c r="B150" s="13" t="s">
        <v>3</v>
      </c>
      <c r="C150" s="86"/>
      <c r="D150" s="87"/>
      <c r="E150" s="34"/>
      <c r="F150" s="34"/>
    </row>
    <row r="151" spans="2:6" ht="15.75" customHeight="1" x14ac:dyDescent="0.25">
      <c r="B151" s="33" t="s">
        <v>25</v>
      </c>
      <c r="C151" s="86"/>
      <c r="D151" s="87"/>
      <c r="E151" s="34"/>
      <c r="F151" s="34"/>
    </row>
    <row r="152" spans="2:6" ht="15.75" customHeight="1" x14ac:dyDescent="0.25">
      <c r="B152" s="17" t="s">
        <v>212</v>
      </c>
      <c r="C152" s="86"/>
      <c r="D152" s="87"/>
      <c r="E152" s="34"/>
      <c r="F152" s="34"/>
    </row>
    <row r="153" spans="2:6" ht="15.75" customHeight="1" x14ac:dyDescent="0.25">
      <c r="B153" s="17" t="s">
        <v>213</v>
      </c>
      <c r="C153" s="86"/>
      <c r="D153" s="87"/>
      <c r="E153" s="34"/>
      <c r="F153" s="34"/>
    </row>
    <row r="154" spans="2:6" ht="15.75" customHeight="1" x14ac:dyDescent="0.25">
      <c r="B154" s="17" t="s">
        <v>214</v>
      </c>
      <c r="C154" s="86"/>
      <c r="D154" s="87"/>
      <c r="E154" s="34"/>
      <c r="F154" s="34"/>
    </row>
    <row r="155" spans="2:6" ht="15.75" customHeight="1" x14ac:dyDescent="0.25">
      <c r="B155" s="17" t="s">
        <v>215</v>
      </c>
      <c r="C155" s="86"/>
      <c r="D155" s="87"/>
      <c r="E155" s="34"/>
      <c r="F155" s="34"/>
    </row>
    <row r="156" spans="2:6" ht="15.75" customHeight="1" x14ac:dyDescent="0.25">
      <c r="B156" s="17" t="s">
        <v>210</v>
      </c>
      <c r="C156" s="86"/>
      <c r="D156" s="87"/>
      <c r="E156" s="34"/>
      <c r="F156" s="34"/>
    </row>
    <row r="157" spans="2:6" ht="15.75" customHeight="1" x14ac:dyDescent="0.25">
      <c r="B157" s="17" t="s">
        <v>211</v>
      </c>
      <c r="C157" s="86"/>
      <c r="D157" s="87"/>
      <c r="E157" s="34"/>
      <c r="F157" s="34"/>
    </row>
    <row r="158" spans="2:6" ht="15.75" customHeight="1" x14ac:dyDescent="0.25">
      <c r="B158" s="17" t="s">
        <v>216</v>
      </c>
      <c r="C158" s="86"/>
      <c r="D158" s="87"/>
      <c r="E158" s="34"/>
      <c r="F158" s="34"/>
    </row>
    <row r="159" spans="2:6" ht="15.75" customHeight="1" x14ac:dyDescent="0.25">
      <c r="B159" s="33" t="s">
        <v>24</v>
      </c>
      <c r="C159" s="86"/>
      <c r="D159" s="87"/>
      <c r="E159" s="34"/>
      <c r="F159" s="34"/>
    </row>
    <row r="160" spans="2:6" ht="15.75" x14ac:dyDescent="0.25">
      <c r="B160" s="33" t="s">
        <v>26</v>
      </c>
      <c r="C160" s="86"/>
      <c r="D160" s="87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2" t="s">
        <v>233</v>
      </c>
      <c r="D165" s="93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90" t="s">
        <v>232</v>
      </c>
      <c r="D166" s="91"/>
      <c r="E166" s="11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552650.79999999993</v>
      </c>
      <c r="F166" s="111"/>
      <c r="G166" s="77">
        <f>ROUND(F166/E166,3)</f>
        <v>0</v>
      </c>
    </row>
    <row r="167" spans="2:7" ht="26.25" customHeight="1" x14ac:dyDescent="0.25">
      <c r="B167"/>
      <c r="C167" s="100" t="s">
        <v>239</v>
      </c>
      <c r="D167" s="101"/>
      <c r="E167" s="110">
        <f>SUBTOTAL(9,G40,G53,G54,G57,G59,G61,G64,G66,G68,G69,G70,G71,G72,G73,G74,G76,G79,G84,G85,G90,G93,G96,G98,G100,G103,G109,G112,G113,G114,G124,G125,G126,G131,G132,G136,G137)</f>
        <v>150952.06</v>
      </c>
      <c r="F167" s="111"/>
      <c r="G167" s="77">
        <f t="shared" ref="G167:G168" si="6">ROUND(F167/E167,3)</f>
        <v>0</v>
      </c>
    </row>
    <row r="168" spans="2:7" ht="15" customHeight="1" x14ac:dyDescent="0.25">
      <c r="B168"/>
      <c r="C168" s="98" t="s">
        <v>240</v>
      </c>
      <c r="D168" s="99"/>
      <c r="E168" s="110">
        <f>SUBTOTAL(9,G15,G16,G24,G26,G27,G33,G34,G77,G80,G87,G94,G101)</f>
        <v>60380.520000000004</v>
      </c>
      <c r="F168" s="111"/>
      <c r="G168" s="77">
        <f t="shared" si="6"/>
        <v>0</v>
      </c>
    </row>
    <row r="169" spans="2:7" ht="15" customHeight="1" x14ac:dyDescent="0.25">
      <c r="B169"/>
      <c r="C169" s="96" t="s">
        <v>241</v>
      </c>
      <c r="D169" s="97"/>
      <c r="E169" s="110">
        <f>SUBTOTAL(9,G118)</f>
        <v>0</v>
      </c>
      <c r="F169" s="111"/>
      <c r="G169" s="77"/>
    </row>
    <row r="170" spans="2:7" ht="15" x14ac:dyDescent="0.25">
      <c r="B170"/>
      <c r="C170" s="94" t="s">
        <v>234</v>
      </c>
      <c r="D170" s="95"/>
      <c r="E170" s="112">
        <f>SUM(E166:E169)</f>
        <v>763983.37999999989</v>
      </c>
      <c r="F170" s="112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zxFAT2BH/I2ngfEBwxdmDPxnEyqHAKg7PbG3xtcetzD8cVzQeQp1kPdZa4B0UNXt02YY761JrYWY3FL2r0CaKg==" saltValue="tEQJtu9buJiYuXTyFbWdNA==" spinCount="100000" sheet="1" objects="1" scenarios="1"/>
  <autoFilter ref="A6:J141"/>
  <mergeCells count="27">
    <mergeCell ref="A2:B3"/>
    <mergeCell ref="C3:G3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A4:B4"/>
    <mergeCell ref="C150:D150"/>
    <mergeCell ref="C152:D152"/>
    <mergeCell ref="C153:D153"/>
    <mergeCell ref="C159:D159"/>
    <mergeCell ref="C154:D154"/>
    <mergeCell ref="C155:D155"/>
    <mergeCell ref="C156:D156"/>
    <mergeCell ref="C157:D157"/>
    <mergeCell ref="C158:D158"/>
  </mergeCells>
  <pageMargins left="0.23622047244094491" right="0.23622047244094491" top="0.35433070866141736" bottom="0.35433070866141736" header="0.31496062992125984" footer="0.31496062992125984"/>
  <pageSetup paperSize="9" scale="82" fitToHeight="0" orientation="landscape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2022-11-22T05:53:27Z</cp:lastPrinted>
  <dcterms:created xsi:type="dcterms:W3CDTF">2012-03-14T10:26:47Z</dcterms:created>
  <dcterms:modified xsi:type="dcterms:W3CDTF">2022-11-22T06:41:56Z</dcterms:modified>
</cp:coreProperties>
</file>