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53CB0079-CE6B-49D5-B464-E1E7FF235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<sst xmlns="http://schemas.openxmlformats.org/spreadsheetml/2006/main" count="610" uniqueCount="265">
  <si>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</si>
  <si>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</si>
  <si>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</si>
  <si>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</si>
  <si>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</si>
  <si>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</si>
  <si>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</si>
  <si>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</si>
  <si>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</si>
  <si>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</si>
  <si>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</si>
  <si>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</si>
  <si>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</si>
  <si>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</si>
  <si>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</si>
  <si>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</si>
  <si>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</si>
  <si>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</si>
  <si>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</si>
  <si>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</si>
  <si>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</si>
  <si>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</si>
  <si>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</si>
  <si>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</si>
  <si>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</si>
  <si>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</si>
  <si>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</si>
  <si>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</si>
  <si>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</si>
  <si>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</si>
  <si>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</si>
  <si>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</si>
  <si>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</si>
  <si>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</si>
  <si>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</si>
  <si>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</si>
  <si>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</si>
  <si>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</si>
  <si>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</si>
  <si>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</si>
  <si>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</si>
  <si>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</si>
  <si>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</si>
  <si>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</si>
  <si>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</si>
  <si>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</si>
  <si>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</si>
  <si>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</si>
  <si>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</si>
  <si>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</si>
  <si>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</si>
  <si>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</si>
  <si>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</si>
  <si>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</si>
  <si>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</si>
  <si>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</si>
  <si>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</si>
  <si>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</si>
  <si>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</si>
  <si>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</si>
  <si>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</si>
  <si>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</si>
  <si>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</si>
  <si>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</si>
  <si>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</si>
  <si>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</si>
  <si>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</si>
  <si>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</si>
  <si>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</si>
  <si>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</si>
  <si>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</si>
  <si>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</si>
  <si>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</si>
  <si>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</si>
  <si>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</si>
  <si>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</si>
  <si>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</si>
  <si>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</si>
  <si>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</si>
  <si>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</si>
  <si>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</si>
  <si>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</si>
  <si>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</si>
  <si>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</si>
  <si>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</si>
  <si>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</si>
  <si>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</si>
  <si>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</si>
  <si>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</si>
  <si>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</si>
  <si>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</si>
  <si>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</si>
  <si>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</si>
  <si>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</si>
  <si>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</si>
  <si>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</si>
  <si>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</si>
  <si>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</si>
  <si>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</si>
  <si>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</si>
  <si>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</si>
  <si>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</si>
  <si>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</si>
  <si>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</si>
  <si>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</si>
  <si>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</si>
  <si>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</si>
  <si>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</si>
  <si>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</si>
  <si>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</si>
  <si>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</si>
  <si>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</si>
  <si>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</si>
  <si>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</si>
  <si>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</si>
  <si>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</si>
  <si>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</si>
  <si>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</si>
  <si>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</si>
  <si>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</si>
  <si>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</si>
  <si>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</si>
  <si>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</si>
  <si>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</si>
  <si>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</si>
  <si>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</si>
  <si>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</si>
  <si>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</si>
  <si>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</si>
  <si>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</si>
  <si>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</si>
  <si>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</si>
  <si>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</si>
  <si>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</si>
  <si>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</si>
  <si>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</si>
  <si>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</si>
  <si>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</si>
  <si>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</si>
  <si>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</si>
  <si>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</si>
  <si>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</si>
  <si>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</si>
  <si>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</si>
  <si>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</si>
  <si>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</si>
  <si>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</si>
  <si>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</si>
  <si>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</si>
  <si>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</si>
  <si>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</si>
  <si>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</si>
  <si>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</si>
  <si>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</si>
  <si>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</si>
  <si>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</si>
  <si>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</si>
  <si>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</si>
  <si>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</si>
  <si>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</si>
  <si>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</si>
  <si>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</si>
  <si>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</si>
  <si>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</si>
  <si>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</si>
  <si>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</si>
  <si>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</si>
  <si>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</si>
  <si>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</si>
  <si>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</si>
  <si>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</si>
  <si>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</si>
  <si>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</si>
  <si>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</si>
  <si>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</si>
  <si>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</si>
  <si>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</si>
  <si>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</si>
  <si>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</si>
  <si>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</si>
  <si>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</si>
  <si>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</si>
  <si>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</si>
  <si>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</si>
  <si>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</si>
  <si>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</si>
  <si>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</si>
  <si>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</si>
  <si>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</si>
  <si>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</si>
  <si>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</si>
  <si>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</si>
  <si>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</si>
  <si>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</si>
  <si>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</si>
  <si>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</si>
  <si>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</si>
  <si>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</si>
  <si>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</si>
  <si>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</si>
  <si>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</si>
  <si>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</si>
  <si>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</si>
  <si>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</si>
  <si>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</si>
  <si>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</si>
  <si>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</si>
  <si>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</si>
  <si>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</si>
  <si>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</si>
  <si>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</si>
  <si>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</si>
  <si>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</si>
  <si>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</si>
  <si>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</si>
  <si>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</si>
  <si>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</si>
  <si>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</si>
  <si>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</si>
  <si>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</si>
  <si>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</si>
  <si>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</si>
  <si>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</si>
  <si>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</si>
  <si>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</si>
  <si>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</si>
  <si>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</si>
  <si>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</si>
  <si>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</si>
  <si>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</si>
  <si>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</si>
  <si>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</si>
  <si>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</si>
  <si>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</si>
  <si>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</si>
  <si>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</si>
  <si>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</si>
  <si>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</si>
  <si>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</si>
  <si>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</si>
  <si>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</si>
  <si>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</si>
  <si>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</si>
  <si>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</si>
  <si>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</si>
  <si>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</si>
  <si>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</si>
  <si>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</si>
  <si>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</si>
  <si>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</si>
  <si>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</si>
  <si>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</si>
  <si>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</si>
  <si>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</si>
  <si>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</si>
  <si>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</si>
  <si>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</si>
  <si>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</si>
  <si>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</si>
  <si>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</si>
  <si>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</si>
  <si>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9 - Výrobný celok Liptovská Teplička</t>
  </si>
  <si>
    <t>Cenová ponuka za technológiu</t>
  </si>
  <si>
    <t>Cena za celý predmet zákazky v EUR bez DPH za danú časť:</t>
  </si>
  <si>
    <t>Požadovaný počet pracovníkov:  263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</si>
</sst>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3" fontId="2" fillId="0" borderId="0" xfId="1" applyNumberFormat="1" applyAlignment="1">
      <alignment horizontal="center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4"/>
  <sheetViews>
    <sheetView tabSelected="1" view="pageBreakPreview" zoomScaleNormal="80" zoomScaleSheetLayoutView="100" workbookViewId="0">
      <selection activeCell="C175" sqref="C17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.140625" style="5" customWidth="1"/>
    <col min="5" max="5" width="15.28515625" style="4" customWidth="1"/>
    <col min="6" max="6" width="15.7109375" style="4" customWidth="1"/>
    <col min="7" max="7" width="20.140625" style="4" customWidth="1"/>
    <col min="8" max="8" width="19.85546875" style="80" customWidth="1"/>
    <col min="9" max="32" width="19.85546875" style="76" customWidth="1"/>
    <col min="33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2" s="1" customFormat="1" ht="15.75" x14ac:dyDescent="0.25">
      <c r="A1" s="1" t="s">
        <v>192</v>
      </c>
      <c r="D1" s="2"/>
      <c r="F1" s="84" t="s">
        <v>260</v>
      </c>
      <c r="G1" s="84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s="1" customFormat="1" ht="12" customHeight="1" x14ac:dyDescent="0.25">
      <c r="D2" s="2"/>
      <c r="G2" s="6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 s="3" customFormat="1" ht="46.5" customHeight="1" x14ac:dyDescent="0.2">
      <c r="A3" s="111" t="s">
        <v>261</v>
      </c>
      <c r="B3" s="111"/>
      <c r="C3" s="111"/>
      <c r="D3" s="111"/>
      <c r="E3" s="111"/>
      <c r="F3" s="111"/>
      <c r="G3" s="111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s="1" customFormat="1" ht="18.75" customHeight="1" x14ac:dyDescent="0.25">
      <c r="A4" s="6" t="s">
        <v>264</v>
      </c>
      <c r="B4" s="6"/>
      <c r="C4" s="6"/>
      <c r="D4" s="7"/>
      <c r="E4" s="6"/>
      <c r="F4" s="6"/>
      <c r="G4" s="6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s="3" customFormat="1" ht="18" customHeight="1" x14ac:dyDescent="0.25">
      <c r="A5" s="8" t="s">
        <v>215</v>
      </c>
      <c r="B5" s="6"/>
      <c r="C5" s="6"/>
      <c r="D5" s="7"/>
      <c r="E5" s="6"/>
      <c r="F5" s="6"/>
      <c r="G5" s="63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5" t="s">
        <v>252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spans="1:32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2">
        <v>21086.399999999998</v>
      </c>
      <c r="F7" s="66">
        <v>53.1</v>
      </c>
      <c r="G7" s="68">
        <f t="shared" ref="G7:G38" si="0">F7*E7</f>
        <v>1119687.8399999999</v>
      </c>
      <c r="H7" s="76" t="s">
        <v>253</v>
      </c>
    </row>
    <row r="8" spans="1:32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2">
        <v>10757.099999999999</v>
      </c>
      <c r="F8" s="66">
        <v>54.57</v>
      </c>
      <c r="G8" s="68">
        <f t="shared" si="0"/>
        <v>587014.94699999993</v>
      </c>
      <c r="H8" s="76" t="s">
        <v>253</v>
      </c>
    </row>
    <row r="9" spans="1:32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2">
        <v>0</v>
      </c>
      <c r="F9" s="66">
        <v>0</v>
      </c>
      <c r="G9" s="68">
        <f t="shared" si="0"/>
        <v>0</v>
      </c>
      <c r="H9" s="76" t="s">
        <v>253</v>
      </c>
    </row>
    <row r="10" spans="1:32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2">
        <v>0</v>
      </c>
      <c r="F10" s="66">
        <v>0</v>
      </c>
      <c r="G10" s="68">
        <f t="shared" si="0"/>
        <v>0</v>
      </c>
      <c r="H10" s="76" t="s">
        <v>253</v>
      </c>
    </row>
    <row r="11" spans="1:32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2">
        <v>0</v>
      </c>
      <c r="F11" s="66">
        <v>0</v>
      </c>
      <c r="G11" s="68">
        <f t="shared" si="0"/>
        <v>0</v>
      </c>
      <c r="H11" s="76" t="s">
        <v>253</v>
      </c>
    </row>
    <row r="12" spans="1:32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2">
        <v>0</v>
      </c>
      <c r="F12" s="66">
        <v>0</v>
      </c>
      <c r="G12" s="68">
        <f t="shared" si="0"/>
        <v>0</v>
      </c>
      <c r="H12" s="76" t="s">
        <v>253</v>
      </c>
    </row>
    <row r="13" spans="1:32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2">
        <v>0</v>
      </c>
      <c r="F13" s="66">
        <v>0</v>
      </c>
      <c r="G13" s="68">
        <f t="shared" si="0"/>
        <v>0</v>
      </c>
      <c r="H13" s="76" t="s">
        <v>253</v>
      </c>
    </row>
    <row r="14" spans="1:32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2">
        <v>0</v>
      </c>
      <c r="F14" s="66">
        <v>0</v>
      </c>
      <c r="G14" s="68">
        <f t="shared" si="0"/>
        <v>0</v>
      </c>
      <c r="H14" s="76" t="s">
        <v>253</v>
      </c>
    </row>
    <row r="15" spans="1:32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2">
        <v>0</v>
      </c>
      <c r="F15" s="66">
        <v>0</v>
      </c>
      <c r="G15" s="68">
        <f t="shared" si="0"/>
        <v>0</v>
      </c>
      <c r="H15" s="76" t="s">
        <v>254</v>
      </c>
    </row>
    <row r="16" spans="1:32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2">
        <v>0</v>
      </c>
      <c r="F16" s="66">
        <v>0</v>
      </c>
      <c r="G16" s="68">
        <f t="shared" si="0"/>
        <v>0</v>
      </c>
      <c r="H16" s="76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2">
        <v>0</v>
      </c>
      <c r="F17" s="66">
        <v>0</v>
      </c>
      <c r="G17" s="68">
        <f t="shared" si="0"/>
        <v>0</v>
      </c>
      <c r="H17" s="76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2">
        <v>0</v>
      </c>
      <c r="F18" s="66">
        <v>0</v>
      </c>
      <c r="G18" s="68">
        <f t="shared" si="0"/>
        <v>0</v>
      </c>
      <c r="H18" s="76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2">
        <v>0</v>
      </c>
      <c r="F19" s="66">
        <v>0</v>
      </c>
      <c r="G19" s="68">
        <f t="shared" si="0"/>
        <v>0</v>
      </c>
      <c r="H19" s="76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2">
        <v>0</v>
      </c>
      <c r="F20" s="66">
        <v>0</v>
      </c>
      <c r="G20" s="68">
        <f t="shared" si="0"/>
        <v>0</v>
      </c>
      <c r="H20" s="76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2">
        <v>0</v>
      </c>
      <c r="F21" s="66">
        <v>0</v>
      </c>
      <c r="G21" s="68">
        <f t="shared" si="0"/>
        <v>0</v>
      </c>
      <c r="H21" s="76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2">
        <v>2139</v>
      </c>
      <c r="F22" s="66">
        <v>8.6999999999999993</v>
      </c>
      <c r="G22" s="68">
        <f t="shared" si="0"/>
        <v>18609.3</v>
      </c>
      <c r="H22" s="76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2">
        <v>2139</v>
      </c>
      <c r="F23" s="66">
        <v>8.6999999999999993</v>
      </c>
      <c r="G23" s="68">
        <f t="shared" si="0"/>
        <v>18609.3</v>
      </c>
      <c r="H23" s="76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2">
        <v>0</v>
      </c>
      <c r="F24" s="66">
        <v>0</v>
      </c>
      <c r="G24" s="68">
        <f t="shared" si="0"/>
        <v>0</v>
      </c>
      <c r="H24" s="76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2">
        <v>178.48</v>
      </c>
      <c r="F25" s="66">
        <v>53.741999999999997</v>
      </c>
      <c r="G25" s="68">
        <f t="shared" si="0"/>
        <v>9591.872159999999</v>
      </c>
      <c r="H25" s="76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2">
        <v>0</v>
      </c>
      <c r="F26" s="66">
        <v>0</v>
      </c>
      <c r="G26" s="68">
        <f t="shared" si="0"/>
        <v>0</v>
      </c>
      <c r="H26" s="76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2">
        <v>0</v>
      </c>
      <c r="F27" s="66">
        <v>0</v>
      </c>
      <c r="G27" s="68">
        <f t="shared" si="0"/>
        <v>0</v>
      </c>
      <c r="H27" s="76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2">
        <v>114599.79999999999</v>
      </c>
      <c r="F28" s="66">
        <v>5.0599999999999996</v>
      </c>
      <c r="G28" s="68">
        <f t="shared" si="0"/>
        <v>579874.9879999999</v>
      </c>
      <c r="H28" s="76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2">
        <v>11040</v>
      </c>
      <c r="F29" s="66">
        <v>5.0599999999999996</v>
      </c>
      <c r="G29" s="68">
        <f t="shared" si="0"/>
        <v>55862.399999999994</v>
      </c>
      <c r="H29" s="76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2">
        <v>0</v>
      </c>
      <c r="F30" s="66">
        <v>0</v>
      </c>
      <c r="G30" s="68">
        <f t="shared" si="0"/>
        <v>0</v>
      </c>
      <c r="H30" s="76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2">
        <v>11040</v>
      </c>
      <c r="F31" s="66">
        <v>3.5669999999999993</v>
      </c>
      <c r="G31" s="68">
        <f t="shared" si="0"/>
        <v>39379.679999999993</v>
      </c>
      <c r="H31" s="76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2">
        <v>0</v>
      </c>
      <c r="F32" s="66">
        <v>0</v>
      </c>
      <c r="G32" s="68">
        <f t="shared" si="0"/>
        <v>0</v>
      </c>
      <c r="H32" s="76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2">
        <v>0</v>
      </c>
      <c r="F33" s="66">
        <v>0</v>
      </c>
      <c r="G33" s="68">
        <f t="shared" si="0"/>
        <v>0</v>
      </c>
      <c r="H33" s="76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2">
        <v>0</v>
      </c>
      <c r="F34" s="66">
        <v>0</v>
      </c>
      <c r="G34" s="68">
        <f t="shared" si="0"/>
        <v>0</v>
      </c>
      <c r="H34" s="76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2">
        <v>68290.771999999997</v>
      </c>
      <c r="F35" s="66">
        <v>10.732500000000002</v>
      </c>
      <c r="G35" s="68">
        <f t="shared" si="0"/>
        <v>732930.71049000008</v>
      </c>
      <c r="H35" s="76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2">
        <v>0</v>
      </c>
      <c r="F36" s="66">
        <v>0</v>
      </c>
      <c r="G36" s="68">
        <f t="shared" si="0"/>
        <v>0</v>
      </c>
      <c r="H36" s="76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2">
        <v>16026.400000000001</v>
      </c>
      <c r="F37" s="66">
        <v>9.1425000000000001</v>
      </c>
      <c r="G37" s="68">
        <f t="shared" si="0"/>
        <v>146521.36200000002</v>
      </c>
      <c r="H37" s="76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2">
        <v>0</v>
      </c>
      <c r="F38" s="66">
        <v>0</v>
      </c>
      <c r="G38" s="68">
        <f t="shared" si="0"/>
        <v>0</v>
      </c>
      <c r="H38" s="76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2">
        <v>0</v>
      </c>
      <c r="F39" s="66">
        <v>0</v>
      </c>
      <c r="G39" s="68">
        <f t="shared" ref="G39:G70" si="1">F39*E39</f>
        <v>0</v>
      </c>
      <c r="H39" s="76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2">
        <v>0</v>
      </c>
      <c r="F40" s="66">
        <v>0</v>
      </c>
      <c r="G40" s="68">
        <f t="shared" si="1"/>
        <v>0</v>
      </c>
      <c r="H40" s="76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2">
        <v>0</v>
      </c>
      <c r="F41" s="66">
        <v>0</v>
      </c>
      <c r="G41" s="68">
        <f t="shared" si="1"/>
        <v>0</v>
      </c>
      <c r="H41" s="76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2">
        <v>42264.156000000003</v>
      </c>
      <c r="F42" s="66">
        <v>8.1885000000000012</v>
      </c>
      <c r="G42" s="68">
        <f t="shared" si="1"/>
        <v>346080.04140600009</v>
      </c>
      <c r="H42" s="76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2">
        <v>0</v>
      </c>
      <c r="F43" s="66">
        <v>0</v>
      </c>
      <c r="G43" s="68">
        <f t="shared" si="1"/>
        <v>0</v>
      </c>
      <c r="H43" s="76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2">
        <v>16073.964</v>
      </c>
      <c r="F44" s="66">
        <v>3.7364999999999999</v>
      </c>
      <c r="G44" s="68">
        <f t="shared" si="1"/>
        <v>60060.366485999999</v>
      </c>
      <c r="H44" s="76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2">
        <v>182.75799999999998</v>
      </c>
      <c r="F45" s="66">
        <v>801.87899999999991</v>
      </c>
      <c r="G45" s="68">
        <f t="shared" si="1"/>
        <v>146549.80228199996</v>
      </c>
      <c r="H45" s="76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2">
        <v>78.199999999999989</v>
      </c>
      <c r="F46" s="66">
        <v>529.39499999999998</v>
      </c>
      <c r="G46" s="68">
        <f t="shared" si="1"/>
        <v>41398.688999999991</v>
      </c>
      <c r="H46" s="76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2">
        <v>78.199999999999989</v>
      </c>
      <c r="F47" s="66">
        <v>529.39499999999998</v>
      </c>
      <c r="G47" s="68">
        <f t="shared" si="1"/>
        <v>41398.688999999991</v>
      </c>
      <c r="H47" s="76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2">
        <v>0</v>
      </c>
      <c r="F48" s="66">
        <v>0</v>
      </c>
      <c r="G48" s="68">
        <f t="shared" si="1"/>
        <v>0</v>
      </c>
      <c r="H48" s="76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2">
        <v>2346</v>
      </c>
      <c r="F49" s="66">
        <v>8.6999999999999993</v>
      </c>
      <c r="G49" s="68">
        <f t="shared" si="1"/>
        <v>20410.199999999997</v>
      </c>
      <c r="H49" s="76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2">
        <v>2346</v>
      </c>
      <c r="F50" s="66">
        <v>8.6999999999999993</v>
      </c>
      <c r="G50" s="68">
        <f t="shared" si="1"/>
        <v>20410.199999999997</v>
      </c>
      <c r="H50" s="76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2">
        <v>0</v>
      </c>
      <c r="F51" s="66">
        <v>0</v>
      </c>
      <c r="G51" s="68">
        <f t="shared" si="1"/>
        <v>0</v>
      </c>
      <c r="H51" s="76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2">
        <v>0</v>
      </c>
      <c r="F52" s="66">
        <v>0</v>
      </c>
      <c r="G52" s="68">
        <f t="shared" si="1"/>
        <v>0</v>
      </c>
      <c r="H52" s="76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2">
        <v>0</v>
      </c>
      <c r="F53" s="66">
        <v>0</v>
      </c>
      <c r="G53" s="68">
        <f t="shared" si="1"/>
        <v>0</v>
      </c>
      <c r="H53" s="76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2">
        <v>0</v>
      </c>
      <c r="F54" s="66">
        <v>0</v>
      </c>
      <c r="G54" s="68">
        <f t="shared" si="1"/>
        <v>0</v>
      </c>
      <c r="H54" s="76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2">
        <v>0</v>
      </c>
      <c r="F55" s="66">
        <v>0</v>
      </c>
      <c r="G55" s="68">
        <f t="shared" si="1"/>
        <v>0</v>
      </c>
      <c r="H55" s="76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2">
        <v>0</v>
      </c>
      <c r="F56" s="66">
        <v>0</v>
      </c>
      <c r="G56" s="68">
        <f t="shared" si="1"/>
        <v>0</v>
      </c>
      <c r="H56" s="76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2">
        <v>0</v>
      </c>
      <c r="F57" s="66">
        <v>0</v>
      </c>
      <c r="G57" s="68">
        <f t="shared" si="1"/>
        <v>0</v>
      </c>
      <c r="H57" s="76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2">
        <v>0</v>
      </c>
      <c r="F58" s="66">
        <v>0</v>
      </c>
      <c r="G58" s="68">
        <f t="shared" si="1"/>
        <v>0</v>
      </c>
      <c r="H58" s="76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2">
        <v>0</v>
      </c>
      <c r="F59" s="66">
        <v>0</v>
      </c>
      <c r="G59" s="68">
        <f t="shared" si="1"/>
        <v>0</v>
      </c>
      <c r="H59" s="76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2">
        <v>0</v>
      </c>
      <c r="F60" s="66">
        <v>0</v>
      </c>
      <c r="G60" s="68">
        <f t="shared" si="1"/>
        <v>0</v>
      </c>
      <c r="H60" s="76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2">
        <v>0</v>
      </c>
      <c r="F61" s="66">
        <v>0</v>
      </c>
      <c r="G61" s="68">
        <f t="shared" si="1"/>
        <v>0</v>
      </c>
      <c r="H61" s="76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2">
        <v>0</v>
      </c>
      <c r="F62" s="66">
        <v>0</v>
      </c>
      <c r="G62" s="68">
        <f t="shared" si="1"/>
        <v>0</v>
      </c>
      <c r="H62" s="76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2">
        <v>0</v>
      </c>
      <c r="F63" s="66">
        <v>0</v>
      </c>
      <c r="G63" s="68">
        <f t="shared" si="1"/>
        <v>0</v>
      </c>
      <c r="H63" s="76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2">
        <v>6900</v>
      </c>
      <c r="F64" s="66">
        <v>12.288</v>
      </c>
      <c r="G64" s="68">
        <f t="shared" si="1"/>
        <v>84787.199999999997</v>
      </c>
      <c r="H64" s="76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2">
        <v>0</v>
      </c>
      <c r="F65" s="66">
        <v>0</v>
      </c>
      <c r="G65" s="68">
        <f t="shared" si="1"/>
        <v>0</v>
      </c>
      <c r="H65" s="76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2">
        <v>6900</v>
      </c>
      <c r="F66" s="66">
        <v>13.152000000000001</v>
      </c>
      <c r="G66" s="68">
        <f t="shared" si="1"/>
        <v>90748.800000000003</v>
      </c>
      <c r="H66" s="76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2">
        <v>0</v>
      </c>
      <c r="F67" s="66">
        <v>0</v>
      </c>
      <c r="G67" s="68">
        <f t="shared" si="1"/>
        <v>0</v>
      </c>
      <c r="H67" s="76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2">
        <v>6900</v>
      </c>
      <c r="F68" s="66">
        <v>14.016</v>
      </c>
      <c r="G68" s="68">
        <f t="shared" si="1"/>
        <v>96710.399999999994</v>
      </c>
      <c r="H68" s="76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2">
        <v>4483.16</v>
      </c>
      <c r="F69" s="66">
        <v>9.6514999999999986</v>
      </c>
      <c r="G69" s="68">
        <f t="shared" si="1"/>
        <v>43269.218739999989</v>
      </c>
      <c r="H69" s="76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2">
        <v>14467</v>
      </c>
      <c r="F70" s="66">
        <v>13.929999999999998</v>
      </c>
      <c r="G70" s="68">
        <f t="shared" si="1"/>
        <v>201525.30999999997</v>
      </c>
      <c r="H70" s="76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2">
        <v>2134.3999999999996</v>
      </c>
      <c r="F71" s="66">
        <v>19.004499999999997</v>
      </c>
      <c r="G71" s="68">
        <f t="shared" ref="G71:G102" si="2">F71*E71</f>
        <v>40563.204799999985</v>
      </c>
      <c r="H71" s="76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2">
        <v>6900</v>
      </c>
      <c r="F72" s="66">
        <v>8.9550000000000001</v>
      </c>
      <c r="G72" s="68">
        <f t="shared" si="2"/>
        <v>61789.5</v>
      </c>
      <c r="H72" s="76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2">
        <v>6900</v>
      </c>
      <c r="F73" s="66">
        <v>9.7509999999999994</v>
      </c>
      <c r="G73" s="68">
        <f t="shared" si="2"/>
        <v>67281.899999999994</v>
      </c>
      <c r="H73" s="76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2">
        <v>6900</v>
      </c>
      <c r="F74" s="66">
        <v>10.746</v>
      </c>
      <c r="G74" s="68">
        <f t="shared" si="2"/>
        <v>74147.400000000009</v>
      </c>
      <c r="H74" s="76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2">
        <v>1150</v>
      </c>
      <c r="F75" s="66">
        <v>15.582000000000001</v>
      </c>
      <c r="G75" s="68">
        <f t="shared" si="2"/>
        <v>17919.3</v>
      </c>
      <c r="H75" s="76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2">
        <v>1150</v>
      </c>
      <c r="F76" s="66">
        <v>3.552</v>
      </c>
      <c r="G76" s="68">
        <f t="shared" si="2"/>
        <v>4084.8</v>
      </c>
      <c r="H76" s="76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2">
        <v>0</v>
      </c>
      <c r="F77" s="66">
        <v>0</v>
      </c>
      <c r="G77" s="68">
        <f t="shared" si="2"/>
        <v>0</v>
      </c>
      <c r="H77" s="76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2">
        <v>0</v>
      </c>
      <c r="F78" s="66">
        <v>0</v>
      </c>
      <c r="G78" s="68">
        <f t="shared" si="2"/>
        <v>0</v>
      </c>
      <c r="H78" s="76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2">
        <v>0</v>
      </c>
      <c r="F79" s="66">
        <v>0</v>
      </c>
      <c r="G79" s="68">
        <f t="shared" si="2"/>
        <v>0</v>
      </c>
      <c r="H79" s="76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2">
        <v>0</v>
      </c>
      <c r="F80" s="66">
        <v>0</v>
      </c>
      <c r="G80" s="68">
        <f t="shared" si="2"/>
        <v>0</v>
      </c>
      <c r="H80" s="76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2">
        <v>0</v>
      </c>
      <c r="F81" s="66">
        <v>0</v>
      </c>
      <c r="G81" s="68">
        <f t="shared" si="2"/>
        <v>0</v>
      </c>
      <c r="H81" s="76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2">
        <v>0</v>
      </c>
      <c r="F82" s="66">
        <v>0</v>
      </c>
      <c r="G82" s="68">
        <f t="shared" si="2"/>
        <v>0</v>
      </c>
      <c r="H82" s="76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2">
        <v>0</v>
      </c>
      <c r="F83" s="66">
        <v>0</v>
      </c>
      <c r="G83" s="68">
        <f t="shared" si="2"/>
        <v>0</v>
      </c>
      <c r="H83" s="76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2">
        <v>0</v>
      </c>
      <c r="F84" s="66">
        <v>0</v>
      </c>
      <c r="G84" s="68">
        <f t="shared" si="2"/>
        <v>0</v>
      </c>
      <c r="H84" s="76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2">
        <v>0</v>
      </c>
      <c r="F85" s="66">
        <v>0</v>
      </c>
      <c r="G85" s="68">
        <f t="shared" si="2"/>
        <v>0</v>
      </c>
      <c r="H85" s="76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2">
        <v>0</v>
      </c>
      <c r="F86" s="66">
        <v>0</v>
      </c>
      <c r="G86" s="68">
        <f t="shared" si="2"/>
        <v>0</v>
      </c>
      <c r="H86" s="76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2">
        <v>0</v>
      </c>
      <c r="F87" s="66">
        <v>0</v>
      </c>
      <c r="G87" s="68">
        <f t="shared" si="2"/>
        <v>0</v>
      </c>
      <c r="H87" s="76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2">
        <v>0</v>
      </c>
      <c r="F88" s="66">
        <v>0</v>
      </c>
      <c r="G88" s="68">
        <f t="shared" si="2"/>
        <v>0</v>
      </c>
      <c r="H88" s="76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2">
        <v>0</v>
      </c>
      <c r="F89" s="66">
        <v>0</v>
      </c>
      <c r="G89" s="68">
        <f t="shared" si="2"/>
        <v>0</v>
      </c>
      <c r="H89" s="76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2">
        <v>0</v>
      </c>
      <c r="F90" s="66">
        <v>0</v>
      </c>
      <c r="G90" s="68">
        <f t="shared" si="2"/>
        <v>0</v>
      </c>
      <c r="H90" s="76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2">
        <v>0</v>
      </c>
      <c r="F91" s="66">
        <v>0</v>
      </c>
      <c r="G91" s="68">
        <f t="shared" si="2"/>
        <v>0</v>
      </c>
      <c r="H91" s="76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2">
        <v>4600</v>
      </c>
      <c r="F92" s="66">
        <v>7.95</v>
      </c>
      <c r="G92" s="68">
        <f t="shared" si="2"/>
        <v>36570</v>
      </c>
      <c r="H92" s="76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2">
        <v>4600</v>
      </c>
      <c r="F93" s="66">
        <v>9.8000000000000007</v>
      </c>
      <c r="G93" s="68">
        <f t="shared" si="2"/>
        <v>45080</v>
      </c>
      <c r="H93" s="76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2">
        <v>0</v>
      </c>
      <c r="F94" s="66">
        <v>0</v>
      </c>
      <c r="G94" s="68">
        <f t="shared" si="2"/>
        <v>0</v>
      </c>
      <c r="H94" s="76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2">
        <v>0</v>
      </c>
      <c r="F95" s="66">
        <v>0</v>
      </c>
      <c r="G95" s="68">
        <f t="shared" si="2"/>
        <v>0</v>
      </c>
      <c r="H95" s="76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2">
        <v>0</v>
      </c>
      <c r="F96" s="66">
        <v>0</v>
      </c>
      <c r="G96" s="68">
        <f t="shared" si="2"/>
        <v>0</v>
      </c>
      <c r="H96" s="76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2">
        <v>0</v>
      </c>
      <c r="F97" s="66">
        <v>0</v>
      </c>
      <c r="G97" s="68">
        <f t="shared" si="2"/>
        <v>0</v>
      </c>
      <c r="H97" s="76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2">
        <v>0</v>
      </c>
      <c r="F98" s="66">
        <v>0</v>
      </c>
      <c r="G98" s="68">
        <f t="shared" si="2"/>
        <v>0</v>
      </c>
      <c r="H98" s="76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2">
        <v>0</v>
      </c>
      <c r="F99" s="66">
        <v>0</v>
      </c>
      <c r="G99" s="68">
        <f t="shared" si="2"/>
        <v>0</v>
      </c>
      <c r="H99" s="76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2">
        <v>0</v>
      </c>
      <c r="F100" s="66">
        <v>0</v>
      </c>
      <c r="G100" s="68">
        <f t="shared" si="2"/>
        <v>0</v>
      </c>
      <c r="H100" s="76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2">
        <v>0</v>
      </c>
      <c r="F101" s="66">
        <v>0</v>
      </c>
      <c r="G101" s="68">
        <f t="shared" si="2"/>
        <v>0</v>
      </c>
      <c r="H101" s="76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2">
        <v>23000</v>
      </c>
      <c r="F102" s="66">
        <v>7.95</v>
      </c>
      <c r="G102" s="68">
        <f t="shared" si="2"/>
        <v>182850</v>
      </c>
      <c r="H102" s="76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2">
        <v>23000</v>
      </c>
      <c r="F103" s="66">
        <v>9.9499999999999993</v>
      </c>
      <c r="G103" s="68">
        <f t="shared" ref="G103:G134" si="3">F103*E103</f>
        <v>228849.99999999997</v>
      </c>
      <c r="H103" s="76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2">
        <v>0</v>
      </c>
      <c r="F104" s="66">
        <v>0</v>
      </c>
      <c r="G104" s="68">
        <f t="shared" si="3"/>
        <v>0</v>
      </c>
      <c r="H104" s="76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2">
        <v>0</v>
      </c>
      <c r="F105" s="66">
        <v>0</v>
      </c>
      <c r="G105" s="68">
        <f t="shared" si="3"/>
        <v>0</v>
      </c>
      <c r="H105" s="76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2">
        <v>0</v>
      </c>
      <c r="F106" s="66">
        <v>0</v>
      </c>
      <c r="G106" s="68">
        <f t="shared" si="3"/>
        <v>0</v>
      </c>
      <c r="H106" s="76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2">
        <v>23000</v>
      </c>
      <c r="F107" s="66">
        <v>8.6999999999999993</v>
      </c>
      <c r="G107" s="68">
        <f t="shared" si="3"/>
        <v>200099.99999999997</v>
      </c>
      <c r="H107" s="76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2">
        <v>23000</v>
      </c>
      <c r="F108" s="66">
        <v>8.6999999999999993</v>
      </c>
      <c r="G108" s="68">
        <f t="shared" si="3"/>
        <v>200099.99999999997</v>
      </c>
      <c r="H108" s="76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2">
        <v>0</v>
      </c>
      <c r="F109" s="66">
        <v>0</v>
      </c>
      <c r="G109" s="68">
        <f t="shared" si="3"/>
        <v>0</v>
      </c>
      <c r="H109" s="76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2">
        <v>23000</v>
      </c>
      <c r="F110" s="66">
        <v>7.95</v>
      </c>
      <c r="G110" s="68">
        <f t="shared" si="3"/>
        <v>182850</v>
      </c>
      <c r="H110" s="76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2">
        <v>23000</v>
      </c>
      <c r="F111" s="66">
        <v>8.6999999999999993</v>
      </c>
      <c r="G111" s="68">
        <f t="shared" si="3"/>
        <v>200099.99999999997</v>
      </c>
      <c r="H111" s="76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2">
        <v>39100</v>
      </c>
      <c r="F112" s="66">
        <v>3.6465000000000001</v>
      </c>
      <c r="G112" s="68">
        <f t="shared" si="3"/>
        <v>142578.15</v>
      </c>
      <c r="H112" s="76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2">
        <v>64400</v>
      </c>
      <c r="F113" s="66">
        <v>8.0039999999999996</v>
      </c>
      <c r="G113" s="68">
        <f t="shared" si="3"/>
        <v>515457.6</v>
      </c>
      <c r="H113" s="76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2">
        <v>161000</v>
      </c>
      <c r="F114" s="66">
        <v>5.0599999999999996</v>
      </c>
      <c r="G114" s="68">
        <f t="shared" si="3"/>
        <v>814659.99999999988</v>
      </c>
      <c r="H114" s="76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2">
        <v>0</v>
      </c>
      <c r="F115" s="66">
        <v>0</v>
      </c>
      <c r="G115" s="68">
        <f t="shared" si="3"/>
        <v>0</v>
      </c>
      <c r="H115" s="76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2">
        <v>0</v>
      </c>
      <c r="F116" s="66">
        <v>0</v>
      </c>
      <c r="G116" s="68">
        <f t="shared" si="3"/>
        <v>0</v>
      </c>
      <c r="H116" s="76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2">
        <v>64400</v>
      </c>
      <c r="F117" s="66">
        <v>8.4389999999999983</v>
      </c>
      <c r="G117" s="68">
        <f t="shared" si="3"/>
        <v>543471.59999999986</v>
      </c>
      <c r="H117" s="76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2">
        <v>4600</v>
      </c>
      <c r="F118" s="66">
        <v>11.1625</v>
      </c>
      <c r="G118" s="68">
        <f t="shared" si="3"/>
        <v>51347.5</v>
      </c>
      <c r="H118" s="76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2">
        <v>9200</v>
      </c>
      <c r="F119" s="66">
        <v>1.5044999999999999</v>
      </c>
      <c r="G119" s="68">
        <f t="shared" si="3"/>
        <v>13841.4</v>
      </c>
      <c r="H119" s="76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2">
        <v>23000</v>
      </c>
      <c r="F120" s="66">
        <v>7.0469999999999997</v>
      </c>
      <c r="G120" s="68">
        <f t="shared" si="3"/>
        <v>162081</v>
      </c>
      <c r="H120" s="76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2">
        <v>460</v>
      </c>
      <c r="F121" s="66">
        <v>25.758000000000003</v>
      </c>
      <c r="G121" s="68">
        <f t="shared" si="3"/>
        <v>11848.680000000002</v>
      </c>
      <c r="H121" s="76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2">
        <v>9200</v>
      </c>
      <c r="F122" s="66">
        <v>7.95</v>
      </c>
      <c r="G122" s="68">
        <f t="shared" si="3"/>
        <v>73140</v>
      </c>
      <c r="H122" s="76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2">
        <v>0</v>
      </c>
      <c r="F123" s="66">
        <v>0</v>
      </c>
      <c r="G123" s="68">
        <f t="shared" si="3"/>
        <v>0</v>
      </c>
      <c r="H123" s="76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2">
        <v>11500</v>
      </c>
      <c r="F124" s="66">
        <v>8.6999999999999993</v>
      </c>
      <c r="G124" s="68">
        <f t="shared" si="3"/>
        <v>100049.99999999999</v>
      </c>
      <c r="H124" s="76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2">
        <v>0</v>
      </c>
      <c r="F125" s="67">
        <v>0</v>
      </c>
      <c r="G125" s="68">
        <f t="shared" si="3"/>
        <v>0</v>
      </c>
      <c r="H125" s="76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2">
        <v>0</v>
      </c>
      <c r="F126" s="67">
        <v>0</v>
      </c>
      <c r="G126" s="68">
        <f t="shared" si="3"/>
        <v>0</v>
      </c>
      <c r="H126" s="76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2">
        <v>32200</v>
      </c>
      <c r="F127" s="67">
        <v>1.431</v>
      </c>
      <c r="G127" s="68">
        <f t="shared" si="3"/>
        <v>46078.200000000004</v>
      </c>
      <c r="H127" s="76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2">
        <v>32200</v>
      </c>
      <c r="F128" s="67">
        <v>0.71550000000000002</v>
      </c>
      <c r="G128" s="68">
        <f t="shared" si="3"/>
        <v>23039.100000000002</v>
      </c>
      <c r="H128" s="76" t="s">
        <v>253</v>
      </c>
    </row>
    <row r="129" spans="1:32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2">
        <v>0</v>
      </c>
      <c r="F129" s="67">
        <v>0</v>
      </c>
      <c r="G129" s="68">
        <f t="shared" si="3"/>
        <v>0</v>
      </c>
      <c r="H129" s="76" t="s">
        <v>253</v>
      </c>
    </row>
    <row r="130" spans="1:32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2">
        <v>4600</v>
      </c>
      <c r="F130" s="67">
        <v>7.95</v>
      </c>
      <c r="G130" s="68">
        <f t="shared" si="3"/>
        <v>36570</v>
      </c>
      <c r="H130" s="76" t="s">
        <v>253</v>
      </c>
    </row>
    <row r="131" spans="1:32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2">
        <v>0</v>
      </c>
      <c r="F131" s="67">
        <v>0</v>
      </c>
      <c r="G131" s="68">
        <f t="shared" si="3"/>
        <v>0</v>
      </c>
      <c r="H131" s="76" t="s">
        <v>255</v>
      </c>
    </row>
    <row r="132" spans="1:32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2">
        <v>0</v>
      </c>
      <c r="F132" s="67">
        <v>0</v>
      </c>
      <c r="G132" s="68">
        <f t="shared" si="3"/>
        <v>0</v>
      </c>
      <c r="H132" s="76" t="s">
        <v>255</v>
      </c>
    </row>
    <row r="133" spans="1:32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2">
        <v>0</v>
      </c>
      <c r="F133" s="67">
        <v>0</v>
      </c>
      <c r="G133" s="68">
        <f t="shared" si="3"/>
        <v>0</v>
      </c>
      <c r="H133" s="76" t="s">
        <v>253</v>
      </c>
    </row>
    <row r="134" spans="1:32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2">
        <v>11500</v>
      </c>
      <c r="F134" s="67">
        <v>2.6180000000000003</v>
      </c>
      <c r="G134" s="68">
        <f t="shared" si="3"/>
        <v>30107.000000000004</v>
      </c>
      <c r="H134" s="76" t="s">
        <v>253</v>
      </c>
    </row>
    <row r="135" spans="1:32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2">
        <v>460</v>
      </c>
      <c r="F135" s="67">
        <v>2067</v>
      </c>
      <c r="G135" s="68">
        <f t="shared" ref="G135" si="4">F135*E135</f>
        <v>950820</v>
      </c>
      <c r="H135" s="76" t="s">
        <v>253</v>
      </c>
    </row>
    <row r="136" spans="1:32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2">
        <v>920</v>
      </c>
      <c r="F136" s="67">
        <v>0</v>
      </c>
      <c r="G136" s="68">
        <f t="shared" ref="G136:G139" si="5">F136*E136</f>
        <v>0</v>
      </c>
      <c r="H136" s="76" t="s">
        <v>255</v>
      </c>
    </row>
    <row r="137" spans="1:32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2">
        <v>1840</v>
      </c>
      <c r="F137" s="67">
        <v>115.19999999999999</v>
      </c>
      <c r="G137" s="68">
        <f t="shared" si="5"/>
        <v>211967.99999999997</v>
      </c>
      <c r="H137" s="76" t="s">
        <v>255</v>
      </c>
    </row>
    <row r="138" spans="1:32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2">
        <v>0</v>
      </c>
      <c r="F138" s="67">
        <v>0</v>
      </c>
      <c r="G138" s="68">
        <f t="shared" si="5"/>
        <v>0</v>
      </c>
      <c r="H138" s="76" t="s">
        <v>253</v>
      </c>
    </row>
    <row r="139" spans="1:32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2">
        <v>0</v>
      </c>
      <c r="F139" s="67">
        <v>0</v>
      </c>
      <c r="G139" s="68">
        <f t="shared" si="5"/>
        <v>0</v>
      </c>
      <c r="H139" s="76" t="s">
        <v>253</v>
      </c>
    </row>
    <row r="140" spans="1:32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69">
        <f>SUM(G7:G139)</f>
        <v>9770775.6513639987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</row>
    <row r="141" spans="1:32" ht="26.25" customHeight="1" x14ac:dyDescent="0.2">
      <c r="A141" s="85" t="s">
        <v>194</v>
      </c>
      <c r="B141" s="85"/>
      <c r="C141" s="85"/>
      <c r="D141" s="85"/>
      <c r="E141" s="85"/>
      <c r="F141" s="85"/>
      <c r="G141" s="85"/>
      <c r="H141" s="77"/>
      <c r="I141" s="78"/>
    </row>
    <row r="142" spans="1:32" ht="13.5" thickBot="1" x14ac:dyDescent="0.25">
      <c r="A142" s="27"/>
      <c r="B142" s="28"/>
      <c r="C142" s="28"/>
      <c r="D142" s="28"/>
      <c r="E142" s="28"/>
      <c r="F142" s="28"/>
      <c r="G142" s="28"/>
      <c r="H142" s="79"/>
    </row>
    <row r="143" spans="1:32" ht="15.75" customHeight="1" thickTop="1" x14ac:dyDescent="0.2">
      <c r="B143" s="44" t="s">
        <v>2</v>
      </c>
      <c r="C143" s="92"/>
      <c r="D143" s="92"/>
      <c r="E143" s="92"/>
      <c r="F143" s="93"/>
    </row>
    <row r="144" spans="1:32" ht="15.75" customHeight="1" x14ac:dyDescent="0.2">
      <c r="B144" s="45" t="s">
        <v>25</v>
      </c>
      <c r="C144" s="94" t="s">
        <v>233</v>
      </c>
      <c r="D144" s="94"/>
      <c r="E144" s="94"/>
      <c r="F144" s="95"/>
    </row>
    <row r="145" spans="2:6" ht="32.25" customHeight="1" x14ac:dyDescent="0.2">
      <c r="B145" s="89"/>
      <c r="C145" s="9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9"/>
      <c r="C146" s="9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6" t="s">
        <v>263</v>
      </c>
      <c r="C147" s="87"/>
      <c r="D147" s="83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0"/>
      <c r="D149" s="91"/>
      <c r="E149" s="33"/>
      <c r="F149" s="33"/>
    </row>
    <row r="150" spans="2:6" ht="15.75" x14ac:dyDescent="0.25">
      <c r="B150" s="13" t="s">
        <v>3</v>
      </c>
      <c r="C150" s="97"/>
      <c r="D150" s="98"/>
      <c r="E150" s="33"/>
      <c r="F150" s="33"/>
    </row>
    <row r="151" spans="2:6" ht="15.75" customHeight="1" x14ac:dyDescent="0.25">
      <c r="B151" s="32" t="s">
        <v>23</v>
      </c>
      <c r="C151" s="90"/>
      <c r="D151" s="91"/>
      <c r="E151" s="33"/>
      <c r="F151" s="33"/>
    </row>
    <row r="152" spans="2:6" ht="15.75" customHeight="1" x14ac:dyDescent="0.25">
      <c r="B152" s="17" t="s">
        <v>210</v>
      </c>
      <c r="C152" s="97"/>
      <c r="D152" s="98"/>
      <c r="E152" s="33"/>
      <c r="F152" s="33"/>
    </row>
    <row r="153" spans="2:6" ht="15.75" customHeight="1" x14ac:dyDescent="0.25">
      <c r="B153" s="17" t="s">
        <v>211</v>
      </c>
      <c r="C153" s="97"/>
      <c r="D153" s="98"/>
      <c r="E153" s="33"/>
      <c r="F153" s="33"/>
    </row>
    <row r="154" spans="2:6" ht="15.75" customHeight="1" x14ac:dyDescent="0.25">
      <c r="B154" s="17" t="s">
        <v>212</v>
      </c>
      <c r="C154" s="97"/>
      <c r="D154" s="98"/>
      <c r="E154" s="33"/>
      <c r="F154" s="33"/>
    </row>
    <row r="155" spans="2:6" ht="15.75" customHeight="1" x14ac:dyDescent="0.25">
      <c r="B155" s="17" t="s">
        <v>213</v>
      </c>
      <c r="C155" s="97"/>
      <c r="D155" s="98"/>
      <c r="E155" s="33"/>
      <c r="F155" s="33"/>
    </row>
    <row r="156" spans="2:6" ht="15.75" customHeight="1" x14ac:dyDescent="0.25">
      <c r="B156" s="17" t="s">
        <v>208</v>
      </c>
      <c r="C156" s="97"/>
      <c r="D156" s="98"/>
      <c r="E156" s="33"/>
      <c r="F156" s="33"/>
    </row>
    <row r="157" spans="2:6" ht="15.75" customHeight="1" x14ac:dyDescent="0.25">
      <c r="B157" s="17" t="s">
        <v>209</v>
      </c>
      <c r="C157" s="97"/>
      <c r="D157" s="98"/>
      <c r="E157" s="33"/>
      <c r="F157" s="33"/>
    </row>
    <row r="158" spans="2:6" ht="15.75" customHeight="1" x14ac:dyDescent="0.25">
      <c r="B158" s="17" t="s">
        <v>214</v>
      </c>
      <c r="C158" s="97"/>
      <c r="D158" s="98"/>
      <c r="E158" s="33"/>
      <c r="F158" s="33"/>
    </row>
    <row r="159" spans="2:6" ht="15.75" customHeight="1" x14ac:dyDescent="0.25">
      <c r="B159" s="32" t="s">
        <v>22</v>
      </c>
      <c r="C159" s="97"/>
      <c r="D159" s="98"/>
      <c r="E159" s="33"/>
      <c r="F159" s="33"/>
    </row>
    <row r="160" spans="2:6" ht="15.75" x14ac:dyDescent="0.25">
      <c r="B160" s="32" t="s">
        <v>24</v>
      </c>
      <c r="C160" s="90"/>
      <c r="D160" s="9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4.5" customHeight="1" x14ac:dyDescent="0.25">
      <c r="B165"/>
      <c r="C165" s="101" t="s">
        <v>231</v>
      </c>
      <c r="D165" s="102"/>
      <c r="E165" s="42" t="s">
        <v>234</v>
      </c>
      <c r="F165" s="82" t="s">
        <v>262</v>
      </c>
      <c r="G165" s="42" t="s">
        <v>235</v>
      </c>
    </row>
    <row r="166" spans="2:7" ht="28.5" customHeight="1" x14ac:dyDescent="0.25">
      <c r="B166"/>
      <c r="C166" s="99" t="s">
        <v>230</v>
      </c>
      <c r="D166" s="100"/>
      <c r="E166" s="7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6895876.6678239992</v>
      </c>
      <c r="F166" s="81">
        <v>0</v>
      </c>
      <c r="G166" s="65">
        <f>ROUND(F166/E166,3)</f>
        <v>0</v>
      </c>
    </row>
    <row r="167" spans="2:7" ht="28.5" customHeight="1" x14ac:dyDescent="0.25">
      <c r="B167"/>
      <c r="C167" s="109" t="s">
        <v>236</v>
      </c>
      <c r="D167" s="110"/>
      <c r="E167" s="70">
        <f>SUBTOTAL(9,G40,G53,G54,G57,G59,G61,G64,G66,G68,G69,G70,G71,G72,G73,G74,G76,G79,G84,G85,G90,G93,G96,G98,G100,G103,G109,G112,G113,G114,G124,G125,G126,G131,G132,G136,G137)</f>
        <v>2823551.4835399999</v>
      </c>
      <c r="F167" s="81">
        <v>0</v>
      </c>
      <c r="G167" s="65">
        <f t="shared" ref="G167:G169" si="6">ROUND(F167/E167,3)</f>
        <v>0</v>
      </c>
    </row>
    <row r="168" spans="2:7" ht="28.5" customHeight="1" x14ac:dyDescent="0.25">
      <c r="B168"/>
      <c r="C168" s="107" t="s">
        <v>237</v>
      </c>
      <c r="D168" s="108"/>
      <c r="E168" s="70">
        <f>SUBTOTAL(9,G15,G16,G24,G26,G27,G33,G34,G77,G80,G87,G94,G101)</f>
        <v>0</v>
      </c>
      <c r="F168" s="81">
        <v>0</v>
      </c>
      <c r="G168" s="65" t="e">
        <f t="shared" si="6"/>
        <v>#DIV/0!</v>
      </c>
    </row>
    <row r="169" spans="2:7" ht="28.5" customHeight="1" x14ac:dyDescent="0.25">
      <c r="B169"/>
      <c r="C169" s="105" t="s">
        <v>238</v>
      </c>
      <c r="D169" s="106"/>
      <c r="E169" s="70">
        <f>SUBTOTAL(9,G118)</f>
        <v>51347.5</v>
      </c>
      <c r="F169" s="81">
        <v>0</v>
      </c>
      <c r="G169" s="65">
        <f t="shared" si="6"/>
        <v>0</v>
      </c>
    </row>
    <row r="170" spans="2:7" ht="28.5" customHeight="1" x14ac:dyDescent="0.25">
      <c r="B170"/>
      <c r="C170" s="103" t="s">
        <v>232</v>
      </c>
      <c r="D170" s="104"/>
      <c r="E170" s="71">
        <f>SUM(E166:E169)</f>
        <v>9770775.6513639987</v>
      </c>
      <c r="F170" s="71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LF+vlda5uFj90pY5xRkWljd8NHQvHux5QJaTMP2BF/UWR9qfNvohYiYPbj9TKmcgyJOTjZlyNmTpQhGFYvwTCw==" saltValue="LFvb4O7uI5qig+t4JMG3/Q==" spinCount="100000" sheet="1" objects="1" scenarios="1"/>
  <autoFilter ref="A6:J141" xr:uid="{00000000-0009-0000-0000-000000000000}"/>
  <mergeCells count="27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F1:G1"/>
    <mergeCell ref="A3:G3"/>
    <mergeCell ref="A141:G141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2022-11-17T06:35:57Z</dcterms:modified>
</cp:coreProperties>
</file>