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82DB4D4A-912F-4380-9AA4-FCFB2054B803}" xr6:coauthVersionLast="47" xr6:coauthVersionMax="47" xr10:uidLastSave="{00000000-0000-0000-0000-000000000000}"/>
  <bookViews>
    <workbookView xWindow="30" yWindow="75" windowWidth="20835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<sst xmlns="http://schemas.openxmlformats.org/spreadsheetml/2006/main" count="610" uniqueCount="265">
  <si>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</si>
  <si>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</si>
  <si>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</si>
  <si>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</si>
  <si>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</si>
  <si>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</si>
  <si>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</si>
  <si>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</si>
  <si>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</si>
  <si>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</si>
  <si>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</si>
  <si>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</si>
  <si>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</si>
  <si>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</si>
  <si>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</si>
  <si>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</si>
  <si>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</si>
  <si>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</si>
  <si>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</si>
  <si>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</si>
  <si>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</si>
  <si>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</si>
  <si>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</si>
  <si>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</si>
  <si>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</si>
  <si>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</si>
  <si>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</si>
  <si>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</si>
  <si>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</si>
  <si>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</si>
  <si>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</si>
  <si>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</si>
  <si>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</si>
  <si>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</si>
  <si>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</si>
  <si>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</si>
  <si>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</si>
  <si>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</si>
  <si>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</si>
  <si>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</si>
  <si>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</si>
  <si>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</si>
  <si>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</si>
  <si>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</si>
  <si>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</si>
  <si>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</si>
  <si>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</si>
  <si>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</si>
  <si>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</si>
  <si>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</si>
  <si>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</si>
  <si>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</si>
  <si>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</si>
  <si>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</si>
  <si>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</si>
  <si>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</si>
  <si>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</si>
  <si>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</si>
  <si>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</si>
  <si>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</si>
  <si>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</si>
  <si>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</si>
  <si>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</si>
  <si>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</si>
  <si>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</si>
  <si>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</si>
  <si>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</si>
  <si>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</si>
  <si>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</si>
  <si>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</si>
  <si>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</si>
  <si>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</si>
  <si>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</si>
  <si>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</si>
  <si>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</si>
  <si>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</si>
  <si>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</si>
  <si>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</si>
  <si>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</si>
  <si>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</si>
  <si>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</si>
  <si>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</si>
  <si>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</si>
  <si>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</si>
  <si>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</si>
  <si>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</si>
  <si>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</si>
  <si>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</si>
  <si>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</si>
  <si>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</si>
  <si>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</si>
  <si>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</si>
  <si>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</si>
  <si>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</si>
  <si>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</si>
  <si>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</si>
  <si>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</si>
  <si>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</si>
  <si>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</si>
  <si>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</si>
  <si>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</si>
  <si>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</si>
  <si>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</si>
  <si>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</si>
  <si>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</si>
  <si>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</si>
  <si>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</si>
  <si>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</si>
  <si>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</si>
  <si>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</si>
  <si>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</si>
  <si>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</si>
  <si>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</si>
  <si>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</si>
  <si>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</si>
  <si>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</si>
  <si>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</si>
  <si>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</si>
  <si>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</si>
  <si>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</si>
  <si>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</si>
  <si>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</si>
  <si>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</si>
  <si>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</si>
  <si>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</si>
  <si>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</si>
  <si>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</si>
  <si>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</si>
  <si>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</si>
  <si>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</si>
  <si>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</si>
  <si>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</si>
  <si>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</si>
  <si>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</si>
  <si>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</si>
  <si>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</si>
  <si>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</si>
  <si>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</si>
  <si>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</si>
  <si>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</si>
  <si>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</si>
  <si>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</si>
  <si>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</si>
  <si>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</si>
  <si>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</si>
  <si>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</si>
  <si>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</si>
  <si>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</si>
  <si>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</si>
  <si>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</si>
  <si>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</si>
  <si>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</si>
  <si>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</si>
  <si>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</si>
  <si>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</si>
  <si>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</si>
  <si>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</si>
  <si>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</si>
  <si>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</si>
  <si>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</si>
  <si>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</si>
  <si>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</si>
  <si>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</si>
  <si>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</si>
  <si>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</si>
  <si>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</si>
  <si>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</si>
  <si>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</si>
  <si>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</si>
  <si>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</si>
  <si>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</si>
  <si>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</si>
  <si>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</si>
  <si>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</si>
  <si>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</si>
  <si>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</si>
  <si>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</si>
  <si>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</si>
  <si>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</si>
  <si>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</si>
  <si>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</si>
  <si>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</si>
  <si>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</si>
  <si>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</si>
  <si>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</si>
  <si>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</si>
  <si>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</si>
  <si>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</si>
  <si>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</si>
  <si>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</si>
  <si>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</si>
  <si>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</si>
  <si>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</si>
  <si>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</si>
  <si>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</si>
  <si>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</si>
  <si>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</si>
  <si>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</si>
  <si>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</si>
  <si>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</si>
  <si>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</si>
  <si>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</si>
  <si>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</si>
  <si>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</si>
  <si>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</si>
  <si>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</si>
  <si>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</si>
  <si>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</si>
  <si>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</si>
  <si>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</si>
  <si>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</si>
  <si>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</si>
  <si>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</si>
  <si>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</si>
  <si>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</si>
  <si>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</si>
  <si>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</si>
  <si>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</si>
  <si>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</si>
  <si>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</si>
  <si>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</si>
  <si>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</si>
  <si>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</si>
  <si>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</si>
  <si>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</si>
  <si>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</si>
  <si>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</si>
  <si>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</si>
  <si>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</si>
  <si>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</si>
  <si>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</si>
  <si>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</si>
  <si>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</si>
  <si>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</si>
  <si>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</si>
  <si>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</si>
  <si>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</si>
  <si>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</si>
  <si>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</si>
  <si>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</si>
  <si>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</si>
  <si>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</si>
  <si>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</si>
  <si>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</si>
  <si>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</si>
  <si>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</si>
  <si>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</si>
  <si>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</si>
  <si>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</si>
  <si>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</si>
  <si>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</si>
  <si>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</si>
  <si>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</si>
  <si>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</si>
  <si>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</si>
  <si>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</si>
  <si>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</si>
  <si>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</si>
  <si>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</si>
  <si>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</si>
  <si>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</si>
  <si>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8 - Výrobný celok Čierny Váh V.</t>
  </si>
  <si>
    <t>Požadovaný počet pracovníkov:  25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</si>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</sst>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left"/>
    </xf>
    <xf numFmtId="0" fontId="17" fillId="11" borderId="0" xfId="1" applyFont="1" applyFill="1" applyAlignment="1">
      <alignment horizontal="left" wrapText="1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4"/>
  <sheetViews>
    <sheetView tabSelected="1" view="pageBreakPreview" zoomScale="80" zoomScaleNormal="80" zoomScaleSheetLayoutView="80" workbookViewId="0">
      <selection activeCell="C6" sqref="C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140625" style="5" customWidth="1"/>
    <col min="5" max="5" width="14.28515625" style="4" customWidth="1"/>
    <col min="6" max="6" width="15.7109375" style="4" customWidth="1"/>
    <col min="7" max="7" width="18.7109375" style="4" customWidth="1"/>
    <col min="8" max="8" width="18.85546875" style="81" customWidth="1"/>
    <col min="9" max="16" width="18.85546875" style="77" customWidth="1"/>
    <col min="17" max="17" width="18.85546875" style="4" customWidth="1"/>
    <col min="18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6" s="1" customFormat="1" ht="15.75" x14ac:dyDescent="0.25">
      <c r="A1" s="1" t="s">
        <v>192</v>
      </c>
      <c r="D1" s="2"/>
      <c r="G1" s="62" t="s">
        <v>260</v>
      </c>
      <c r="H1" s="74"/>
      <c r="I1" s="74"/>
      <c r="J1" s="74"/>
      <c r="K1" s="74"/>
      <c r="L1" s="74"/>
      <c r="M1" s="74"/>
      <c r="N1" s="74"/>
      <c r="O1" s="74"/>
      <c r="P1" s="74"/>
    </row>
    <row r="2" spans="1:16" s="1" customFormat="1" ht="12" customHeight="1" x14ac:dyDescent="0.25">
      <c r="D2" s="2"/>
      <c r="G2" s="63"/>
      <c r="H2" s="74"/>
      <c r="I2" s="74"/>
      <c r="J2" s="74"/>
      <c r="K2" s="74"/>
      <c r="L2" s="74"/>
      <c r="M2" s="74"/>
      <c r="N2" s="74"/>
      <c r="O2" s="74"/>
      <c r="P2" s="74"/>
    </row>
    <row r="3" spans="1:16" s="3" customFormat="1" ht="39.75" customHeight="1" x14ac:dyDescent="0.3">
      <c r="A3" s="88" t="s">
        <v>261</v>
      </c>
      <c r="B3" s="88"/>
      <c r="C3" s="88"/>
      <c r="D3" s="88"/>
      <c r="E3" s="88"/>
      <c r="F3" s="88"/>
      <c r="G3" s="88"/>
      <c r="H3" s="75"/>
      <c r="I3" s="75"/>
      <c r="J3" s="75"/>
      <c r="K3" s="75"/>
      <c r="L3" s="75"/>
      <c r="M3" s="75"/>
      <c r="N3" s="75"/>
      <c r="O3" s="75"/>
      <c r="P3" s="75"/>
    </row>
    <row r="4" spans="1:16" s="1" customFormat="1" ht="18.75" customHeight="1" x14ac:dyDescent="0.25">
      <c r="A4" s="6" t="s">
        <v>262</v>
      </c>
      <c r="B4" s="6"/>
      <c r="C4" s="6"/>
      <c r="D4" s="7"/>
      <c r="E4" s="6"/>
      <c r="F4" s="6"/>
      <c r="G4" s="64"/>
      <c r="H4" s="74"/>
      <c r="I4" s="74"/>
      <c r="J4" s="74"/>
      <c r="K4" s="74"/>
      <c r="L4" s="74"/>
      <c r="M4" s="74"/>
      <c r="N4" s="74"/>
      <c r="O4" s="74"/>
      <c r="P4" s="74"/>
    </row>
    <row r="5" spans="1:16" s="3" customFormat="1" ht="18" customHeight="1" x14ac:dyDescent="0.25">
      <c r="A5" s="8" t="s">
        <v>215</v>
      </c>
      <c r="B5" s="6"/>
      <c r="C5" s="6"/>
      <c r="D5" s="7"/>
      <c r="E5" s="6"/>
      <c r="F5" s="6"/>
      <c r="G5" s="64"/>
      <c r="H5" s="75"/>
      <c r="I5" s="75"/>
      <c r="J5" s="75"/>
      <c r="K5" s="75"/>
      <c r="L5" s="75"/>
      <c r="M5" s="75"/>
      <c r="N5" s="75"/>
      <c r="O5" s="75"/>
      <c r="P5" s="75"/>
    </row>
    <row r="6" spans="1:16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76" t="s">
        <v>252</v>
      </c>
      <c r="I6" s="76"/>
      <c r="J6" s="76"/>
      <c r="K6" s="76"/>
      <c r="L6" s="76"/>
      <c r="M6" s="76"/>
      <c r="N6" s="76"/>
      <c r="O6" s="76"/>
      <c r="P6" s="76"/>
    </row>
    <row r="7" spans="1:16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3">
        <v>1380</v>
      </c>
      <c r="F7" s="67">
        <v>53.1</v>
      </c>
      <c r="G7" s="69">
        <f t="shared" ref="G7:G38" si="0">F7*E7</f>
        <v>73278</v>
      </c>
      <c r="H7" s="77" t="s">
        <v>253</v>
      </c>
    </row>
    <row r="8" spans="1:16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3">
        <v>506</v>
      </c>
      <c r="F8" s="67">
        <v>54.57</v>
      </c>
      <c r="G8" s="69">
        <f t="shared" si="0"/>
        <v>27612.420000000002</v>
      </c>
      <c r="H8" s="77" t="s">
        <v>253</v>
      </c>
    </row>
    <row r="9" spans="1:16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3">
        <v>0</v>
      </c>
      <c r="F9" s="67">
        <v>0</v>
      </c>
      <c r="G9" s="69">
        <f t="shared" si="0"/>
        <v>0</v>
      </c>
      <c r="H9" s="77" t="s">
        <v>253</v>
      </c>
    </row>
    <row r="10" spans="1:16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3">
        <v>0</v>
      </c>
      <c r="F10" s="67">
        <v>0</v>
      </c>
      <c r="G10" s="69">
        <f t="shared" si="0"/>
        <v>0</v>
      </c>
      <c r="H10" s="77" t="s">
        <v>253</v>
      </c>
    </row>
    <row r="11" spans="1:16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3">
        <v>0</v>
      </c>
      <c r="F11" s="67">
        <v>0</v>
      </c>
      <c r="G11" s="69">
        <f t="shared" si="0"/>
        <v>0</v>
      </c>
      <c r="H11" s="77" t="s">
        <v>253</v>
      </c>
    </row>
    <row r="12" spans="1:16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3">
        <v>0</v>
      </c>
      <c r="F12" s="67">
        <v>0</v>
      </c>
      <c r="G12" s="69">
        <f t="shared" si="0"/>
        <v>0</v>
      </c>
      <c r="H12" s="77" t="s">
        <v>253</v>
      </c>
    </row>
    <row r="13" spans="1:16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3">
        <v>0</v>
      </c>
      <c r="F13" s="67">
        <v>0</v>
      </c>
      <c r="G13" s="69">
        <f t="shared" si="0"/>
        <v>0</v>
      </c>
      <c r="H13" s="77" t="s">
        <v>253</v>
      </c>
    </row>
    <row r="14" spans="1:16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3">
        <v>0</v>
      </c>
      <c r="F14" s="67">
        <v>0</v>
      </c>
      <c r="G14" s="69">
        <f t="shared" si="0"/>
        <v>0</v>
      </c>
      <c r="H14" s="77" t="s">
        <v>253</v>
      </c>
    </row>
    <row r="15" spans="1:16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3">
        <v>0</v>
      </c>
      <c r="F15" s="67">
        <v>0</v>
      </c>
      <c r="G15" s="69">
        <f t="shared" si="0"/>
        <v>0</v>
      </c>
      <c r="H15" s="77" t="s">
        <v>254</v>
      </c>
    </row>
    <row r="16" spans="1:16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3">
        <v>0</v>
      </c>
      <c r="F16" s="67">
        <v>0</v>
      </c>
      <c r="G16" s="69">
        <f t="shared" si="0"/>
        <v>0</v>
      </c>
      <c r="H16" s="77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3">
        <v>0</v>
      </c>
      <c r="F17" s="67">
        <v>0</v>
      </c>
      <c r="G17" s="69">
        <f t="shared" si="0"/>
        <v>0</v>
      </c>
      <c r="H17" s="77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3">
        <v>0</v>
      </c>
      <c r="F18" s="67">
        <v>0</v>
      </c>
      <c r="G18" s="69">
        <f t="shared" si="0"/>
        <v>0</v>
      </c>
      <c r="H18" s="77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3">
        <v>0</v>
      </c>
      <c r="F19" s="67">
        <v>0</v>
      </c>
      <c r="G19" s="69">
        <f t="shared" si="0"/>
        <v>0</v>
      </c>
      <c r="H19" s="77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3">
        <v>0</v>
      </c>
      <c r="F20" s="67">
        <v>0</v>
      </c>
      <c r="G20" s="69">
        <f t="shared" si="0"/>
        <v>0</v>
      </c>
      <c r="H20" s="77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3">
        <v>0</v>
      </c>
      <c r="F21" s="67">
        <v>0</v>
      </c>
      <c r="G21" s="69">
        <f t="shared" si="0"/>
        <v>0</v>
      </c>
      <c r="H21" s="77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3">
        <v>92</v>
      </c>
      <c r="F22" s="67">
        <v>8.6999999999999993</v>
      </c>
      <c r="G22" s="69">
        <f t="shared" si="0"/>
        <v>800.4</v>
      </c>
      <c r="H22" s="77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3">
        <v>92</v>
      </c>
      <c r="F23" s="67">
        <v>8.6999999999999993</v>
      </c>
      <c r="G23" s="69">
        <f t="shared" si="0"/>
        <v>800.4</v>
      </c>
      <c r="H23" s="77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3">
        <v>0</v>
      </c>
      <c r="F24" s="67">
        <v>0</v>
      </c>
      <c r="G24" s="69">
        <f t="shared" si="0"/>
        <v>0</v>
      </c>
      <c r="H24" s="77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3">
        <v>46</v>
      </c>
      <c r="F25" s="67">
        <v>63.997500000000009</v>
      </c>
      <c r="G25" s="69">
        <f t="shared" si="0"/>
        <v>2943.8850000000002</v>
      </c>
      <c r="H25" s="77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3">
        <v>0</v>
      </c>
      <c r="F26" s="67">
        <v>0</v>
      </c>
      <c r="G26" s="69">
        <f t="shared" si="0"/>
        <v>0</v>
      </c>
      <c r="H26" s="77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3">
        <v>0</v>
      </c>
      <c r="F27" s="67">
        <v>0</v>
      </c>
      <c r="G27" s="69">
        <f t="shared" si="0"/>
        <v>0</v>
      </c>
      <c r="H27" s="77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3">
        <v>55200</v>
      </c>
      <c r="F28" s="67">
        <v>5.2439999999999989</v>
      </c>
      <c r="G28" s="69">
        <f t="shared" si="0"/>
        <v>289468.79999999993</v>
      </c>
      <c r="H28" s="77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3">
        <v>4600</v>
      </c>
      <c r="F29" s="67">
        <v>5.2439999999999989</v>
      </c>
      <c r="G29" s="69">
        <f t="shared" si="0"/>
        <v>24122.399999999994</v>
      </c>
      <c r="H29" s="77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3">
        <v>0</v>
      </c>
      <c r="F30" s="67">
        <v>0</v>
      </c>
      <c r="G30" s="69">
        <f t="shared" si="0"/>
        <v>0</v>
      </c>
      <c r="H30" s="77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3">
        <v>4600</v>
      </c>
      <c r="F31" s="67">
        <v>3.5669999999999993</v>
      </c>
      <c r="G31" s="69">
        <f t="shared" si="0"/>
        <v>16408.199999999997</v>
      </c>
      <c r="H31" s="77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3">
        <v>0</v>
      </c>
      <c r="F32" s="67">
        <v>0</v>
      </c>
      <c r="G32" s="69">
        <f t="shared" si="0"/>
        <v>0</v>
      </c>
      <c r="H32" s="77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3">
        <v>0</v>
      </c>
      <c r="F33" s="67">
        <v>0</v>
      </c>
      <c r="G33" s="69">
        <f t="shared" si="0"/>
        <v>0</v>
      </c>
      <c r="H33" s="77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3">
        <v>0</v>
      </c>
      <c r="F34" s="67">
        <v>0</v>
      </c>
      <c r="G34" s="69">
        <f t="shared" si="0"/>
        <v>0</v>
      </c>
      <c r="H34" s="77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3">
        <v>5727</v>
      </c>
      <c r="F35" s="67">
        <v>10.732500000000002</v>
      </c>
      <c r="G35" s="69">
        <f t="shared" si="0"/>
        <v>61465.027500000011</v>
      </c>
      <c r="H35" s="77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3">
        <v>460</v>
      </c>
      <c r="F36" s="67">
        <v>4.59</v>
      </c>
      <c r="G36" s="69">
        <f t="shared" si="0"/>
        <v>2111.4</v>
      </c>
      <c r="H36" s="77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3">
        <v>460</v>
      </c>
      <c r="F37" s="67">
        <v>9.1425000000000001</v>
      </c>
      <c r="G37" s="69">
        <f t="shared" si="0"/>
        <v>4205.55</v>
      </c>
      <c r="H37" s="77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3">
        <v>0</v>
      </c>
      <c r="F38" s="67">
        <v>0</v>
      </c>
      <c r="G38" s="69">
        <f t="shared" si="0"/>
        <v>0</v>
      </c>
      <c r="H38" s="77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3">
        <v>0</v>
      </c>
      <c r="F39" s="67">
        <v>0</v>
      </c>
      <c r="G39" s="69">
        <f t="shared" ref="G39:G70" si="1">F39*E39</f>
        <v>0</v>
      </c>
      <c r="H39" s="77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3">
        <v>0</v>
      </c>
      <c r="F40" s="67">
        <v>0</v>
      </c>
      <c r="G40" s="69">
        <f t="shared" si="1"/>
        <v>0</v>
      </c>
      <c r="H40" s="77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3">
        <v>0</v>
      </c>
      <c r="F41" s="67">
        <v>0</v>
      </c>
      <c r="G41" s="69">
        <f t="shared" si="1"/>
        <v>0</v>
      </c>
      <c r="H41" s="77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3">
        <v>920</v>
      </c>
      <c r="F42" s="67">
        <v>8.6655000000000015</v>
      </c>
      <c r="G42" s="69">
        <f t="shared" si="1"/>
        <v>7972.2600000000011</v>
      </c>
      <c r="H42" s="77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3">
        <v>0</v>
      </c>
      <c r="F43" s="67">
        <v>0</v>
      </c>
      <c r="G43" s="69">
        <f t="shared" si="1"/>
        <v>0</v>
      </c>
      <c r="H43" s="77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3">
        <v>5750</v>
      </c>
      <c r="F44" s="67">
        <v>4.5314999999999994</v>
      </c>
      <c r="G44" s="69">
        <f t="shared" si="1"/>
        <v>26056.124999999996</v>
      </c>
      <c r="H44" s="77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3">
        <v>9.2000000000000011</v>
      </c>
      <c r="F45" s="67">
        <v>801.87899999999991</v>
      </c>
      <c r="G45" s="69">
        <f t="shared" si="1"/>
        <v>7377.2867999999999</v>
      </c>
      <c r="H45" s="77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3">
        <v>18.400000000000002</v>
      </c>
      <c r="F46" s="67">
        <v>690.08399999999983</v>
      </c>
      <c r="G46" s="69">
        <f t="shared" si="1"/>
        <v>12697.545599999998</v>
      </c>
      <c r="H46" s="77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3">
        <v>13.799999999999999</v>
      </c>
      <c r="F47" s="67">
        <v>415.59899999999999</v>
      </c>
      <c r="G47" s="69">
        <f t="shared" si="1"/>
        <v>5735.2661999999991</v>
      </c>
      <c r="H47" s="77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3">
        <v>0</v>
      </c>
      <c r="F48" s="67">
        <v>0</v>
      </c>
      <c r="G48" s="69">
        <f t="shared" si="1"/>
        <v>0</v>
      </c>
      <c r="H48" s="77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3">
        <v>276</v>
      </c>
      <c r="F49" s="67">
        <v>8.6999999999999993</v>
      </c>
      <c r="G49" s="69">
        <f t="shared" si="1"/>
        <v>2401.1999999999998</v>
      </c>
      <c r="H49" s="77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3">
        <v>230</v>
      </c>
      <c r="F50" s="67">
        <v>8.6999999999999993</v>
      </c>
      <c r="G50" s="69">
        <f t="shared" si="1"/>
        <v>2000.9999999999998</v>
      </c>
      <c r="H50" s="77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3">
        <v>230</v>
      </c>
      <c r="F51" s="67">
        <v>8.6999999999999993</v>
      </c>
      <c r="G51" s="69">
        <f t="shared" si="1"/>
        <v>2000.9999999999998</v>
      </c>
      <c r="H51" s="77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3">
        <v>0</v>
      </c>
      <c r="F52" s="67">
        <v>0</v>
      </c>
      <c r="G52" s="69">
        <f t="shared" si="1"/>
        <v>0</v>
      </c>
      <c r="H52" s="77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3">
        <v>0</v>
      </c>
      <c r="F53" s="67">
        <v>0</v>
      </c>
      <c r="G53" s="69">
        <f t="shared" si="1"/>
        <v>0</v>
      </c>
      <c r="H53" s="77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3">
        <v>0</v>
      </c>
      <c r="F54" s="67">
        <v>0</v>
      </c>
      <c r="G54" s="69">
        <f t="shared" si="1"/>
        <v>0</v>
      </c>
      <c r="H54" s="77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3">
        <v>0</v>
      </c>
      <c r="F55" s="67">
        <v>0</v>
      </c>
      <c r="G55" s="69">
        <f t="shared" si="1"/>
        <v>0</v>
      </c>
      <c r="H55" s="77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3">
        <v>0</v>
      </c>
      <c r="F56" s="67">
        <v>0</v>
      </c>
      <c r="G56" s="69">
        <f t="shared" si="1"/>
        <v>0</v>
      </c>
      <c r="H56" s="77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3">
        <v>0</v>
      </c>
      <c r="F57" s="67">
        <v>0</v>
      </c>
      <c r="G57" s="69">
        <f t="shared" si="1"/>
        <v>0</v>
      </c>
      <c r="H57" s="77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3">
        <v>0</v>
      </c>
      <c r="F58" s="67">
        <v>0</v>
      </c>
      <c r="G58" s="69">
        <f t="shared" si="1"/>
        <v>0</v>
      </c>
      <c r="H58" s="77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3">
        <v>0</v>
      </c>
      <c r="F59" s="67">
        <v>0</v>
      </c>
      <c r="G59" s="69">
        <f t="shared" si="1"/>
        <v>0</v>
      </c>
      <c r="H59" s="77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3">
        <v>0</v>
      </c>
      <c r="F60" s="67">
        <v>0</v>
      </c>
      <c r="G60" s="69">
        <f t="shared" si="1"/>
        <v>0</v>
      </c>
      <c r="H60" s="77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3">
        <v>0</v>
      </c>
      <c r="F61" s="67">
        <v>0</v>
      </c>
      <c r="G61" s="69">
        <f t="shared" si="1"/>
        <v>0</v>
      </c>
      <c r="H61" s="77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3">
        <v>0</v>
      </c>
      <c r="F62" s="67">
        <v>0</v>
      </c>
      <c r="G62" s="69">
        <f t="shared" si="1"/>
        <v>0</v>
      </c>
      <c r="H62" s="77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3">
        <v>0</v>
      </c>
      <c r="F63" s="67">
        <v>0</v>
      </c>
      <c r="G63" s="69">
        <f t="shared" si="1"/>
        <v>0</v>
      </c>
      <c r="H63" s="77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3">
        <v>920</v>
      </c>
      <c r="F64" s="67">
        <v>12.288</v>
      </c>
      <c r="G64" s="69">
        <f t="shared" si="1"/>
        <v>11304.960000000001</v>
      </c>
      <c r="H64" s="77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3">
        <v>0</v>
      </c>
      <c r="F65" s="67">
        <v>0</v>
      </c>
      <c r="G65" s="69">
        <f t="shared" si="1"/>
        <v>0</v>
      </c>
      <c r="H65" s="77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3">
        <v>920</v>
      </c>
      <c r="F66" s="67">
        <v>13.152000000000001</v>
      </c>
      <c r="G66" s="69">
        <f t="shared" si="1"/>
        <v>12099.84</v>
      </c>
      <c r="H66" s="77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3">
        <v>0</v>
      </c>
      <c r="F67" s="67">
        <v>0</v>
      </c>
      <c r="G67" s="69">
        <f t="shared" si="1"/>
        <v>0</v>
      </c>
      <c r="H67" s="77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3">
        <v>920</v>
      </c>
      <c r="F68" s="67">
        <v>14.016</v>
      </c>
      <c r="G68" s="69">
        <f t="shared" si="1"/>
        <v>12894.72</v>
      </c>
      <c r="H68" s="77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3">
        <v>4600</v>
      </c>
      <c r="F69" s="67">
        <v>9.6514999999999986</v>
      </c>
      <c r="G69" s="69">
        <f t="shared" si="1"/>
        <v>44396.899999999994</v>
      </c>
      <c r="H69" s="77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3">
        <v>2760</v>
      </c>
      <c r="F70" s="67">
        <v>13.929999999999998</v>
      </c>
      <c r="G70" s="69">
        <f t="shared" si="1"/>
        <v>38446.799999999996</v>
      </c>
      <c r="H70" s="77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3">
        <v>1840</v>
      </c>
      <c r="F71" s="67">
        <v>19.004499999999997</v>
      </c>
      <c r="G71" s="69">
        <f t="shared" ref="G71:G102" si="2">F71*E71</f>
        <v>34968.279999999992</v>
      </c>
      <c r="H71" s="77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3">
        <v>2300</v>
      </c>
      <c r="F72" s="67">
        <v>8.9550000000000001</v>
      </c>
      <c r="G72" s="69">
        <f t="shared" si="2"/>
        <v>20596.5</v>
      </c>
      <c r="H72" s="77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3">
        <v>2300</v>
      </c>
      <c r="F73" s="67">
        <v>9.7509999999999994</v>
      </c>
      <c r="G73" s="69">
        <f t="shared" si="2"/>
        <v>22427.3</v>
      </c>
      <c r="H73" s="77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3">
        <v>2300</v>
      </c>
      <c r="F74" s="67">
        <v>10.746</v>
      </c>
      <c r="G74" s="69">
        <f t="shared" si="2"/>
        <v>24715.8</v>
      </c>
      <c r="H74" s="77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3">
        <v>69</v>
      </c>
      <c r="F75" s="67">
        <v>15.582000000000001</v>
      </c>
      <c r="G75" s="69">
        <f t="shared" si="2"/>
        <v>1075.1580000000001</v>
      </c>
      <c r="H75" s="77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3">
        <v>69</v>
      </c>
      <c r="F76" s="67">
        <v>3.552</v>
      </c>
      <c r="G76" s="69">
        <f t="shared" si="2"/>
        <v>245.08799999999999</v>
      </c>
      <c r="H76" s="77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3">
        <v>0</v>
      </c>
      <c r="F77" s="67">
        <v>0</v>
      </c>
      <c r="G77" s="69">
        <f t="shared" si="2"/>
        <v>0</v>
      </c>
      <c r="H77" s="77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3">
        <v>0</v>
      </c>
      <c r="F78" s="67">
        <v>0</v>
      </c>
      <c r="G78" s="69">
        <f t="shared" si="2"/>
        <v>0</v>
      </c>
      <c r="H78" s="77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3">
        <v>0</v>
      </c>
      <c r="F79" s="67">
        <v>0</v>
      </c>
      <c r="G79" s="69">
        <f t="shared" si="2"/>
        <v>0</v>
      </c>
      <c r="H79" s="77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3">
        <v>0</v>
      </c>
      <c r="F80" s="67">
        <v>0</v>
      </c>
      <c r="G80" s="69">
        <f t="shared" si="2"/>
        <v>0</v>
      </c>
      <c r="H80" s="77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3">
        <v>0</v>
      </c>
      <c r="F81" s="67">
        <v>0</v>
      </c>
      <c r="G81" s="69">
        <f t="shared" si="2"/>
        <v>0</v>
      </c>
      <c r="H81" s="77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3">
        <v>0</v>
      </c>
      <c r="F82" s="67">
        <v>0</v>
      </c>
      <c r="G82" s="69">
        <f t="shared" si="2"/>
        <v>0</v>
      </c>
      <c r="H82" s="77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3">
        <v>0</v>
      </c>
      <c r="F83" s="67">
        <v>0</v>
      </c>
      <c r="G83" s="69">
        <f t="shared" si="2"/>
        <v>0</v>
      </c>
      <c r="H83" s="77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3">
        <v>0</v>
      </c>
      <c r="F84" s="67">
        <v>0</v>
      </c>
      <c r="G84" s="69">
        <f t="shared" si="2"/>
        <v>0</v>
      </c>
      <c r="H84" s="77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3">
        <v>0</v>
      </c>
      <c r="F85" s="67">
        <v>0</v>
      </c>
      <c r="G85" s="69">
        <f t="shared" si="2"/>
        <v>0</v>
      </c>
      <c r="H85" s="77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3">
        <v>0</v>
      </c>
      <c r="F86" s="67">
        <v>0</v>
      </c>
      <c r="G86" s="69">
        <f t="shared" si="2"/>
        <v>0</v>
      </c>
      <c r="H86" s="77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3">
        <v>0</v>
      </c>
      <c r="F87" s="67">
        <v>0</v>
      </c>
      <c r="G87" s="69">
        <f t="shared" si="2"/>
        <v>0</v>
      </c>
      <c r="H87" s="77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3">
        <v>0</v>
      </c>
      <c r="F88" s="67">
        <v>0</v>
      </c>
      <c r="G88" s="69">
        <f t="shared" si="2"/>
        <v>0</v>
      </c>
      <c r="H88" s="77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3">
        <v>0</v>
      </c>
      <c r="F89" s="67">
        <v>0</v>
      </c>
      <c r="G89" s="69">
        <f t="shared" si="2"/>
        <v>0</v>
      </c>
      <c r="H89" s="77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3">
        <v>0</v>
      </c>
      <c r="F90" s="67">
        <v>0</v>
      </c>
      <c r="G90" s="69">
        <f t="shared" si="2"/>
        <v>0</v>
      </c>
      <c r="H90" s="77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3">
        <v>0</v>
      </c>
      <c r="F91" s="67">
        <v>0</v>
      </c>
      <c r="G91" s="69">
        <f t="shared" si="2"/>
        <v>0</v>
      </c>
      <c r="H91" s="77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3">
        <v>1840</v>
      </c>
      <c r="F92" s="67">
        <v>7.95</v>
      </c>
      <c r="G92" s="69">
        <f t="shared" si="2"/>
        <v>14628</v>
      </c>
      <c r="H92" s="77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3">
        <v>920</v>
      </c>
      <c r="F93" s="67">
        <v>9.8000000000000007</v>
      </c>
      <c r="G93" s="69">
        <f t="shared" si="2"/>
        <v>9016</v>
      </c>
      <c r="H93" s="77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3">
        <v>0</v>
      </c>
      <c r="F94" s="67">
        <v>0</v>
      </c>
      <c r="G94" s="69">
        <f t="shared" si="2"/>
        <v>0</v>
      </c>
      <c r="H94" s="77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3">
        <v>0</v>
      </c>
      <c r="F95" s="67">
        <v>0</v>
      </c>
      <c r="G95" s="69">
        <f t="shared" si="2"/>
        <v>0</v>
      </c>
      <c r="H95" s="77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3">
        <v>0</v>
      </c>
      <c r="F96" s="67">
        <v>0</v>
      </c>
      <c r="G96" s="69">
        <f t="shared" si="2"/>
        <v>0</v>
      </c>
      <c r="H96" s="77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3">
        <v>0</v>
      </c>
      <c r="F97" s="67">
        <v>0</v>
      </c>
      <c r="G97" s="69">
        <f t="shared" si="2"/>
        <v>0</v>
      </c>
      <c r="H97" s="77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3">
        <v>0</v>
      </c>
      <c r="F98" s="67">
        <v>0</v>
      </c>
      <c r="G98" s="69">
        <f t="shared" si="2"/>
        <v>0</v>
      </c>
      <c r="H98" s="77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3">
        <v>0</v>
      </c>
      <c r="F99" s="67">
        <v>0</v>
      </c>
      <c r="G99" s="69">
        <f t="shared" si="2"/>
        <v>0</v>
      </c>
      <c r="H99" s="77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3">
        <v>0</v>
      </c>
      <c r="F100" s="67">
        <v>0</v>
      </c>
      <c r="G100" s="69">
        <f t="shared" si="2"/>
        <v>0</v>
      </c>
      <c r="H100" s="77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3">
        <v>0</v>
      </c>
      <c r="F101" s="67">
        <v>0</v>
      </c>
      <c r="G101" s="69">
        <f t="shared" si="2"/>
        <v>0</v>
      </c>
      <c r="H101" s="77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3">
        <v>460</v>
      </c>
      <c r="F102" s="67">
        <v>7.95</v>
      </c>
      <c r="G102" s="69">
        <f t="shared" si="2"/>
        <v>3657</v>
      </c>
      <c r="H102" s="77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3">
        <v>460</v>
      </c>
      <c r="F103" s="67">
        <v>9.9499999999999993</v>
      </c>
      <c r="G103" s="69">
        <f t="shared" ref="G103:G134" si="3">F103*E103</f>
        <v>4577</v>
      </c>
      <c r="H103" s="77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3">
        <v>0</v>
      </c>
      <c r="F104" s="67">
        <v>0</v>
      </c>
      <c r="G104" s="69">
        <f t="shared" si="3"/>
        <v>0</v>
      </c>
      <c r="H104" s="77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3">
        <v>0</v>
      </c>
      <c r="F105" s="67">
        <v>0</v>
      </c>
      <c r="G105" s="69">
        <f t="shared" si="3"/>
        <v>0</v>
      </c>
      <c r="H105" s="77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3">
        <v>0</v>
      </c>
      <c r="F106" s="67">
        <v>0</v>
      </c>
      <c r="G106" s="69">
        <f t="shared" si="3"/>
        <v>0</v>
      </c>
      <c r="H106" s="77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3">
        <v>230</v>
      </c>
      <c r="F107" s="67">
        <v>8.6999999999999993</v>
      </c>
      <c r="G107" s="69">
        <f t="shared" si="3"/>
        <v>2000.9999999999998</v>
      </c>
      <c r="H107" s="77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3">
        <v>230</v>
      </c>
      <c r="F108" s="67">
        <v>8.6999999999999993</v>
      </c>
      <c r="G108" s="69">
        <f t="shared" si="3"/>
        <v>2000.9999999999998</v>
      </c>
      <c r="H108" s="77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3">
        <v>230</v>
      </c>
      <c r="F109" s="67">
        <v>8.4644999999999992</v>
      </c>
      <c r="G109" s="69">
        <f t="shared" si="3"/>
        <v>1946.8349999999998</v>
      </c>
      <c r="H109" s="77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3">
        <v>230</v>
      </c>
      <c r="F110" s="67">
        <v>7.95</v>
      </c>
      <c r="G110" s="69">
        <f t="shared" si="3"/>
        <v>1828.5</v>
      </c>
      <c r="H110" s="77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3">
        <v>230</v>
      </c>
      <c r="F111" s="67">
        <v>8.6999999999999993</v>
      </c>
      <c r="G111" s="69">
        <f t="shared" si="3"/>
        <v>2000.9999999999998</v>
      </c>
      <c r="H111" s="77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3">
        <v>230</v>
      </c>
      <c r="F112" s="67">
        <v>3.6465000000000001</v>
      </c>
      <c r="G112" s="69">
        <f t="shared" si="3"/>
        <v>838.69500000000005</v>
      </c>
      <c r="H112" s="77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3">
        <v>230</v>
      </c>
      <c r="F113" s="67">
        <v>8.0039999999999996</v>
      </c>
      <c r="G113" s="69">
        <f t="shared" si="3"/>
        <v>1840.9199999999998</v>
      </c>
      <c r="H113" s="77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3">
        <v>4600</v>
      </c>
      <c r="F114" s="67">
        <v>5.0599999999999996</v>
      </c>
      <c r="G114" s="69">
        <f t="shared" si="3"/>
        <v>23276</v>
      </c>
      <c r="H114" s="77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3">
        <v>4600</v>
      </c>
      <c r="F115" s="67">
        <v>3.1005000000000003</v>
      </c>
      <c r="G115" s="69">
        <f t="shared" si="3"/>
        <v>14262.300000000001</v>
      </c>
      <c r="H115" s="77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3">
        <v>0</v>
      </c>
      <c r="F116" s="67">
        <v>0</v>
      </c>
      <c r="G116" s="69">
        <f t="shared" si="3"/>
        <v>0</v>
      </c>
      <c r="H116" s="77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3">
        <v>1150</v>
      </c>
      <c r="F117" s="67">
        <v>8.4389999999999983</v>
      </c>
      <c r="G117" s="69">
        <f t="shared" si="3"/>
        <v>9704.8499999999985</v>
      </c>
      <c r="H117" s="77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3">
        <v>1150</v>
      </c>
      <c r="F118" s="67">
        <v>11.1625</v>
      </c>
      <c r="G118" s="69">
        <f t="shared" si="3"/>
        <v>12836.875</v>
      </c>
      <c r="H118" s="77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3">
        <v>1150</v>
      </c>
      <c r="F119" s="67">
        <v>1.5044999999999999</v>
      </c>
      <c r="G119" s="69">
        <f t="shared" si="3"/>
        <v>1730.175</v>
      </c>
      <c r="H119" s="77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3">
        <v>1150</v>
      </c>
      <c r="F120" s="67">
        <v>7.0469999999999997</v>
      </c>
      <c r="G120" s="69">
        <f t="shared" si="3"/>
        <v>8104.0499999999993</v>
      </c>
      <c r="H120" s="77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3">
        <v>23</v>
      </c>
      <c r="F121" s="67">
        <v>25.758000000000003</v>
      </c>
      <c r="G121" s="69">
        <f t="shared" si="3"/>
        <v>592.43400000000008</v>
      </c>
      <c r="H121" s="77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3">
        <v>230</v>
      </c>
      <c r="F122" s="67">
        <v>7.95</v>
      </c>
      <c r="G122" s="69">
        <f t="shared" si="3"/>
        <v>1828.5</v>
      </c>
      <c r="H122" s="77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3">
        <v>0</v>
      </c>
      <c r="F123" s="67">
        <v>0</v>
      </c>
      <c r="G123" s="69">
        <f t="shared" si="3"/>
        <v>0</v>
      </c>
      <c r="H123" s="77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3">
        <v>230</v>
      </c>
      <c r="F124" s="67">
        <v>8.6999999999999993</v>
      </c>
      <c r="G124" s="69">
        <f t="shared" si="3"/>
        <v>2000.9999999999998</v>
      </c>
      <c r="H124" s="77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3">
        <v>0</v>
      </c>
      <c r="F125" s="68">
        <v>0</v>
      </c>
      <c r="G125" s="69">
        <f t="shared" si="3"/>
        <v>0</v>
      </c>
      <c r="H125" s="77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3">
        <v>0</v>
      </c>
      <c r="F126" s="68">
        <v>0</v>
      </c>
      <c r="G126" s="69">
        <f t="shared" si="3"/>
        <v>0</v>
      </c>
      <c r="H126" s="77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3">
        <v>2300</v>
      </c>
      <c r="F127" s="68">
        <v>1.9079999999999999</v>
      </c>
      <c r="G127" s="69">
        <f t="shared" si="3"/>
        <v>4388.3999999999996</v>
      </c>
      <c r="H127" s="77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3">
        <v>2300</v>
      </c>
      <c r="F128" s="68">
        <v>0.95399999999999996</v>
      </c>
      <c r="G128" s="69">
        <f t="shared" si="3"/>
        <v>2194.1999999999998</v>
      </c>
      <c r="H128" s="77" t="s">
        <v>253</v>
      </c>
    </row>
    <row r="129" spans="1:16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3">
        <v>0</v>
      </c>
      <c r="F129" s="68">
        <v>0</v>
      </c>
      <c r="G129" s="69">
        <f t="shared" si="3"/>
        <v>0</v>
      </c>
      <c r="H129" s="77" t="s">
        <v>253</v>
      </c>
    </row>
    <row r="130" spans="1:16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3">
        <v>230</v>
      </c>
      <c r="F130" s="68">
        <v>7.95</v>
      </c>
      <c r="G130" s="69">
        <f t="shared" si="3"/>
        <v>1828.5</v>
      </c>
      <c r="H130" s="77" t="s">
        <v>253</v>
      </c>
    </row>
    <row r="131" spans="1:16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3">
        <v>0</v>
      </c>
      <c r="F131" s="68">
        <v>0</v>
      </c>
      <c r="G131" s="69">
        <f t="shared" si="3"/>
        <v>0</v>
      </c>
      <c r="H131" s="77" t="s">
        <v>255</v>
      </c>
    </row>
    <row r="132" spans="1:16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3">
        <v>0</v>
      </c>
      <c r="F132" s="68">
        <v>0</v>
      </c>
      <c r="G132" s="69">
        <f t="shared" si="3"/>
        <v>0</v>
      </c>
      <c r="H132" s="77" t="s">
        <v>255</v>
      </c>
    </row>
    <row r="133" spans="1:16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3">
        <v>0</v>
      </c>
      <c r="F133" s="68">
        <v>0</v>
      </c>
      <c r="G133" s="69">
        <f t="shared" si="3"/>
        <v>0</v>
      </c>
      <c r="H133" s="77" t="s">
        <v>253</v>
      </c>
    </row>
    <row r="134" spans="1:16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3">
        <v>230</v>
      </c>
      <c r="F134" s="68">
        <v>2.6180000000000003</v>
      </c>
      <c r="G134" s="69">
        <f t="shared" si="3"/>
        <v>602.1400000000001</v>
      </c>
      <c r="H134" s="77" t="s">
        <v>253</v>
      </c>
    </row>
    <row r="135" spans="1:16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3">
        <v>4.6000000000000005</v>
      </c>
      <c r="F135" s="68">
        <v>2067</v>
      </c>
      <c r="G135" s="69">
        <f t="shared" ref="G135" si="4">F135*E135</f>
        <v>9508.2000000000007</v>
      </c>
      <c r="H135" s="77" t="s">
        <v>253</v>
      </c>
    </row>
    <row r="136" spans="1:16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3">
        <v>115</v>
      </c>
      <c r="F136" s="68">
        <v>895.96500000000003</v>
      </c>
      <c r="G136" s="69">
        <f t="shared" ref="G136:G139" si="5">F136*E136</f>
        <v>103035.97500000001</v>
      </c>
      <c r="H136" s="77" t="s">
        <v>255</v>
      </c>
    </row>
    <row r="137" spans="1:16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3">
        <v>138</v>
      </c>
      <c r="F137" s="68">
        <v>115.19999999999999</v>
      </c>
      <c r="G137" s="69">
        <f t="shared" si="5"/>
        <v>15897.599999999999</v>
      </c>
      <c r="H137" s="77" t="s">
        <v>255</v>
      </c>
    </row>
    <row r="138" spans="1:16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3">
        <v>0</v>
      </c>
      <c r="F138" s="68">
        <v>0</v>
      </c>
      <c r="G138" s="69">
        <f t="shared" si="5"/>
        <v>0</v>
      </c>
      <c r="H138" s="77" t="s">
        <v>253</v>
      </c>
    </row>
    <row r="139" spans="1:16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3">
        <v>920</v>
      </c>
      <c r="F139" s="68">
        <v>7.95</v>
      </c>
      <c r="G139" s="69">
        <f t="shared" si="5"/>
        <v>7314</v>
      </c>
      <c r="H139" s="77" t="s">
        <v>253</v>
      </c>
    </row>
    <row r="140" spans="1:16" s="3" customFormat="1" ht="17.25" customHeight="1" x14ac:dyDescent="0.25">
      <c r="A140" s="103" t="s">
        <v>232</v>
      </c>
      <c r="B140" s="103"/>
      <c r="C140" s="38"/>
      <c r="D140" s="39"/>
      <c r="E140" s="40"/>
      <c r="F140" s="41"/>
      <c r="G140" s="70">
        <f>SUM(G7:G139)</f>
        <v>1056070.6610999999</v>
      </c>
      <c r="H140" s="75"/>
      <c r="I140" s="75"/>
      <c r="J140" s="75"/>
      <c r="K140" s="75"/>
      <c r="L140" s="75"/>
      <c r="M140" s="75"/>
      <c r="N140" s="75"/>
      <c r="O140" s="75"/>
      <c r="P140" s="75"/>
    </row>
    <row r="141" spans="1:16" ht="26.25" customHeight="1" x14ac:dyDescent="0.2">
      <c r="A141" s="87" t="s">
        <v>194</v>
      </c>
      <c r="B141" s="87"/>
      <c r="C141" s="87"/>
      <c r="D141" s="87"/>
      <c r="E141" s="87"/>
      <c r="F141" s="87"/>
      <c r="G141" s="87"/>
      <c r="H141" s="78"/>
      <c r="I141" s="79"/>
    </row>
    <row r="142" spans="1:16" ht="13.5" thickBot="1" x14ac:dyDescent="0.25">
      <c r="A142" s="27"/>
      <c r="B142" s="28"/>
      <c r="C142" s="28"/>
      <c r="D142" s="28"/>
      <c r="E142" s="28"/>
      <c r="F142" s="28"/>
      <c r="G142" s="28"/>
      <c r="H142" s="80"/>
    </row>
    <row r="143" spans="1:16" ht="15.75" customHeight="1" thickTop="1" x14ac:dyDescent="0.2">
      <c r="B143" s="44" t="s">
        <v>2</v>
      </c>
      <c r="C143" s="106"/>
      <c r="D143" s="106"/>
      <c r="E143" s="106"/>
      <c r="F143" s="107"/>
    </row>
    <row r="144" spans="1:16" ht="15.75" customHeight="1" x14ac:dyDescent="0.2">
      <c r="B144" s="45" t="s">
        <v>25</v>
      </c>
      <c r="C144" s="108" t="s">
        <v>233</v>
      </c>
      <c r="D144" s="108"/>
      <c r="E144" s="108"/>
      <c r="F144" s="109"/>
    </row>
    <row r="145" spans="2:6" ht="32.25" customHeight="1" x14ac:dyDescent="0.2">
      <c r="B145" s="111"/>
      <c r="C145" s="11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1"/>
      <c r="C146" s="11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9" t="s">
        <v>263</v>
      </c>
      <c r="C147" s="90"/>
      <c r="D147" s="8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4"/>
      <c r="D149" s="105"/>
      <c r="E149" s="33"/>
      <c r="F149" s="33"/>
    </row>
    <row r="150" spans="2:6" ht="15.75" x14ac:dyDescent="0.25">
      <c r="B150" s="13" t="s">
        <v>3</v>
      </c>
      <c r="C150" s="85"/>
      <c r="D150" s="86"/>
      <c r="E150" s="33"/>
      <c r="F150" s="33"/>
    </row>
    <row r="151" spans="2:6" ht="15.75" customHeight="1" x14ac:dyDescent="0.25">
      <c r="B151" s="32" t="s">
        <v>23</v>
      </c>
      <c r="C151" s="104"/>
      <c r="D151" s="105"/>
      <c r="E151" s="33"/>
      <c r="F151" s="33"/>
    </row>
    <row r="152" spans="2:6" ht="15.75" customHeight="1" x14ac:dyDescent="0.25">
      <c r="B152" s="17" t="s">
        <v>210</v>
      </c>
      <c r="C152" s="85"/>
      <c r="D152" s="86"/>
      <c r="E152" s="33"/>
      <c r="F152" s="33"/>
    </row>
    <row r="153" spans="2:6" ht="15.75" customHeight="1" x14ac:dyDescent="0.25">
      <c r="B153" s="17" t="s">
        <v>211</v>
      </c>
      <c r="C153" s="85"/>
      <c r="D153" s="86"/>
      <c r="E153" s="33"/>
      <c r="F153" s="33"/>
    </row>
    <row r="154" spans="2:6" ht="15.75" customHeight="1" x14ac:dyDescent="0.25">
      <c r="B154" s="17" t="s">
        <v>212</v>
      </c>
      <c r="C154" s="85"/>
      <c r="D154" s="86"/>
      <c r="E154" s="33"/>
      <c r="F154" s="33"/>
    </row>
    <row r="155" spans="2:6" ht="15.75" customHeight="1" x14ac:dyDescent="0.25">
      <c r="B155" s="17" t="s">
        <v>213</v>
      </c>
      <c r="C155" s="85"/>
      <c r="D155" s="86"/>
      <c r="E155" s="33"/>
      <c r="F155" s="33"/>
    </row>
    <row r="156" spans="2:6" ht="15.75" customHeight="1" x14ac:dyDescent="0.25">
      <c r="B156" s="17" t="s">
        <v>208</v>
      </c>
      <c r="C156" s="85"/>
      <c r="D156" s="86"/>
      <c r="E156" s="33"/>
      <c r="F156" s="33"/>
    </row>
    <row r="157" spans="2:6" ht="15.75" customHeight="1" x14ac:dyDescent="0.25">
      <c r="B157" s="17" t="s">
        <v>209</v>
      </c>
      <c r="C157" s="85"/>
      <c r="D157" s="86"/>
      <c r="E157" s="33"/>
      <c r="F157" s="33"/>
    </row>
    <row r="158" spans="2:6" ht="15.75" customHeight="1" x14ac:dyDescent="0.25">
      <c r="B158" s="17" t="s">
        <v>214</v>
      </c>
      <c r="C158" s="85"/>
      <c r="D158" s="86"/>
      <c r="E158" s="33"/>
      <c r="F158" s="33"/>
    </row>
    <row r="159" spans="2:6" ht="15.75" customHeight="1" x14ac:dyDescent="0.25">
      <c r="B159" s="32" t="s">
        <v>22</v>
      </c>
      <c r="C159" s="85"/>
      <c r="D159" s="86"/>
      <c r="E159" s="33"/>
      <c r="F159" s="33"/>
    </row>
    <row r="160" spans="2:6" ht="15.75" x14ac:dyDescent="0.25">
      <c r="B160" s="32" t="s">
        <v>24</v>
      </c>
      <c r="C160" s="104"/>
      <c r="D160" s="105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5.5" x14ac:dyDescent="0.25">
      <c r="B165"/>
      <c r="C165" s="93" t="s">
        <v>231</v>
      </c>
      <c r="D165" s="94"/>
      <c r="E165" s="42" t="s">
        <v>234</v>
      </c>
      <c r="F165" s="84" t="s">
        <v>264</v>
      </c>
      <c r="G165" s="42" t="s">
        <v>235</v>
      </c>
    </row>
    <row r="166" spans="2:7" ht="27.75" customHeight="1" x14ac:dyDescent="0.25">
      <c r="B166"/>
      <c r="C166" s="91" t="s">
        <v>230</v>
      </c>
      <c r="D166" s="92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658707.57309999992</v>
      </c>
      <c r="F166" s="83">
        <v>0</v>
      </c>
      <c r="G166" s="66">
        <f>ROUND(F166/E166,3)</f>
        <v>0</v>
      </c>
    </row>
    <row r="167" spans="2:7" ht="27.75" customHeight="1" x14ac:dyDescent="0.25">
      <c r="B167"/>
      <c r="C167" s="101" t="s">
        <v>236</v>
      </c>
      <c r="D167" s="102"/>
      <c r="E167" s="71">
        <f>SUBTOTAL(9,G40,G53,G54,G57,G59,G61,G64,G66,G68,G69,G70,G71,G72,G73,G74,G76,G79,G84,G85,G90,G93,G96,G98,G100,G103,G109,G112,G113,G114,G124,G125,G126,G131,G132,G136,G137)</f>
        <v>384526.21299999999</v>
      </c>
      <c r="F167" s="83">
        <v>0</v>
      </c>
      <c r="G167" s="66">
        <f t="shared" ref="G167:G169" si="6">ROUND(F167/E167,3)</f>
        <v>0</v>
      </c>
    </row>
    <row r="168" spans="2:7" ht="27.75" customHeight="1" x14ac:dyDescent="0.25">
      <c r="B168"/>
      <c r="C168" s="99" t="s">
        <v>237</v>
      </c>
      <c r="D168" s="100"/>
      <c r="E168" s="71">
        <f>SUBTOTAL(9,G15,G16,G24,G26,G27,G33,G34,G77,G80,G87,G94,G101)</f>
        <v>0</v>
      </c>
      <c r="F168" s="83">
        <v>0</v>
      </c>
      <c r="G168" s="66" t="e">
        <f t="shared" si="6"/>
        <v>#DIV/0!</v>
      </c>
    </row>
    <row r="169" spans="2:7" ht="27.75" customHeight="1" x14ac:dyDescent="0.25">
      <c r="B169"/>
      <c r="C169" s="97" t="s">
        <v>238</v>
      </c>
      <c r="D169" s="98"/>
      <c r="E169" s="71">
        <f>SUBTOTAL(9,G118)</f>
        <v>12836.875</v>
      </c>
      <c r="F169" s="83">
        <v>0</v>
      </c>
      <c r="G169" s="66">
        <f t="shared" si="6"/>
        <v>0</v>
      </c>
    </row>
    <row r="170" spans="2:7" ht="27.75" customHeight="1" x14ac:dyDescent="0.25">
      <c r="B170"/>
      <c r="C170" s="95" t="s">
        <v>232</v>
      </c>
      <c r="D170" s="96"/>
      <c r="E170" s="72">
        <f>SUM(E166:E169)</f>
        <v>1056070.6610999999</v>
      </c>
      <c r="F170" s="72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B/Vy+5T9UepypIdF6MUGvPn1O1D6cUyiikjqhP7yTf1WOq/m1fD15B4Abr8NJJpFQlsVbbn4lww+4Q0CJblItA==" saltValue="12iX229i5cBetx++pfh/yQ==" spinCount="100000" sheet="1" objects="1" scenarios="1"/>
  <autoFilter ref="A6:J141" xr:uid="{00000000-0009-0000-0000-000000000000}"/>
  <mergeCells count="26">
    <mergeCell ref="A3:G3"/>
    <mergeCell ref="B147:C147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2022-11-17T06:56:31Z</dcterms:modified>
</cp:coreProperties>
</file>