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\OZ Východ\Súťažné podklady\"/>
    </mc:Choice>
  </mc:AlternateContent>
  <bookViews>
    <workbookView xWindow="0" yWindow="0" windowWidth="28800" windowHeight="12996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<sst xmlns="http://schemas.openxmlformats.org/spreadsheetml/2006/main" count="611" uniqueCount="266">
  <si>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</si>
  <si>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</si>
  <si>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</si>
  <si>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</si>
  <si>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</si>
  <si>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</si>
  <si>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</si>
  <si>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</si>
  <si>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</si>
  <si>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</si>
  <si>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</si>
  <si>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</si>
  <si>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</si>
  <si>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</si>
  <si>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</si>
  <si>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</si>
  <si>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</si>
  <si>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</si>
  <si>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</si>
  <si>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</si>
  <si>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</si>
  <si>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</si>
  <si>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</si>
  <si>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</si>
  <si>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</si>
  <si>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</si>
  <si>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</si>
  <si>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</si>
  <si>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</si>
  <si>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</si>
  <si>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</si>
  <si>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</si>
  <si>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</si>
  <si>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</si>
  <si>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</si>
  <si>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</si>
  <si>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</si>
  <si>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</si>
  <si>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</si>
  <si>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</si>
  <si>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</si>
  <si>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</si>
  <si>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</si>
  <si>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</si>
  <si>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</si>
  <si>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</si>
  <si>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</si>
  <si>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</si>
  <si>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</si>
  <si>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</si>
  <si>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</si>
  <si>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</si>
  <si>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</si>
  <si>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</si>
  <si>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</si>
  <si>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</si>
  <si>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</si>
  <si>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</si>
  <si>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</si>
  <si>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</si>
  <si>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</si>
  <si>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</si>
  <si>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</si>
  <si>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</si>
  <si>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</si>
  <si>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</si>
  <si>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</si>
  <si>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</si>
  <si>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</si>
  <si>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</si>
  <si>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</si>
  <si>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</si>
  <si>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</si>
  <si>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</si>
  <si>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</si>
  <si>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</si>
  <si>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</si>
  <si>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</si>
  <si>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</si>
  <si>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</si>
  <si>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</si>
  <si>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</si>
  <si>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</si>
  <si>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</si>
  <si>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</si>
  <si>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</si>
  <si>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</si>
  <si>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</si>
  <si>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</si>
  <si>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</si>
  <si>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</si>
  <si>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</si>
  <si>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</si>
  <si>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</si>
  <si>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</si>
  <si>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</si>
  <si>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</si>
  <si>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</si>
  <si>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</si>
  <si>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</si>
  <si>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</si>
  <si>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</si>
  <si>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</si>
  <si>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</si>
  <si>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</si>
  <si>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</si>
  <si>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</si>
  <si>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</si>
  <si>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</si>
  <si>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</si>
  <si>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</si>
  <si>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</si>
  <si>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</si>
  <si>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</si>
  <si>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</si>
  <si>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</si>
  <si>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</si>
  <si>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</si>
  <si>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</si>
  <si>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</si>
  <si>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</si>
  <si>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</si>
  <si>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</si>
  <si>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</si>
  <si>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</si>
  <si>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</si>
  <si>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</si>
  <si>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</si>
  <si>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</si>
  <si>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</si>
  <si>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</si>
  <si>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</si>
  <si>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</si>
  <si>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</si>
  <si>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</si>
  <si>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</si>
  <si>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</si>
  <si>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</si>
  <si>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</si>
  <si>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</si>
  <si>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</si>
  <si>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</si>
  <si>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</si>
  <si>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</si>
  <si>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</si>
  <si>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</si>
  <si>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</si>
  <si>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</si>
  <si>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</si>
  <si>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</si>
  <si>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</si>
  <si>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</si>
  <si>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</si>
  <si>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</si>
  <si>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</si>
  <si>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</si>
  <si>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</si>
  <si>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</si>
  <si>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</si>
  <si>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</si>
  <si>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</si>
  <si>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</si>
  <si>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</si>
  <si>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</si>
  <si>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</si>
  <si>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</si>
  <si>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</si>
  <si>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</si>
  <si>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</si>
  <si>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</si>
  <si>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</si>
  <si>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</si>
  <si>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</si>
  <si>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</si>
  <si>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</si>
  <si>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</si>
  <si>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</si>
  <si>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</si>
  <si>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</si>
  <si>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</si>
  <si>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</si>
  <si>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</si>
  <si>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</si>
  <si>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</si>
  <si>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</si>
  <si>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</si>
  <si>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</si>
  <si>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</si>
  <si>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</si>
  <si>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</si>
  <si>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</si>
  <si>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</si>
  <si>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</si>
  <si>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</si>
  <si>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</si>
  <si>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</si>
  <si>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</si>
  <si>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</si>
  <si>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</si>
  <si>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</si>
  <si>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</si>
  <si>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</si>
  <si>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</si>
  <si>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</si>
  <si>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</si>
  <si>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</si>
  <si>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</si>
  <si>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</si>
  <si>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</si>
  <si>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</si>
  <si>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</si>
  <si>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</si>
  <si>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</si>
  <si>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</si>
  <si>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</si>
  <si>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</si>
  <si>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</si>
  <si>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</si>
  <si>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</si>
  <si>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</si>
  <si>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</si>
  <si>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</si>
  <si>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</si>
  <si>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</si>
  <si>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</si>
  <si>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</si>
  <si>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</si>
  <si>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</si>
  <si>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</si>
  <si>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</si>
  <si>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</si>
  <si>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</si>
  <si>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</si>
  <si>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</si>
  <si>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</si>
  <si>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</si>
  <si>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</si>
  <si>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</si>
  <si>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</si>
  <si>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</si>
  <si>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</si>
  <si>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</si>
  <si>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</si>
  <si>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</si>
  <si>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</si>
  <si>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</si>
  <si>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</si>
  <si>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</si>
  <si>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</si>
  <si>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</si>
  <si>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</si>
  <si>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</si>
  <si>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</si>
  <si>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</si>
  <si>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</si>
  <si>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</si>
  <si>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</si>
  <si>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</si>
  <si>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</si>
  <si>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</si>
  <si>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</si>
  <si>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</si>
  <si>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</si>
  <si>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Lesnícke služby v pestovateľskej činnosti na LS Betliar pre roky 2023-2026</t>
  </si>
  <si>
    <t>41 osôb</t>
  </si>
  <si>
    <t xml:space="preserve">Požadovaná kapacita: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</si>
</sst>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4" zoomScale="80" zoomScaleNormal="80" zoomScaleSheetLayoutView="80" workbookViewId="0">
      <selection activeCell="E166" sqref="E166:F170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8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1" t="s">
        <v>262</v>
      </c>
    </row>
    <row r="2" spans="1:8" s="1" customFormat="1" ht="12" customHeight="1" x14ac:dyDescent="0.3">
      <c r="D2" s="2"/>
      <c r="H2" s="72"/>
    </row>
    <row r="3" spans="1:8" s="3" customFormat="1" ht="16.5" customHeight="1" x14ac:dyDescent="0.3">
      <c r="A3" s="6" t="s">
        <v>263</v>
      </c>
      <c r="B3" s="6"/>
      <c r="C3" s="6"/>
      <c r="D3" s="7"/>
      <c r="E3" s="6"/>
      <c r="F3" s="6"/>
      <c r="G3" s="6"/>
      <c r="H3" s="73"/>
    </row>
    <row r="4" spans="1:8" s="1" customFormat="1" ht="18.75" customHeight="1" x14ac:dyDescent="0.3">
      <c r="A4" s="6" t="s">
        <v>265</v>
      </c>
      <c r="B4" s="6"/>
      <c r="C4" s="6"/>
      <c r="D4" s="85" t="s">
        <v>264</v>
      </c>
      <c r="E4" s="6"/>
      <c r="F4" s="6"/>
      <c r="G4" s="6"/>
      <c r="H4" s="73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3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4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70">
        <v>3661.5999999999995</v>
      </c>
      <c r="F7" s="81">
        <v>49.589999999999996</v>
      </c>
      <c r="G7" s="82">
        <f t="shared" ref="G7:G38" si="0">F7*E7</f>
        <v>181578.74399999995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0">
        <v>425.5</v>
      </c>
      <c r="F8" s="81">
        <v>50.198999999999991</v>
      </c>
      <c r="G8" s="82">
        <f t="shared" si="0"/>
        <v>21359.674499999997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0">
        <v>0</v>
      </c>
      <c r="F9" s="81">
        <v>0</v>
      </c>
      <c r="G9" s="82">
        <f t="shared" si="0"/>
        <v>0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0">
        <v>0</v>
      </c>
      <c r="F10" s="81">
        <v>0</v>
      </c>
      <c r="G10" s="82">
        <f t="shared" si="0"/>
        <v>0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0">
        <v>0</v>
      </c>
      <c r="F11" s="81">
        <v>0</v>
      </c>
      <c r="G11" s="82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0">
        <v>0</v>
      </c>
      <c r="F12" s="81">
        <v>0</v>
      </c>
      <c r="G12" s="82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0">
        <v>0</v>
      </c>
      <c r="F13" s="81">
        <v>0</v>
      </c>
      <c r="G13" s="82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0">
        <v>0</v>
      </c>
      <c r="F14" s="81">
        <v>0</v>
      </c>
      <c r="G14" s="82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0">
        <v>0</v>
      </c>
      <c r="F15" s="81">
        <v>0</v>
      </c>
      <c r="G15" s="82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0">
        <v>0</v>
      </c>
      <c r="F16" s="81">
        <v>0</v>
      </c>
      <c r="G16" s="82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0">
        <v>0</v>
      </c>
      <c r="F17" s="81">
        <v>0</v>
      </c>
      <c r="G17" s="82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0">
        <v>0</v>
      </c>
      <c r="F18" s="81">
        <v>0</v>
      </c>
      <c r="G18" s="82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0">
        <v>0</v>
      </c>
      <c r="F19" s="81">
        <v>0</v>
      </c>
      <c r="G19" s="82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0">
        <v>0</v>
      </c>
      <c r="F20" s="81">
        <v>0</v>
      </c>
      <c r="G20" s="82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0">
        <v>0</v>
      </c>
      <c r="F21" s="81">
        <v>0</v>
      </c>
      <c r="G21" s="82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0">
        <v>1380</v>
      </c>
      <c r="F22" s="81">
        <v>8.6999999999999993</v>
      </c>
      <c r="G22" s="82">
        <f t="shared" si="0"/>
        <v>12005.999999999998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0">
        <v>368</v>
      </c>
      <c r="F23" s="81">
        <v>8.6999999999999993</v>
      </c>
      <c r="G23" s="82">
        <f t="shared" si="0"/>
        <v>3201.6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0">
        <v>0</v>
      </c>
      <c r="F24" s="81">
        <v>0</v>
      </c>
      <c r="G24" s="82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0">
        <v>92</v>
      </c>
      <c r="F25" s="81">
        <v>48.654000000000003</v>
      </c>
      <c r="G25" s="82">
        <f t="shared" si="0"/>
        <v>4476.1680000000006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0">
        <v>0</v>
      </c>
      <c r="F26" s="81">
        <v>0</v>
      </c>
      <c r="G26" s="82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0">
        <v>0</v>
      </c>
      <c r="F27" s="81">
        <v>0</v>
      </c>
      <c r="G27" s="82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0">
        <v>9200</v>
      </c>
      <c r="F28" s="81">
        <v>4.508</v>
      </c>
      <c r="G28" s="82">
        <f t="shared" si="0"/>
        <v>41473.599999999999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0">
        <v>0</v>
      </c>
      <c r="F29" s="81">
        <v>0</v>
      </c>
      <c r="G29" s="82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0">
        <v>18400</v>
      </c>
      <c r="F30" s="81">
        <v>4.4369999999999994</v>
      </c>
      <c r="G30" s="82">
        <f t="shared" si="0"/>
        <v>81640.799999999988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0">
        <v>920</v>
      </c>
      <c r="F31" s="81">
        <v>3.2189999999999999</v>
      </c>
      <c r="G31" s="82">
        <f t="shared" si="0"/>
        <v>2961.48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0">
        <v>0</v>
      </c>
      <c r="F32" s="81">
        <v>0</v>
      </c>
      <c r="G32" s="82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0">
        <v>0</v>
      </c>
      <c r="F33" s="81">
        <v>0</v>
      </c>
      <c r="G33" s="82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0">
        <v>0</v>
      </c>
      <c r="F34" s="81">
        <v>0</v>
      </c>
      <c r="G34" s="82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0">
        <v>23496.799999999996</v>
      </c>
      <c r="F35" s="81">
        <v>7.4729999999999999</v>
      </c>
      <c r="G35" s="82">
        <f t="shared" si="0"/>
        <v>175591.58639999997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0">
        <v>0</v>
      </c>
      <c r="F36" s="81">
        <v>0</v>
      </c>
      <c r="G36" s="82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0">
        <v>0</v>
      </c>
      <c r="F37" s="81">
        <v>0</v>
      </c>
      <c r="G37" s="82">
        <f t="shared" si="0"/>
        <v>0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0">
        <v>0</v>
      </c>
      <c r="F38" s="81">
        <v>0</v>
      </c>
      <c r="G38" s="82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0">
        <v>0</v>
      </c>
      <c r="F39" s="81">
        <v>0</v>
      </c>
      <c r="G39" s="82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0">
        <v>0</v>
      </c>
      <c r="F40" s="81">
        <v>0</v>
      </c>
      <c r="G40" s="82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0">
        <v>0</v>
      </c>
      <c r="F41" s="81">
        <v>0</v>
      </c>
      <c r="G41" s="82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0">
        <v>0</v>
      </c>
      <c r="F42" s="81">
        <v>0</v>
      </c>
      <c r="G42" s="82">
        <f t="shared" si="1"/>
        <v>0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0">
        <v>0</v>
      </c>
      <c r="F43" s="81">
        <v>0</v>
      </c>
      <c r="G43" s="82">
        <f t="shared" si="1"/>
        <v>0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0">
        <v>28980</v>
      </c>
      <c r="F44" s="81">
        <v>3.8159999999999998</v>
      </c>
      <c r="G44" s="82">
        <f t="shared" si="1"/>
        <v>110587.68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0">
        <v>59.800000000000004</v>
      </c>
      <c r="F45" s="81">
        <v>365.05199999999996</v>
      </c>
      <c r="G45" s="82">
        <f t="shared" si="1"/>
        <v>21830.1096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0">
        <v>18.400000000000002</v>
      </c>
      <c r="F46" s="81">
        <v>475.10699999999997</v>
      </c>
      <c r="G46" s="82">
        <f t="shared" si="1"/>
        <v>8741.9688000000006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0">
        <v>0</v>
      </c>
      <c r="F47" s="81">
        <v>0</v>
      </c>
      <c r="G47" s="82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0">
        <v>0</v>
      </c>
      <c r="F48" s="81">
        <v>0</v>
      </c>
      <c r="G48" s="82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0">
        <v>4600</v>
      </c>
      <c r="F49" s="81">
        <v>8.6999999999999993</v>
      </c>
      <c r="G49" s="82">
        <f t="shared" si="1"/>
        <v>40020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0">
        <v>5980</v>
      </c>
      <c r="F50" s="81">
        <v>8.6999999999999993</v>
      </c>
      <c r="G50" s="82">
        <f t="shared" si="1"/>
        <v>52025.999999999993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0">
        <v>0</v>
      </c>
      <c r="F51" s="81">
        <v>0</v>
      </c>
      <c r="G51" s="82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0">
        <v>0</v>
      </c>
      <c r="F52" s="81">
        <v>0</v>
      </c>
      <c r="G52" s="82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0">
        <v>0</v>
      </c>
      <c r="F53" s="81">
        <v>0</v>
      </c>
      <c r="G53" s="82">
        <f t="shared" si="1"/>
        <v>0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0">
        <v>0</v>
      </c>
      <c r="F54" s="81">
        <v>0</v>
      </c>
      <c r="G54" s="82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0">
        <v>0</v>
      </c>
      <c r="F55" s="81">
        <v>0</v>
      </c>
      <c r="G55" s="82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0">
        <v>920</v>
      </c>
      <c r="F56" s="81">
        <v>11.76</v>
      </c>
      <c r="G56" s="82">
        <f t="shared" si="1"/>
        <v>10819.199999999999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0">
        <v>920</v>
      </c>
      <c r="F57" s="81">
        <v>11.76</v>
      </c>
      <c r="G57" s="82">
        <f t="shared" si="1"/>
        <v>10819.199999999999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0">
        <v>0</v>
      </c>
      <c r="F58" s="81">
        <v>0</v>
      </c>
      <c r="G58" s="82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0">
        <v>0</v>
      </c>
      <c r="F59" s="81">
        <v>0</v>
      </c>
      <c r="G59" s="82">
        <f t="shared" si="1"/>
        <v>0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0">
        <v>0</v>
      </c>
      <c r="F60" s="81">
        <v>0</v>
      </c>
      <c r="G60" s="82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0">
        <v>0</v>
      </c>
      <c r="F61" s="81">
        <v>0</v>
      </c>
      <c r="G61" s="82">
        <f t="shared" si="1"/>
        <v>0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0">
        <v>0</v>
      </c>
      <c r="F62" s="81">
        <v>0</v>
      </c>
      <c r="G62" s="82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0">
        <v>0</v>
      </c>
      <c r="F63" s="81">
        <v>0</v>
      </c>
      <c r="G63" s="82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0">
        <v>0</v>
      </c>
      <c r="F64" s="81">
        <v>0</v>
      </c>
      <c r="G64" s="82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0">
        <v>0</v>
      </c>
      <c r="F65" s="81">
        <v>0</v>
      </c>
      <c r="G65" s="82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0">
        <v>0</v>
      </c>
      <c r="F66" s="81">
        <v>0</v>
      </c>
      <c r="G66" s="82">
        <f t="shared" si="1"/>
        <v>0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0">
        <v>0</v>
      </c>
      <c r="F67" s="81">
        <v>0</v>
      </c>
      <c r="G67" s="82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0">
        <v>30406</v>
      </c>
      <c r="F68" s="81">
        <v>7.68</v>
      </c>
      <c r="G68" s="82">
        <f t="shared" si="1"/>
        <v>233518.07999999999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0">
        <v>2461</v>
      </c>
      <c r="F69" s="81">
        <v>8.5569999999999986</v>
      </c>
      <c r="G69" s="82">
        <f t="shared" si="1"/>
        <v>21058.776999999998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0">
        <v>11619.599999999999</v>
      </c>
      <c r="F70" s="81">
        <v>12.337999999999999</v>
      </c>
      <c r="G70" s="82">
        <f t="shared" si="1"/>
        <v>143362.62479999996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0">
        <v>9131</v>
      </c>
      <c r="F71" s="81">
        <v>19.999499999999998</v>
      </c>
      <c r="G71" s="82">
        <f t="shared" ref="G71:G102" si="2">F71*E71</f>
        <v>182615.43449999997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0">
        <v>0</v>
      </c>
      <c r="F72" s="81">
        <v>0</v>
      </c>
      <c r="G72" s="82">
        <f t="shared" si="2"/>
        <v>0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0">
        <v>0</v>
      </c>
      <c r="F73" s="81">
        <v>0</v>
      </c>
      <c r="G73" s="82">
        <f t="shared" si="2"/>
        <v>0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0">
        <v>3799.5999999999995</v>
      </c>
      <c r="F74" s="81">
        <v>9.4524999999999988</v>
      </c>
      <c r="G74" s="82">
        <f t="shared" si="2"/>
        <v>35915.71899999999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0">
        <v>4600</v>
      </c>
      <c r="F75" s="81">
        <v>8.1885000000000012</v>
      </c>
      <c r="G75" s="82">
        <f t="shared" si="2"/>
        <v>37667.100000000006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0">
        <v>0</v>
      </c>
      <c r="F76" s="81">
        <v>0</v>
      </c>
      <c r="G76" s="82">
        <f t="shared" si="2"/>
        <v>0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0">
        <v>0</v>
      </c>
      <c r="F77" s="81">
        <v>0</v>
      </c>
      <c r="G77" s="82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0">
        <v>0</v>
      </c>
      <c r="F78" s="81">
        <v>0</v>
      </c>
      <c r="G78" s="82">
        <f t="shared" si="2"/>
        <v>0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0">
        <v>1380</v>
      </c>
      <c r="F79" s="81">
        <v>0.4425</v>
      </c>
      <c r="G79" s="82">
        <f t="shared" si="2"/>
        <v>610.65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0">
        <v>0</v>
      </c>
      <c r="F80" s="81">
        <v>0</v>
      </c>
      <c r="G80" s="82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0">
        <v>0</v>
      </c>
      <c r="F81" s="81">
        <v>0</v>
      </c>
      <c r="G81" s="82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0">
        <v>0</v>
      </c>
      <c r="F82" s="81">
        <v>0</v>
      </c>
      <c r="G82" s="82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0">
        <v>0</v>
      </c>
      <c r="F83" s="81">
        <v>0</v>
      </c>
      <c r="G83" s="82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0">
        <v>0</v>
      </c>
      <c r="F84" s="81">
        <v>0</v>
      </c>
      <c r="G84" s="82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0">
        <v>0</v>
      </c>
      <c r="F85" s="81">
        <v>0</v>
      </c>
      <c r="G85" s="82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0">
        <v>0</v>
      </c>
      <c r="F86" s="81">
        <v>0</v>
      </c>
      <c r="G86" s="82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0">
        <v>0</v>
      </c>
      <c r="F87" s="81">
        <v>0</v>
      </c>
      <c r="G87" s="82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0">
        <v>0</v>
      </c>
      <c r="F88" s="81">
        <v>0</v>
      </c>
      <c r="G88" s="82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0">
        <v>0</v>
      </c>
      <c r="F89" s="81">
        <v>0</v>
      </c>
      <c r="G89" s="82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0">
        <v>0</v>
      </c>
      <c r="F90" s="81">
        <v>0</v>
      </c>
      <c r="G90" s="82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0">
        <v>0</v>
      </c>
      <c r="F91" s="81">
        <v>0</v>
      </c>
      <c r="G91" s="82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0">
        <v>4600</v>
      </c>
      <c r="F92" s="81">
        <v>7.95</v>
      </c>
      <c r="G92" s="82">
        <f t="shared" si="2"/>
        <v>36570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0">
        <v>0</v>
      </c>
      <c r="F93" s="81">
        <v>0</v>
      </c>
      <c r="G93" s="82">
        <f t="shared" si="2"/>
        <v>0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0">
        <v>0</v>
      </c>
      <c r="F94" s="81">
        <v>0</v>
      </c>
      <c r="G94" s="82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0">
        <v>0</v>
      </c>
      <c r="F95" s="81">
        <v>0</v>
      </c>
      <c r="G95" s="82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0">
        <v>0</v>
      </c>
      <c r="F96" s="81">
        <v>0</v>
      </c>
      <c r="G96" s="82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0">
        <v>0</v>
      </c>
      <c r="F97" s="81">
        <v>0</v>
      </c>
      <c r="G97" s="82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0">
        <v>0</v>
      </c>
      <c r="F98" s="81">
        <v>0</v>
      </c>
      <c r="G98" s="82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0">
        <v>0</v>
      </c>
      <c r="F99" s="81">
        <v>0</v>
      </c>
      <c r="G99" s="82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0">
        <v>0</v>
      </c>
      <c r="F100" s="81">
        <v>0</v>
      </c>
      <c r="G100" s="82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0">
        <v>0</v>
      </c>
      <c r="F101" s="81">
        <v>0</v>
      </c>
      <c r="G101" s="82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0">
        <v>5520</v>
      </c>
      <c r="F102" s="81">
        <v>7.95</v>
      </c>
      <c r="G102" s="82">
        <f t="shared" si="2"/>
        <v>43884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0">
        <v>8280</v>
      </c>
      <c r="F103" s="81">
        <v>7.7</v>
      </c>
      <c r="G103" s="82">
        <f t="shared" ref="G103:G134" si="3">F103*E103</f>
        <v>63756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0">
        <v>0</v>
      </c>
      <c r="F104" s="81">
        <v>0</v>
      </c>
      <c r="G104" s="82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0">
        <v>0</v>
      </c>
      <c r="F105" s="81">
        <v>0</v>
      </c>
      <c r="G105" s="82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0">
        <v>0</v>
      </c>
      <c r="F106" s="81">
        <v>0</v>
      </c>
      <c r="G106" s="82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0">
        <v>207</v>
      </c>
      <c r="F107" s="81">
        <v>8.6999999999999993</v>
      </c>
      <c r="G107" s="82">
        <f t="shared" si="3"/>
        <v>1800.8999999999999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0">
        <v>552</v>
      </c>
      <c r="F108" s="81">
        <v>8.6999999999999993</v>
      </c>
      <c r="G108" s="82">
        <f t="shared" si="3"/>
        <v>4802.3999999999996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0">
        <v>0</v>
      </c>
      <c r="F109" s="81">
        <v>0</v>
      </c>
      <c r="G109" s="82">
        <f t="shared" si="3"/>
        <v>0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0">
        <v>230</v>
      </c>
      <c r="F110" s="81">
        <v>7.95</v>
      </c>
      <c r="G110" s="82">
        <f t="shared" si="3"/>
        <v>1828.5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0">
        <v>0</v>
      </c>
      <c r="F111" s="81">
        <v>0</v>
      </c>
      <c r="G111" s="82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0">
        <v>2.3000000000000003</v>
      </c>
      <c r="F112" s="81">
        <v>3.0974999999999997</v>
      </c>
      <c r="G112" s="82">
        <f t="shared" si="3"/>
        <v>7.12425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0">
        <v>0</v>
      </c>
      <c r="F113" s="81">
        <v>0</v>
      </c>
      <c r="G113" s="82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0">
        <v>8510</v>
      </c>
      <c r="F114" s="81">
        <v>4.968</v>
      </c>
      <c r="G114" s="82">
        <f t="shared" si="3"/>
        <v>42277.68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0">
        <v>0</v>
      </c>
      <c r="F115" s="81">
        <v>0</v>
      </c>
      <c r="G115" s="82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0">
        <v>0</v>
      </c>
      <c r="F116" s="81">
        <v>0</v>
      </c>
      <c r="G116" s="82">
        <f t="shared" si="3"/>
        <v>0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0">
        <v>0</v>
      </c>
      <c r="F117" s="81">
        <v>0</v>
      </c>
      <c r="G117" s="82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0">
        <v>0</v>
      </c>
      <c r="F118" s="81">
        <v>0</v>
      </c>
      <c r="G118" s="82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0">
        <v>0</v>
      </c>
      <c r="F119" s="81">
        <v>0</v>
      </c>
      <c r="G119" s="82">
        <f t="shared" si="3"/>
        <v>0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0">
        <v>0</v>
      </c>
      <c r="F120" s="81">
        <v>0</v>
      </c>
      <c r="G120" s="82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0">
        <v>0</v>
      </c>
      <c r="F121" s="81">
        <v>0</v>
      </c>
      <c r="G121" s="82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0">
        <v>0</v>
      </c>
      <c r="F122" s="81">
        <v>0</v>
      </c>
      <c r="G122" s="82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0">
        <v>0</v>
      </c>
      <c r="F123" s="81">
        <v>0</v>
      </c>
      <c r="G123" s="82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0">
        <v>0</v>
      </c>
      <c r="F124" s="81">
        <v>0</v>
      </c>
      <c r="G124" s="82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3">
        <v>0</v>
      </c>
      <c r="F125" s="84">
        <v>0</v>
      </c>
      <c r="G125" s="82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3">
        <v>46</v>
      </c>
      <c r="F126" s="84">
        <v>5.5754999999999999</v>
      </c>
      <c r="G126" s="82">
        <f t="shared" si="3"/>
        <v>256.47300000000001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3">
        <v>4600</v>
      </c>
      <c r="F127" s="84">
        <v>0.79500000000000004</v>
      </c>
      <c r="G127" s="82">
        <f t="shared" si="3"/>
        <v>3657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3">
        <v>0</v>
      </c>
      <c r="F128" s="84">
        <v>0</v>
      </c>
      <c r="G128" s="82">
        <f t="shared" si="3"/>
        <v>0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3">
        <v>1840</v>
      </c>
      <c r="F129" s="84">
        <v>0.4425</v>
      </c>
      <c r="G129" s="82">
        <f t="shared" si="3"/>
        <v>814.2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3">
        <v>0</v>
      </c>
      <c r="F130" s="84">
        <v>0</v>
      </c>
      <c r="G130" s="82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3">
        <v>0</v>
      </c>
      <c r="F131" s="84">
        <v>0</v>
      </c>
      <c r="G131" s="82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3">
        <v>0</v>
      </c>
      <c r="F132" s="84">
        <v>0</v>
      </c>
      <c r="G132" s="82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3">
        <v>0</v>
      </c>
      <c r="F133" s="84">
        <v>0</v>
      </c>
      <c r="G133" s="82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3">
        <v>0</v>
      </c>
      <c r="F134" s="84">
        <v>0</v>
      </c>
      <c r="G134" s="82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3">
        <v>0</v>
      </c>
      <c r="F135" s="84">
        <v>0</v>
      </c>
      <c r="G135" s="82">
        <f t="shared" ref="G135" si="4">F135*E135</f>
        <v>0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3">
        <v>805</v>
      </c>
      <c r="F136" s="84">
        <v>130.3005</v>
      </c>
      <c r="G136" s="82">
        <f t="shared" ref="G136:G139" si="5">F136*E136</f>
        <v>104891.9025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3">
        <v>506</v>
      </c>
      <c r="F137" s="84">
        <v>88.031999999999996</v>
      </c>
      <c r="G137" s="82">
        <f t="shared" si="5"/>
        <v>44544.191999999995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3">
        <v>0</v>
      </c>
      <c r="F138" s="84">
        <v>0</v>
      </c>
      <c r="G138" s="82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3">
        <v>920</v>
      </c>
      <c r="F139" s="84">
        <v>8.0295000000000005</v>
      </c>
      <c r="G139" s="82">
        <f t="shared" si="5"/>
        <v>7387.14</v>
      </c>
      <c r="H139" s="4" t="s">
        <v>255</v>
      </c>
    </row>
    <row r="140" spans="1:10" s="42" customFormat="1" ht="17.25" customHeight="1" x14ac:dyDescent="0.3">
      <c r="A140" s="86" t="s">
        <v>233</v>
      </c>
      <c r="B140" s="86"/>
      <c r="C140" s="43"/>
      <c r="D140" s="44"/>
      <c r="E140" s="45"/>
      <c r="F140" s="46"/>
      <c r="G140" s="75">
        <f>SUM(G7:G139)</f>
        <v>1790359.7083499995</v>
      </c>
    </row>
    <row r="141" spans="1:10" ht="26.25" customHeight="1" x14ac:dyDescent="0.25">
      <c r="A141" s="89" t="s">
        <v>195</v>
      </c>
      <c r="B141" s="90"/>
      <c r="C141" s="90"/>
      <c r="D141" s="90"/>
      <c r="E141" s="90"/>
      <c r="F141" s="90"/>
      <c r="G141" s="90"/>
      <c r="H141" s="90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6"/>
      <c r="J142" s="22"/>
    </row>
    <row r="143" spans="1:10" ht="15.75" customHeight="1" thickTop="1" x14ac:dyDescent="0.25">
      <c r="B143" s="49" t="s">
        <v>2</v>
      </c>
      <c r="C143" s="91"/>
      <c r="D143" s="91"/>
      <c r="E143" s="91"/>
      <c r="F143" s="92"/>
      <c r="H143" s="77"/>
      <c r="J143" s="22"/>
    </row>
    <row r="144" spans="1:10" ht="15.75" customHeight="1" x14ac:dyDescent="0.25">
      <c r="B144" s="50" t="s">
        <v>26</v>
      </c>
      <c r="C144" s="93" t="s">
        <v>234</v>
      </c>
      <c r="D144" s="93"/>
      <c r="E144" s="93"/>
      <c r="F144" s="94"/>
      <c r="H144" s="77"/>
      <c r="J144" s="22"/>
    </row>
    <row r="145" spans="2:6" ht="32.25" customHeight="1" x14ac:dyDescent="0.25">
      <c r="B145" s="96"/>
      <c r="C145" s="95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96"/>
      <c r="C146" s="95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87"/>
      <c r="D149" s="88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87"/>
      <c r="D151" s="88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87"/>
      <c r="D160" s="88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99" t="s">
        <v>232</v>
      </c>
      <c r="D165" s="100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7" t="s">
        <v>231</v>
      </c>
      <c r="D166" s="98"/>
      <c r="E166" s="10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906725.85129999975</v>
      </c>
      <c r="F166" s="110"/>
      <c r="G166" s="79">
        <f>ROUND(F166/E166,3)</f>
        <v>0</v>
      </c>
    </row>
    <row r="167" spans="2:7" ht="26.25" customHeight="1" x14ac:dyDescent="0.25">
      <c r="B167"/>
      <c r="C167" s="107" t="s">
        <v>238</v>
      </c>
      <c r="D167" s="108"/>
      <c r="E167" s="109">
        <f>SUBTOTAL(9,G40,G53,G54,G57,G59,G61,G64,G66,G68,G69,G70,G71,G72,G73,G74,G76,G79,G84,G85,G90,G93,G96,G98,G100,G103,G109,G112,G113,G114,G124,G125,G126,G131,G132,G136,G137)</f>
        <v>883633.85704999999</v>
      </c>
      <c r="F167" s="110"/>
      <c r="G167" s="79">
        <f t="shared" ref="G167:G169" si="6">ROUND(F167/E167,3)</f>
        <v>0</v>
      </c>
    </row>
    <row r="168" spans="2:7" ht="15" customHeight="1" x14ac:dyDescent="0.25">
      <c r="B168"/>
      <c r="C168" s="105" t="s">
        <v>239</v>
      </c>
      <c r="D168" s="106"/>
      <c r="E168" s="109">
        <f>SUBTOTAL(9,G15,G16,G24,G26,G27,G33,G34,G77,G80,G87,G94,G101)</f>
        <v>0</v>
      </c>
      <c r="F168" s="110"/>
      <c r="G168" s="79" t="e">
        <f t="shared" si="6"/>
        <v>#DIV/0!</v>
      </c>
    </row>
    <row r="169" spans="2:7" ht="15" customHeight="1" x14ac:dyDescent="0.25">
      <c r="B169"/>
      <c r="C169" s="103" t="s">
        <v>240</v>
      </c>
      <c r="D169" s="104"/>
      <c r="E169" s="109">
        <f>SUBTOTAL(9,G118)</f>
        <v>0</v>
      </c>
      <c r="F169" s="110"/>
      <c r="G169" s="79" t="e">
        <f t="shared" si="6"/>
        <v>#DIV/0!</v>
      </c>
    </row>
    <row r="170" spans="2:7" ht="13.8" x14ac:dyDescent="0.25">
      <c r="B170"/>
      <c r="C170" s="101" t="s">
        <v>233</v>
      </c>
      <c r="D170" s="102"/>
      <c r="E170" s="111">
        <f>SUM(E166:E169)</f>
        <v>1790359.7083499997</v>
      </c>
      <c r="F170" s="111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2022-11-21T19:17:53Z</dcterms:modified>
</cp:coreProperties>
</file>