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<sst xmlns="http://schemas.openxmlformats.org/spreadsheetml/2006/main" count="613" uniqueCount="268">
  <si>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</si>
  <si>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</si>
  <si>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</si>
  <si>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</si>
  <si>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</si>
  <si>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</si>
  <si>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</si>
  <si>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</si>
  <si>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</si>
  <si>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</si>
  <si>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</si>
  <si>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</si>
  <si>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</si>
  <si>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</si>
  <si>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</si>
  <si>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</si>
  <si>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</si>
  <si>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</si>
  <si>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</si>
  <si>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</si>
  <si>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</si>
  <si>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</si>
  <si>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</si>
  <si>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</si>
  <si>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</si>
  <si>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</si>
  <si>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</si>
  <si>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</si>
  <si>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</si>
  <si>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</si>
  <si>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</si>
  <si>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</si>
  <si>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</si>
  <si>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</si>
  <si>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</si>
  <si>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</si>
  <si>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</si>
  <si>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</si>
  <si>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</si>
  <si>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</si>
  <si>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</si>
  <si>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</si>
  <si>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</si>
  <si>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</si>
  <si>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</si>
  <si>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</si>
  <si>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</si>
  <si>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</si>
  <si>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</si>
  <si>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</si>
  <si>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</si>
  <si>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</si>
  <si>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</si>
  <si>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</si>
  <si>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</si>
  <si>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</si>
  <si>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</si>
  <si>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</si>
  <si>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</si>
  <si>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</si>
  <si>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</si>
  <si>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</si>
  <si>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</si>
  <si>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</si>
  <si>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</si>
  <si>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</si>
  <si>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</si>
  <si>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</si>
  <si>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</si>
  <si>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</si>
  <si>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</si>
  <si>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</si>
  <si>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</si>
  <si>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</si>
  <si>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</si>
  <si>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</si>
  <si>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</si>
  <si>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</si>
  <si>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</si>
  <si>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</si>
  <si>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</si>
  <si>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</si>
  <si>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</si>
  <si>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</si>
  <si>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</si>
  <si>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</si>
  <si>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</si>
  <si>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</si>
  <si>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</si>
  <si>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</si>
  <si>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</si>
  <si>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</si>
  <si>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</si>
  <si>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</si>
  <si>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</si>
  <si>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</si>
  <si>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</si>
  <si>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</si>
  <si>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</si>
  <si>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</si>
  <si>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</si>
  <si>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</si>
  <si>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</si>
  <si>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</si>
  <si>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</si>
  <si>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</si>
  <si>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</si>
  <si>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</si>
  <si>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</si>
  <si>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</si>
  <si>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</si>
  <si>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</si>
  <si>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</si>
  <si>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</si>
  <si>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</si>
  <si>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</si>
  <si>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</si>
  <si>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</si>
  <si>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</si>
  <si>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</si>
  <si>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</si>
  <si>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</si>
  <si>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</si>
  <si>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</si>
  <si>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</si>
  <si>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</si>
  <si>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</si>
  <si>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</si>
  <si>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</si>
  <si>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</si>
  <si>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</si>
  <si>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</si>
  <si>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</si>
  <si>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</si>
  <si>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</si>
  <si>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</si>
  <si>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</si>
  <si>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</si>
  <si>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</si>
  <si>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</si>
  <si>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</si>
  <si>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</si>
  <si>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</si>
  <si>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</si>
  <si>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</si>
  <si>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</si>
  <si>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</si>
  <si>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</si>
  <si>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</si>
  <si>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</si>
  <si>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</si>
  <si>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</si>
  <si>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</si>
  <si>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</si>
  <si>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</si>
  <si>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</si>
  <si>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</si>
  <si>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</si>
  <si>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</si>
  <si>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</si>
  <si>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</si>
  <si>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</si>
  <si>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</si>
  <si>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</si>
  <si>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</si>
  <si>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</si>
  <si>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</si>
  <si>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</si>
  <si>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</si>
  <si>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</si>
  <si>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</si>
  <si>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</si>
  <si>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</si>
  <si>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</si>
  <si>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</si>
  <si>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</si>
  <si>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</si>
  <si>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</si>
  <si>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</si>
  <si>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</si>
  <si>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</si>
  <si>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</si>
  <si>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</si>
  <si>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</si>
  <si>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</si>
  <si>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</si>
  <si>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</si>
  <si>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</si>
  <si>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</si>
  <si>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</si>
  <si>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</si>
  <si>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</si>
  <si>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</si>
  <si>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</si>
  <si>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</si>
  <si>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</si>
  <si>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</si>
  <si>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</si>
  <si>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</si>
  <si>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</si>
  <si>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</si>
  <si>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</si>
  <si>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</si>
  <si>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</si>
  <si>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</si>
  <si>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</si>
  <si>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</si>
  <si>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</si>
  <si>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</si>
  <si>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</si>
  <si>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</si>
  <si>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</si>
  <si>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</si>
  <si>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</si>
  <si>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</si>
  <si>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</si>
  <si>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</si>
  <si>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</si>
  <si>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</si>
  <si>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</si>
  <si>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</si>
  <si>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</si>
  <si>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</si>
  <si>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</si>
  <si>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</si>
  <si>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</si>
  <si>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</si>
  <si>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</si>
  <si>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</si>
  <si>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</si>
  <si>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</si>
  <si>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</si>
  <si>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</si>
  <si>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</si>
  <si>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</si>
  <si>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</si>
  <si>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</si>
  <si>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</si>
  <si>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</si>
  <si>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</si>
  <si>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</si>
  <si>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</si>
  <si>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</si>
  <si>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</si>
  <si>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</si>
  <si>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</si>
  <si>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</si>
  <si>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</si>
  <si>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</si>
  <si>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</si>
  <si>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</si>
  <si>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</si>
  <si>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</si>
  <si>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</si>
  <si>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</si>
  <si>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</si>
  <si>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</si>
  <si>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</si>
  <si>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</si>
  <si>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</si>
  <si>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</si>
  <si>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</si>
  <si>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</si>
  <si>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</si>
  <si>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Pestovateľská činnosť na OZ Považie 2023 - 2026, LS Dubodiel 070201</t>
  </si>
  <si>
    <t xml:space="preserve">Požadovaná kapacita:  </t>
  </si>
  <si>
    <t>67 osôb</t>
  </si>
  <si>
    <t>VC Dubodiel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</si>
</sst>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3" fontId="17" fillId="0" borderId="5" xfId="1" applyNumberFormat="1" applyFont="1" applyBorder="1"/>
    <xf numFmtId="3" fontId="17" fillId="0" borderId="5" xfId="1" applyNumberFormat="1" applyFont="1" applyBorder="1" applyAlignment="1"/>
    <xf numFmtId="3" fontId="18" fillId="0" borderId="5" xfId="1" applyNumberFormat="1" applyFont="1" applyBorder="1"/>
    <xf numFmtId="0" fontId="19" fillId="5" borderId="0" xfId="1" applyFont="1" applyFill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160</xdr:row>
      <xdr:rowOff>57150</xdr:rowOff>
    </xdr:from>
    <xdr:to>
      <xdr:col>1</xdr:col>
      <xdr:colOff>4524374</xdr:colOff>
      <xdr:row>177</xdr:row>
      <xdr:rowOff>57150</xdr:rowOff>
    </xdr:to>
    <xdr:sp macro="" textlink="">
      <xdr:nvSpPr>
        <xdr:cNvPr id="3" name="BlokTextu 2"/>
        <xdr:cNvSpPr txBox="1"/>
      </xdr:nvSpPr>
      <xdr:spPr>
        <a:xfrm>
          <a:off x="161925" y="55578375"/>
          <a:ext cx="4686299" cy="329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5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8" t="s">
        <v>263</v>
      </c>
    </row>
    <row r="2" spans="1:8" s="1" customFormat="1" ht="15.75" customHeight="1" x14ac:dyDescent="0.25">
      <c r="A2" s="88" t="s">
        <v>8</v>
      </c>
      <c r="B2" s="88"/>
      <c r="C2" s="86" t="s">
        <v>267</v>
      </c>
      <c r="D2" s="2"/>
      <c r="H2" s="69"/>
    </row>
    <row r="3" spans="1:8" s="3" customFormat="1" ht="16.5" customHeight="1" x14ac:dyDescent="0.25">
      <c r="A3" s="88"/>
      <c r="B3" s="88"/>
      <c r="C3" s="88" t="s">
        <v>264</v>
      </c>
      <c r="D3" s="88"/>
      <c r="E3" s="88"/>
      <c r="F3" s="6"/>
      <c r="G3" s="6"/>
      <c r="H3" s="70"/>
    </row>
    <row r="4" spans="1:8" s="1" customFormat="1" ht="18.75" customHeight="1" x14ac:dyDescent="0.25">
      <c r="A4" s="88" t="s">
        <v>265</v>
      </c>
      <c r="B4" s="88"/>
      <c r="C4" s="87" t="s">
        <v>266</v>
      </c>
      <c r="D4" s="82"/>
      <c r="E4" s="6"/>
      <c r="F4" s="6"/>
      <c r="G4" s="6"/>
      <c r="H4" s="70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0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1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84">
        <v>192</v>
      </c>
      <c r="F7" s="78">
        <v>74.3</v>
      </c>
      <c r="G7" s="79">
        <f t="shared" ref="G7:G38" si="0">F7*E7</f>
        <v>14265.599999999999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7">
        <v>462</v>
      </c>
      <c r="F8" s="78">
        <v>74.3</v>
      </c>
      <c r="G8" s="79">
        <f t="shared" si="0"/>
        <v>34326.6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7">
        <v>150</v>
      </c>
      <c r="F9" s="78">
        <v>74.3</v>
      </c>
      <c r="G9" s="79">
        <f t="shared" si="0"/>
        <v>11145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83">
        <v>1840</v>
      </c>
      <c r="F10" s="78">
        <v>74.3</v>
      </c>
      <c r="G10" s="79">
        <f t="shared" si="0"/>
        <v>136712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7">
        <v>0</v>
      </c>
      <c r="F11" s="78"/>
      <c r="G11" s="79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7">
        <v>90</v>
      </c>
      <c r="F12" s="78">
        <v>74.3</v>
      </c>
      <c r="G12" s="79">
        <f t="shared" si="0"/>
        <v>6687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7">
        <v>120</v>
      </c>
      <c r="F13" s="78">
        <v>40.89</v>
      </c>
      <c r="G13" s="79">
        <f t="shared" si="0"/>
        <v>4906.8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7">
        <v>1.5</v>
      </c>
      <c r="F14" s="78">
        <v>522</v>
      </c>
      <c r="G14" s="79">
        <f t="shared" si="0"/>
        <v>783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7">
        <v>0</v>
      </c>
      <c r="F15" s="78"/>
      <c r="G15" s="79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7">
        <v>0</v>
      </c>
      <c r="F16" s="78"/>
      <c r="G16" s="79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7">
        <v>0</v>
      </c>
      <c r="F17" s="78"/>
      <c r="G17" s="79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7">
        <v>0</v>
      </c>
      <c r="F18" s="78"/>
      <c r="G18" s="79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7">
        <v>1.5</v>
      </c>
      <c r="F19" s="78">
        <v>50.46</v>
      </c>
      <c r="G19" s="79">
        <f t="shared" si="0"/>
        <v>75.69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7">
        <v>0</v>
      </c>
      <c r="F20" s="78"/>
      <c r="G20" s="79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7">
        <v>0</v>
      </c>
      <c r="F21" s="78"/>
      <c r="G21" s="79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7">
        <v>460</v>
      </c>
      <c r="F22" s="78">
        <v>17.399999999999999</v>
      </c>
      <c r="G22" s="79">
        <f t="shared" si="0"/>
        <v>8003.9999999999991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7">
        <v>253</v>
      </c>
      <c r="F23" s="78">
        <v>17.399999999999999</v>
      </c>
      <c r="G23" s="79">
        <f t="shared" si="0"/>
        <v>4402.2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7">
        <v>0</v>
      </c>
      <c r="F24" s="78"/>
      <c r="G24" s="79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7">
        <v>150</v>
      </c>
      <c r="F25" s="78">
        <v>38.159999999999997</v>
      </c>
      <c r="G25" s="79">
        <f t="shared" si="0"/>
        <v>5723.9999999999991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7">
        <v>15</v>
      </c>
      <c r="F26" s="78">
        <v>256.10000000000002</v>
      </c>
      <c r="G26" s="79">
        <f t="shared" si="0"/>
        <v>3841.5000000000005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7">
        <v>3</v>
      </c>
      <c r="F27" s="78">
        <v>157.6</v>
      </c>
      <c r="G27" s="79">
        <f t="shared" si="0"/>
        <v>472.79999999999995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83">
        <v>18400</v>
      </c>
      <c r="F28" s="78">
        <v>10.119999999999999</v>
      </c>
      <c r="G28" s="79">
        <f t="shared" si="0"/>
        <v>186208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83">
        <v>6000</v>
      </c>
      <c r="F29" s="78">
        <v>11.96</v>
      </c>
      <c r="G29" s="79">
        <f t="shared" si="0"/>
        <v>71760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83">
        <v>9000</v>
      </c>
      <c r="F30" s="78">
        <v>11.96</v>
      </c>
      <c r="G30" s="79">
        <f t="shared" si="0"/>
        <v>107640.00000000001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83">
        <v>1800</v>
      </c>
      <c r="F31" s="78">
        <v>11.96</v>
      </c>
      <c r="G31" s="79">
        <f t="shared" si="0"/>
        <v>21528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7">
        <v>330</v>
      </c>
      <c r="F32" s="78">
        <v>35.67</v>
      </c>
      <c r="G32" s="79">
        <f t="shared" si="0"/>
        <v>11771.1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7">
        <v>0</v>
      </c>
      <c r="F33" s="78"/>
      <c r="G33" s="79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7">
        <v>0</v>
      </c>
      <c r="F34" s="78"/>
      <c r="G34" s="79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83">
        <v>23230</v>
      </c>
      <c r="F35" s="78">
        <v>10.42</v>
      </c>
      <c r="G35" s="79">
        <f t="shared" si="0"/>
        <v>242056.6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7">
        <v>0</v>
      </c>
      <c r="F36" s="78"/>
      <c r="G36" s="79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7">
        <v>0</v>
      </c>
      <c r="F37" s="78"/>
      <c r="G37" s="79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7">
        <v>720</v>
      </c>
      <c r="F38" s="78">
        <v>8.51</v>
      </c>
      <c r="G38" s="79">
        <f t="shared" si="0"/>
        <v>6127.2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83">
        <v>1200</v>
      </c>
      <c r="F39" s="78">
        <v>15.05</v>
      </c>
      <c r="G39" s="79">
        <f t="shared" ref="G39:G70" si="1">F39*E39</f>
        <v>18060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7">
        <v>0</v>
      </c>
      <c r="F40" s="78"/>
      <c r="G40" s="79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7">
        <v>0</v>
      </c>
      <c r="F41" s="78"/>
      <c r="G41" s="79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7">
        <v>960</v>
      </c>
      <c r="F42" s="78">
        <v>13.12</v>
      </c>
      <c r="G42" s="79">
        <f t="shared" si="1"/>
        <v>12595.199999999999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7">
        <v>0</v>
      </c>
      <c r="F43" s="78"/>
      <c r="G43" s="79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83">
        <v>35420</v>
      </c>
      <c r="F44" s="78">
        <v>11.93</v>
      </c>
      <c r="G44" s="79">
        <f t="shared" si="1"/>
        <v>422560.6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7">
        <v>23</v>
      </c>
      <c r="F45" s="78">
        <v>1044</v>
      </c>
      <c r="G45" s="79">
        <f t="shared" si="1"/>
        <v>24012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7">
        <v>138</v>
      </c>
      <c r="F46" s="78">
        <v>1044</v>
      </c>
      <c r="G46" s="79">
        <f t="shared" si="1"/>
        <v>144072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7">
        <v>0</v>
      </c>
      <c r="F47" s="78"/>
      <c r="G47" s="79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7">
        <v>0</v>
      </c>
      <c r="F48" s="78"/>
      <c r="G48" s="79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7">
        <v>690</v>
      </c>
      <c r="F49" s="78">
        <v>17.52</v>
      </c>
      <c r="G49" s="79">
        <f t="shared" si="1"/>
        <v>12088.8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7">
        <v>690</v>
      </c>
      <c r="F50" s="78">
        <v>17.52</v>
      </c>
      <c r="G50" s="79">
        <f t="shared" si="1"/>
        <v>12088.8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7">
        <v>0</v>
      </c>
      <c r="F51" s="78"/>
      <c r="G51" s="79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83">
        <v>8694</v>
      </c>
      <c r="F52" s="78">
        <v>17.510000000000002</v>
      </c>
      <c r="G52" s="79">
        <f t="shared" si="1"/>
        <v>152231.94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83">
        <v>22500</v>
      </c>
      <c r="F53" s="78">
        <v>18.62</v>
      </c>
      <c r="G53" s="79">
        <f t="shared" si="1"/>
        <v>418950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7">
        <v>0</v>
      </c>
      <c r="F54" s="78"/>
      <c r="G54" s="79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7">
        <v>0</v>
      </c>
      <c r="F55" s="78"/>
      <c r="G55" s="79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7">
        <v>0</v>
      </c>
      <c r="F56" s="78"/>
      <c r="G56" s="79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7">
        <v>0</v>
      </c>
      <c r="F57" s="78"/>
      <c r="G57" s="79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7">
        <v>0</v>
      </c>
      <c r="F58" s="78"/>
      <c r="G58" s="79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7">
        <v>0</v>
      </c>
      <c r="F59" s="78"/>
      <c r="G59" s="79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7">
        <v>0</v>
      </c>
      <c r="F60" s="78"/>
      <c r="G60" s="79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7">
        <v>0</v>
      </c>
      <c r="F61" s="78"/>
      <c r="G61" s="79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7">
        <v>0</v>
      </c>
      <c r="F62" s="78"/>
      <c r="G62" s="79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7">
        <v>0</v>
      </c>
      <c r="F63" s="78"/>
      <c r="G63" s="79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7">
        <v>0</v>
      </c>
      <c r="F64" s="78"/>
      <c r="G64" s="79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83">
        <v>1650</v>
      </c>
      <c r="F65" s="78">
        <v>20.88</v>
      </c>
      <c r="G65" s="79">
        <f t="shared" si="1"/>
        <v>34452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83">
        <v>8250</v>
      </c>
      <c r="F66" s="78">
        <v>23.52</v>
      </c>
      <c r="G66" s="79">
        <f t="shared" si="1"/>
        <v>194040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7">
        <v>0</v>
      </c>
      <c r="F67" s="78"/>
      <c r="G67" s="79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83">
        <v>1650</v>
      </c>
      <c r="F68" s="78">
        <v>20.16</v>
      </c>
      <c r="G68" s="79">
        <f t="shared" si="1"/>
        <v>33264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83">
        <v>2048</v>
      </c>
      <c r="F69" s="78">
        <v>32.840000000000003</v>
      </c>
      <c r="G69" s="79">
        <f t="shared" si="1"/>
        <v>67256.320000000007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83">
        <v>4732</v>
      </c>
      <c r="F70" s="78">
        <v>21.89</v>
      </c>
      <c r="G70" s="79">
        <f t="shared" si="1"/>
        <v>103583.48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7">
        <v>781</v>
      </c>
      <c r="F71" s="78">
        <v>21.89</v>
      </c>
      <c r="G71" s="79">
        <f t="shared" ref="G71:G102" si="2">F71*E71</f>
        <v>17096.09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83">
        <v>3900</v>
      </c>
      <c r="F72" s="78">
        <v>32.840000000000003</v>
      </c>
      <c r="G72" s="79">
        <f t="shared" si="2"/>
        <v>128076.00000000001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7">
        <v>0</v>
      </c>
      <c r="F73" s="78"/>
      <c r="G73" s="79">
        <f t="shared" si="2"/>
        <v>0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7">
        <v>0</v>
      </c>
      <c r="F74" s="78"/>
      <c r="G74" s="79">
        <f t="shared" si="2"/>
        <v>0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7">
        <v>0</v>
      </c>
      <c r="F75" s="78"/>
      <c r="G75" s="79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7">
        <v>0</v>
      </c>
      <c r="F76" s="78"/>
      <c r="G76" s="79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7">
        <v>0</v>
      </c>
      <c r="F77" s="78"/>
      <c r="G77" s="79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7">
        <v>0</v>
      </c>
      <c r="F78" s="78"/>
      <c r="G78" s="79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7">
        <v>0</v>
      </c>
      <c r="F79" s="78"/>
      <c r="G79" s="79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7">
        <v>0</v>
      </c>
      <c r="F80" s="78"/>
      <c r="G80" s="79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7">
        <v>0</v>
      </c>
      <c r="F81" s="78"/>
      <c r="G81" s="79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7">
        <v>0</v>
      </c>
      <c r="F82" s="78"/>
      <c r="G82" s="79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7">
        <v>0</v>
      </c>
      <c r="F83" s="78"/>
      <c r="G83" s="79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7">
        <v>0</v>
      </c>
      <c r="F84" s="78"/>
      <c r="G84" s="79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7">
        <v>0</v>
      </c>
      <c r="F85" s="78"/>
      <c r="G85" s="79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7">
        <v>0</v>
      </c>
      <c r="F86" s="78"/>
      <c r="G86" s="79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7">
        <v>0</v>
      </c>
      <c r="F87" s="78"/>
      <c r="G87" s="79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7">
        <v>0</v>
      </c>
      <c r="F88" s="78"/>
      <c r="G88" s="79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7">
        <v>0</v>
      </c>
      <c r="F89" s="78"/>
      <c r="G89" s="79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7">
        <v>0</v>
      </c>
      <c r="F90" s="78"/>
      <c r="G90" s="79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7">
        <v>180</v>
      </c>
      <c r="F91" s="78">
        <v>15.11</v>
      </c>
      <c r="G91" s="79">
        <f t="shared" si="2"/>
        <v>2719.7999999999997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83">
        <v>4370</v>
      </c>
      <c r="F92" s="78">
        <v>20.5</v>
      </c>
      <c r="G92" s="79">
        <f t="shared" si="2"/>
        <v>89585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7">
        <v>600</v>
      </c>
      <c r="F93" s="78">
        <v>21.67</v>
      </c>
      <c r="G93" s="79">
        <f t="shared" si="2"/>
        <v>13002.000000000002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7">
        <v>0</v>
      </c>
      <c r="F94" s="78"/>
      <c r="G94" s="79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7">
        <v>0</v>
      </c>
      <c r="F95" s="78"/>
      <c r="G95" s="79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7">
        <v>0</v>
      </c>
      <c r="F96" s="78"/>
      <c r="G96" s="79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7">
        <v>0</v>
      </c>
      <c r="F97" s="78"/>
      <c r="G97" s="79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7">
        <v>0</v>
      </c>
      <c r="F98" s="78"/>
      <c r="G98" s="79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7">
        <v>0</v>
      </c>
      <c r="F99" s="78"/>
      <c r="G99" s="79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7">
        <v>0</v>
      </c>
      <c r="F100" s="78"/>
      <c r="G100" s="79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7">
        <v>0</v>
      </c>
      <c r="F101" s="78"/>
      <c r="G101" s="79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7">
        <v>460</v>
      </c>
      <c r="F102" s="78">
        <v>20.8</v>
      </c>
      <c r="G102" s="79">
        <f t="shared" si="2"/>
        <v>9568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7">
        <v>460</v>
      </c>
      <c r="F103" s="78">
        <v>21</v>
      </c>
      <c r="G103" s="79">
        <f t="shared" ref="G103:G134" si="3">F103*E103</f>
        <v>9660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83">
        <v>1500</v>
      </c>
      <c r="F104" s="78">
        <v>20.399999999999999</v>
      </c>
      <c r="G104" s="79">
        <f t="shared" si="3"/>
        <v>30599.999999999996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7">
        <v>0</v>
      </c>
      <c r="F105" s="78"/>
      <c r="G105" s="79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83">
        <v>1500</v>
      </c>
      <c r="F106" s="78">
        <v>15.3</v>
      </c>
      <c r="G106" s="79">
        <f t="shared" si="3"/>
        <v>22950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7">
        <v>230</v>
      </c>
      <c r="F107" s="78">
        <v>18.27</v>
      </c>
      <c r="G107" s="79">
        <f t="shared" si="3"/>
        <v>4202.0999999999995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7">
        <v>460</v>
      </c>
      <c r="F108" s="78">
        <v>18.27</v>
      </c>
      <c r="G108" s="79">
        <f t="shared" si="3"/>
        <v>8404.1999999999989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7">
        <v>46</v>
      </c>
      <c r="F109" s="78">
        <v>15.16</v>
      </c>
      <c r="G109" s="79">
        <f t="shared" si="3"/>
        <v>697.36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7">
        <v>230</v>
      </c>
      <c r="F110" s="78">
        <v>18.29</v>
      </c>
      <c r="G110" s="79">
        <f t="shared" si="3"/>
        <v>4206.7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7">
        <v>230</v>
      </c>
      <c r="F111" s="78">
        <v>18.27</v>
      </c>
      <c r="G111" s="79">
        <f t="shared" si="3"/>
        <v>4202.0999999999995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7">
        <v>0</v>
      </c>
      <c r="F112" s="78"/>
      <c r="G112" s="79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7">
        <v>46</v>
      </c>
      <c r="F113" s="78">
        <v>16.11</v>
      </c>
      <c r="G113" s="79">
        <f t="shared" si="3"/>
        <v>741.06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83">
        <v>23000</v>
      </c>
      <c r="F114" s="78">
        <v>13.44</v>
      </c>
      <c r="G114" s="79">
        <f t="shared" si="3"/>
        <v>309120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83">
        <v>3000</v>
      </c>
      <c r="F115" s="78">
        <v>14.31</v>
      </c>
      <c r="G115" s="79">
        <f t="shared" si="3"/>
        <v>42930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83">
        <v>1200</v>
      </c>
      <c r="F116" s="78">
        <v>13.28</v>
      </c>
      <c r="G116" s="79">
        <f t="shared" si="3"/>
        <v>15936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83">
        <v>1050</v>
      </c>
      <c r="F117" s="78">
        <v>16.53</v>
      </c>
      <c r="G117" s="79">
        <f t="shared" si="3"/>
        <v>17356.5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7">
        <v>0</v>
      </c>
      <c r="F118" s="78"/>
      <c r="G118" s="79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83">
        <v>4500</v>
      </c>
      <c r="F119" s="78">
        <v>10.44</v>
      </c>
      <c r="G119" s="79">
        <f t="shared" si="3"/>
        <v>46980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83">
        <v>1200</v>
      </c>
      <c r="F120" s="78">
        <v>13.49</v>
      </c>
      <c r="G120" s="79">
        <f t="shared" si="3"/>
        <v>16188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7">
        <v>0</v>
      </c>
      <c r="F121" s="78"/>
      <c r="G121" s="79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7">
        <v>0</v>
      </c>
      <c r="F122" s="78"/>
      <c r="G122" s="79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7">
        <v>0</v>
      </c>
      <c r="F123" s="78"/>
      <c r="G123" s="79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7">
        <v>0</v>
      </c>
      <c r="F124" s="78"/>
      <c r="G124" s="79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0">
        <v>0</v>
      </c>
      <c r="F125" s="81"/>
      <c r="G125" s="79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0">
        <v>0</v>
      </c>
      <c r="F126" s="81"/>
      <c r="G126" s="79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5">
        <v>1200</v>
      </c>
      <c r="F127" s="81">
        <v>18.29</v>
      </c>
      <c r="G127" s="79">
        <f t="shared" si="3"/>
        <v>21948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5">
        <v>2300</v>
      </c>
      <c r="F128" s="81">
        <v>18.29</v>
      </c>
      <c r="G128" s="79">
        <f t="shared" si="3"/>
        <v>42067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0">
        <v>0</v>
      </c>
      <c r="F129" s="81"/>
      <c r="G129" s="79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5">
        <v>6000</v>
      </c>
      <c r="F130" s="81">
        <v>18.29</v>
      </c>
      <c r="G130" s="79">
        <f t="shared" si="3"/>
        <v>109740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5">
        <v>1200</v>
      </c>
      <c r="F131" s="81">
        <v>21.51</v>
      </c>
      <c r="G131" s="79">
        <f t="shared" si="3"/>
        <v>25812.000000000004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5">
        <v>1200</v>
      </c>
      <c r="F132" s="81">
        <v>23.38</v>
      </c>
      <c r="G132" s="79">
        <f t="shared" si="3"/>
        <v>28056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0">
        <v>0</v>
      </c>
      <c r="F133" s="81"/>
      <c r="G133" s="79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0">
        <v>0</v>
      </c>
      <c r="F134" s="81"/>
      <c r="G134" s="79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0">
        <v>0</v>
      </c>
      <c r="F135" s="81"/>
      <c r="G135" s="79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0">
        <v>0</v>
      </c>
      <c r="F136" s="81"/>
      <c r="G136" s="79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0">
        <v>0</v>
      </c>
      <c r="F137" s="81"/>
      <c r="G137" s="79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0">
        <v>0</v>
      </c>
      <c r="F138" s="81"/>
      <c r="G138" s="79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0">
        <v>920</v>
      </c>
      <c r="F139" s="81">
        <v>20.100000000000001</v>
      </c>
      <c r="G139" s="79">
        <f t="shared" si="5"/>
        <v>18492</v>
      </c>
      <c r="H139" s="4" t="s">
        <v>256</v>
      </c>
    </row>
    <row r="140" spans="1:10" s="40" customFormat="1" ht="17.25" customHeight="1" x14ac:dyDescent="0.25">
      <c r="A140" s="101" t="s">
        <v>234</v>
      </c>
      <c r="B140" s="101"/>
      <c r="C140" s="41"/>
      <c r="D140" s="42"/>
      <c r="E140" s="43"/>
      <c r="F140" s="44"/>
      <c r="G140" s="72">
        <f>SUM(G7:G139)</f>
        <v>3568028.1399999997</v>
      </c>
    </row>
    <row r="141" spans="1:10" ht="26.25" customHeight="1" x14ac:dyDescent="0.2">
      <c r="A141" s="102" t="s">
        <v>196</v>
      </c>
      <c r="B141" s="103"/>
      <c r="C141" s="103"/>
      <c r="D141" s="103"/>
      <c r="E141" s="103"/>
      <c r="F141" s="103"/>
      <c r="G141" s="103"/>
      <c r="H141" s="103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3"/>
      <c r="J142" s="22"/>
    </row>
    <row r="143" spans="1:10" ht="15.75" customHeight="1" thickTop="1" x14ac:dyDescent="0.2">
      <c r="B143" s="47" t="s">
        <v>2</v>
      </c>
      <c r="C143" s="104"/>
      <c r="D143" s="104"/>
      <c r="E143" s="104"/>
      <c r="F143" s="105"/>
      <c r="H143" s="74"/>
      <c r="J143" s="22"/>
    </row>
    <row r="144" spans="1:10" ht="15.75" customHeight="1" x14ac:dyDescent="0.2">
      <c r="B144" s="48" t="s">
        <v>27</v>
      </c>
      <c r="C144" s="106" t="s">
        <v>235</v>
      </c>
      <c r="D144" s="106"/>
      <c r="E144" s="106"/>
      <c r="F144" s="107"/>
      <c r="H144" s="74"/>
      <c r="J144" s="22"/>
    </row>
    <row r="145" spans="2:6" ht="32.25" customHeight="1" x14ac:dyDescent="0.2">
      <c r="B145" s="109"/>
      <c r="C145" s="108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9"/>
      <c r="C146" s="108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2"/>
      <c r="D149" s="113"/>
      <c r="E149" s="34"/>
      <c r="F149" s="34"/>
    </row>
    <row r="150" spans="2:6" ht="15.75" x14ac:dyDescent="0.25">
      <c r="B150" s="13" t="s">
        <v>3</v>
      </c>
      <c r="C150" s="112"/>
      <c r="D150" s="113"/>
      <c r="E150" s="34"/>
      <c r="F150" s="34"/>
    </row>
    <row r="151" spans="2:6" ht="15.75" customHeight="1" x14ac:dyDescent="0.25">
      <c r="B151" s="33" t="s">
        <v>25</v>
      </c>
      <c r="C151" s="112"/>
      <c r="D151" s="113"/>
      <c r="E151" s="34"/>
      <c r="F151" s="34"/>
    </row>
    <row r="152" spans="2:6" ht="15.75" customHeight="1" x14ac:dyDescent="0.25">
      <c r="B152" s="17" t="s">
        <v>212</v>
      </c>
      <c r="C152" s="112"/>
      <c r="D152" s="113"/>
      <c r="E152" s="34"/>
      <c r="F152" s="34"/>
    </row>
    <row r="153" spans="2:6" ht="15.75" customHeight="1" x14ac:dyDescent="0.25">
      <c r="B153" s="17" t="s">
        <v>213</v>
      </c>
      <c r="C153" s="112"/>
      <c r="D153" s="113"/>
      <c r="E153" s="34"/>
      <c r="F153" s="34"/>
    </row>
    <row r="154" spans="2:6" ht="15.75" customHeight="1" x14ac:dyDescent="0.25">
      <c r="B154" s="17" t="s">
        <v>214</v>
      </c>
      <c r="C154" s="112"/>
      <c r="D154" s="113"/>
      <c r="E154" s="34"/>
      <c r="F154" s="34"/>
    </row>
    <row r="155" spans="2:6" ht="15.75" customHeight="1" x14ac:dyDescent="0.25">
      <c r="B155" s="17" t="s">
        <v>215</v>
      </c>
      <c r="C155" s="112"/>
      <c r="D155" s="113"/>
      <c r="E155" s="34"/>
      <c r="F155" s="34"/>
    </row>
    <row r="156" spans="2:6" ht="15.75" customHeight="1" x14ac:dyDescent="0.25">
      <c r="B156" s="17" t="s">
        <v>210</v>
      </c>
      <c r="C156" s="112"/>
      <c r="D156" s="113"/>
      <c r="E156" s="34"/>
      <c r="F156" s="34"/>
    </row>
    <row r="157" spans="2:6" ht="15.75" customHeight="1" x14ac:dyDescent="0.25">
      <c r="B157" s="17" t="s">
        <v>211</v>
      </c>
      <c r="C157" s="112"/>
      <c r="D157" s="113"/>
      <c r="E157" s="34"/>
      <c r="F157" s="34"/>
    </row>
    <row r="158" spans="2:6" ht="15.75" customHeight="1" x14ac:dyDescent="0.25">
      <c r="B158" s="17" t="s">
        <v>216</v>
      </c>
      <c r="C158" s="112"/>
      <c r="D158" s="113"/>
      <c r="E158" s="34"/>
      <c r="F158" s="34"/>
    </row>
    <row r="159" spans="2:6" ht="15.75" customHeight="1" x14ac:dyDescent="0.25">
      <c r="B159" s="33" t="s">
        <v>24</v>
      </c>
      <c r="C159" s="112"/>
      <c r="D159" s="113"/>
      <c r="E159" s="34"/>
      <c r="F159" s="34"/>
    </row>
    <row r="160" spans="2:6" ht="15.75" x14ac:dyDescent="0.25">
      <c r="B160" s="33" t="s">
        <v>26</v>
      </c>
      <c r="C160" s="112"/>
      <c r="D160" s="113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1" t="s">
        <v>233</v>
      </c>
      <c r="D165" s="92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9" t="s">
        <v>232</v>
      </c>
      <c r="D166" s="90"/>
      <c r="E166" s="11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2214359.5300000003</v>
      </c>
      <c r="F166" s="114"/>
      <c r="G166" s="76">
        <f>ROUND(F166/E166,3)</f>
        <v>0</v>
      </c>
    </row>
    <row r="167" spans="2:7" ht="26.25" customHeight="1" x14ac:dyDescent="0.25">
      <c r="B167"/>
      <c r="C167" s="99" t="s">
        <v>239</v>
      </c>
      <c r="D167" s="100"/>
      <c r="E167" s="110">
        <f>SUBTOTAL(9,G40,G53,G54,G57,G59,G61,G64,G66,G68,G69,G70,G71,G72,G73,G74,G76,G79,G84,G85,G90,G93,G96,G98,G100,G103,G109,G112,G113,G114,G124,G125,G126,G131,G132,G136,G137)</f>
        <v>1349354.31</v>
      </c>
      <c r="F167" s="114"/>
      <c r="G167" s="76">
        <f t="shared" ref="G167:G168" si="6">ROUND(F167/E167,3)</f>
        <v>0</v>
      </c>
    </row>
    <row r="168" spans="2:7" ht="15" customHeight="1" x14ac:dyDescent="0.25">
      <c r="B168"/>
      <c r="C168" s="97" t="s">
        <v>240</v>
      </c>
      <c r="D168" s="98"/>
      <c r="E168" s="110">
        <f>SUBTOTAL(9,G15,G16,G24,G26,G27,G33,G34,G77,G80,G87,G94,G101)</f>
        <v>4314.3</v>
      </c>
      <c r="F168" s="114"/>
      <c r="G168" s="76">
        <f t="shared" si="6"/>
        <v>0</v>
      </c>
    </row>
    <row r="169" spans="2:7" ht="15" customHeight="1" x14ac:dyDescent="0.25">
      <c r="B169"/>
      <c r="C169" s="95" t="s">
        <v>241</v>
      </c>
      <c r="D169" s="96"/>
      <c r="E169" s="110">
        <f>SUBTOTAL(9,G118)</f>
        <v>0</v>
      </c>
      <c r="F169" s="114"/>
      <c r="G169" s="76"/>
    </row>
    <row r="170" spans="2:7" ht="15" x14ac:dyDescent="0.25">
      <c r="B170"/>
      <c r="C170" s="93" t="s">
        <v>234</v>
      </c>
      <c r="D170" s="94"/>
      <c r="E170" s="111">
        <f>SUM(E166:E169)</f>
        <v>3568028.14</v>
      </c>
      <c r="F170" s="111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lDF1S0rBQPDxHoMJ0HCmgbqA7t+CX6Cn3U97izkuxwoXJ88SrTzBXxjIYrEEfdfhcTW6CWqK77NbOVKJ9hnFpg==" saltValue="SM1yGnQL3IwrDFw9XHFhPw==" spinCount="100000" sheet="1" objects="1" scenarios="1"/>
  <autoFilter ref="A6:J141"/>
  <mergeCells count="27"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A2:B3"/>
    <mergeCell ref="A4:B4"/>
    <mergeCell ref="C3:E3"/>
    <mergeCell ref="C166:D166"/>
    <mergeCell ref="C165:D165"/>
    <mergeCell ref="C154:D154"/>
    <mergeCell ref="C155:D155"/>
    <mergeCell ref="C156:D156"/>
    <mergeCell ref="C157:D157"/>
    <mergeCell ref="C158:D158"/>
    <mergeCell ref="C159:D159"/>
  </mergeCells>
  <pageMargins left="3.937007874015748E-2" right="3.937007874015748E-2" top="0.15748031496062992" bottom="0.15748031496062992" header="0.11811023622047245" footer="0.11811023622047245"/>
  <pageSetup paperSize="9" scale="79" fitToHeight="0" orientation="landscape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2022-11-11T07:55:14Z</cp:lastPrinted>
  <dcterms:created xsi:type="dcterms:W3CDTF">2012-03-14T10:26:47Z</dcterms:created>
  <dcterms:modified xsi:type="dcterms:W3CDTF">2022-11-22T07:15:39Z</dcterms:modified>
</cp:coreProperties>
</file>