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<sst xmlns="http://schemas.openxmlformats.org/spreadsheetml/2006/main" count="613" uniqueCount="268">
  <si>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</si>
  <si>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</si>
  <si>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</si>
  <si>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</si>
  <si>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</si>
  <si>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</si>
  <si>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</si>
  <si>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</si>
  <si>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</si>
  <si>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</si>
  <si>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</si>
  <si>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</si>
  <si>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</si>
  <si>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</si>
  <si>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</si>
  <si>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</si>
  <si>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</si>
  <si>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</si>
  <si>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</si>
  <si>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</si>
  <si>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</si>
  <si>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</si>
  <si>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</si>
  <si>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</si>
  <si>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</si>
  <si>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</si>
  <si>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</si>
  <si>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</si>
  <si>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</si>
  <si>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</si>
  <si>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</si>
  <si>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</si>
  <si>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</si>
  <si>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</si>
  <si>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</si>
  <si>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</si>
  <si>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</si>
  <si>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</si>
  <si>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</si>
  <si>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</si>
  <si>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</si>
  <si>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</si>
  <si>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</si>
  <si>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</si>
  <si>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</si>
  <si>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</si>
  <si>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</si>
  <si>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</si>
  <si>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</si>
  <si>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</si>
  <si>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</si>
  <si>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</si>
  <si>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</si>
  <si>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</si>
  <si>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</si>
  <si>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</si>
  <si>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</si>
  <si>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</si>
  <si>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</si>
  <si>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</si>
  <si>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</si>
  <si>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</si>
  <si>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</si>
  <si>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</si>
  <si>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</si>
  <si>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</si>
  <si>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</si>
  <si>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</si>
  <si>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</si>
  <si>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</si>
  <si>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</si>
  <si>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</si>
  <si>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</si>
  <si>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</si>
  <si>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</si>
  <si>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</si>
  <si>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</si>
  <si>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</si>
  <si>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</si>
  <si>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</si>
  <si>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</si>
  <si>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</si>
  <si>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</si>
  <si>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</si>
  <si>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</si>
  <si>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</si>
  <si>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</si>
  <si>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</si>
  <si>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</si>
  <si>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</si>
  <si>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</si>
  <si>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</si>
  <si>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</si>
  <si>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</si>
  <si>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</si>
  <si>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</si>
  <si>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</si>
  <si>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</si>
  <si>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</si>
  <si>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</si>
  <si>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</si>
  <si>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</si>
  <si>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</si>
  <si>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</si>
  <si>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</si>
  <si>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</si>
  <si>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</si>
  <si>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</si>
  <si>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</si>
  <si>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</si>
  <si>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</si>
  <si>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</si>
  <si>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</si>
  <si>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</si>
  <si>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</si>
  <si>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</si>
  <si>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</si>
  <si>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</si>
  <si>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</si>
  <si>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</si>
  <si>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</si>
  <si>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</si>
  <si>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</si>
  <si>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</si>
  <si>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</si>
  <si>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</si>
  <si>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</si>
  <si>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</si>
  <si>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</si>
  <si>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</si>
  <si>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</si>
  <si>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</si>
  <si>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</si>
  <si>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</si>
  <si>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</si>
  <si>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</si>
  <si>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</si>
  <si>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</si>
  <si>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</si>
  <si>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</si>
  <si>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</si>
  <si>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</si>
  <si>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</si>
  <si>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</si>
  <si>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</si>
  <si>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</si>
  <si>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</si>
  <si>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</si>
  <si>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</si>
  <si>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</si>
  <si>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</si>
  <si>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</si>
  <si>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</si>
  <si>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</si>
  <si>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</si>
  <si>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</si>
  <si>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</si>
  <si>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</si>
  <si>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</si>
  <si>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</si>
  <si>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</si>
  <si>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</si>
  <si>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</si>
  <si>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</si>
  <si>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</si>
  <si>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</si>
  <si>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</si>
  <si>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</si>
  <si>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</si>
  <si>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</si>
  <si>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</si>
  <si>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</si>
  <si>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</si>
  <si>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</si>
  <si>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</si>
  <si>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</si>
  <si>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</si>
  <si>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</si>
  <si>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</si>
  <si>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</si>
  <si>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</si>
  <si>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</si>
  <si>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</si>
  <si>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</si>
  <si>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</si>
  <si>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</si>
  <si>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</si>
  <si>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</si>
  <si>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</si>
  <si>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</si>
  <si>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</si>
  <si>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</si>
  <si>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</si>
  <si>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</si>
  <si>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</si>
  <si>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</si>
  <si>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</si>
  <si>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</si>
  <si>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</si>
  <si>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</si>
  <si>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</si>
  <si>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</si>
  <si>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</si>
  <si>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</si>
  <si>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</si>
  <si>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</si>
  <si>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</si>
  <si>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</si>
  <si>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</si>
  <si>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</si>
  <si>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</si>
  <si>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</si>
  <si>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</si>
  <si>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</si>
  <si>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</si>
  <si>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</si>
  <si>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</si>
  <si>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</si>
  <si>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</si>
  <si>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</si>
  <si>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</si>
  <si>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</si>
  <si>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</si>
  <si>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</si>
  <si>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</si>
  <si>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</si>
  <si>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</si>
  <si>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</si>
  <si>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</si>
  <si>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</si>
  <si>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</si>
  <si>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</si>
  <si>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</si>
  <si>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</si>
  <si>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</si>
  <si>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</si>
  <si>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</si>
  <si>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</si>
  <si>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</si>
  <si>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</si>
  <si>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</si>
  <si>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</si>
  <si>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</si>
  <si>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</si>
  <si>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</si>
  <si>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</si>
  <si>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</si>
  <si>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</si>
  <si>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</si>
  <si>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</si>
  <si>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</si>
  <si>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</si>
  <si>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</si>
  <si>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</si>
  <si>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</si>
  <si>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</si>
  <si>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</si>
  <si>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</si>
  <si>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</si>
  <si>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</si>
  <si>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</si>
  <si>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</si>
  <si>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</si>
  <si>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</si>
  <si>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</si>
  <si>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Nové Mesto nad Váhom 070401</t>
  </si>
  <si>
    <t>VC 4 LS Nové Mesto nad Váhom</t>
  </si>
  <si>
    <t>43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</si>
</sst>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160</xdr:row>
      <xdr:rowOff>57149</xdr:rowOff>
    </xdr:from>
    <xdr:to>
      <xdr:col>1</xdr:col>
      <xdr:colOff>4552950</xdr:colOff>
      <xdr:row>177</xdr:row>
      <xdr:rowOff>123824</xdr:rowOff>
    </xdr:to>
    <xdr:sp macro="" textlink="">
      <xdr:nvSpPr>
        <xdr:cNvPr id="3" name="BlokTextu 2"/>
        <xdr:cNvSpPr txBox="1"/>
      </xdr:nvSpPr>
      <xdr:spPr>
        <a:xfrm>
          <a:off x="180975" y="55597424"/>
          <a:ext cx="4695825" cy="336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7.25" customHeight="1" x14ac:dyDescent="0.25">
      <c r="A2" s="98" t="s">
        <v>8</v>
      </c>
      <c r="B2" s="98"/>
      <c r="C2" s="83" t="s">
        <v>266</v>
      </c>
      <c r="D2" s="84"/>
      <c r="E2" s="84"/>
      <c r="F2" s="84"/>
      <c r="G2" s="84"/>
      <c r="H2" s="70"/>
    </row>
    <row r="3" spans="1:8" s="3" customFormat="1" ht="16.5" customHeight="1" x14ac:dyDescent="0.25">
      <c r="A3" s="98"/>
      <c r="B3" s="98"/>
      <c r="C3" s="98" t="s">
        <v>265</v>
      </c>
      <c r="D3" s="98"/>
      <c r="E3" s="98"/>
      <c r="F3" s="98"/>
      <c r="G3" s="98"/>
      <c r="H3" s="71"/>
    </row>
    <row r="4" spans="1:8" s="1" customFormat="1" ht="18.75" customHeight="1" x14ac:dyDescent="0.25">
      <c r="A4" s="98" t="s">
        <v>264</v>
      </c>
      <c r="B4" s="98"/>
      <c r="C4" s="85" t="s">
        <v>267</v>
      </c>
      <c r="D4" s="85"/>
      <c r="E4" s="85"/>
      <c r="F4" s="85"/>
      <c r="G4" s="85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552</v>
      </c>
      <c r="F7" s="79">
        <v>56.03</v>
      </c>
      <c r="G7" s="80">
        <f t="shared" ref="G7:G38" si="0">F7*E7</f>
        <v>30928.560000000001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269</v>
      </c>
      <c r="F8" s="79">
        <v>49.33</v>
      </c>
      <c r="G8" s="80">
        <f t="shared" si="0"/>
        <v>13269.77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/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3680</v>
      </c>
      <c r="F10" s="79">
        <v>38.369999999999997</v>
      </c>
      <c r="G10" s="80">
        <f t="shared" si="0"/>
        <v>141201.59999999998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/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0</v>
      </c>
      <c r="F12" s="79"/>
      <c r="G12" s="80">
        <f t="shared" si="0"/>
        <v>0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/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/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/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/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/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/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0</v>
      </c>
      <c r="F19" s="79"/>
      <c r="G19" s="80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230</v>
      </c>
      <c r="F20" s="79">
        <v>34.799999999999997</v>
      </c>
      <c r="G20" s="80">
        <f t="shared" si="0"/>
        <v>8003.9999999999991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/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6909</v>
      </c>
      <c r="F22" s="79">
        <v>2.0499999999999998</v>
      </c>
      <c r="G22" s="80">
        <f t="shared" si="0"/>
        <v>14163.449999999999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1265</v>
      </c>
      <c r="F23" s="79">
        <v>8.6999999999999993</v>
      </c>
      <c r="G23" s="80">
        <f t="shared" si="0"/>
        <v>11005.5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/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230</v>
      </c>
      <c r="F25" s="79">
        <v>7.95</v>
      </c>
      <c r="G25" s="80">
        <f t="shared" si="0"/>
        <v>1828.5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/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/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55200</v>
      </c>
      <c r="F28" s="79">
        <v>5.15</v>
      </c>
      <c r="G28" s="80">
        <f t="shared" si="0"/>
        <v>284280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13800</v>
      </c>
      <c r="F29" s="79">
        <v>4.87</v>
      </c>
      <c r="G29" s="80">
        <f t="shared" si="0"/>
        <v>67206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0</v>
      </c>
      <c r="F30" s="79"/>
      <c r="G30" s="80">
        <f t="shared" si="0"/>
        <v>0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4600</v>
      </c>
      <c r="F31" s="79">
        <v>4.87</v>
      </c>
      <c r="G31" s="80">
        <f t="shared" si="0"/>
        <v>22402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/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/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/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35880</v>
      </c>
      <c r="F35" s="79">
        <v>8.98</v>
      </c>
      <c r="G35" s="80">
        <f t="shared" si="0"/>
        <v>322202.40000000002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/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/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0</v>
      </c>
      <c r="F38" s="79"/>
      <c r="G38" s="80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/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/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0</v>
      </c>
      <c r="F41" s="79"/>
      <c r="G41" s="80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0</v>
      </c>
      <c r="F42" s="79"/>
      <c r="G42" s="80">
        <f t="shared" si="1"/>
        <v>0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0</v>
      </c>
      <c r="F43" s="79"/>
      <c r="G43" s="80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25300</v>
      </c>
      <c r="F44" s="79">
        <v>4.45</v>
      </c>
      <c r="G44" s="80">
        <f t="shared" si="1"/>
        <v>112585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23</v>
      </c>
      <c r="F45" s="79">
        <v>435</v>
      </c>
      <c r="G45" s="80">
        <f t="shared" si="1"/>
        <v>10005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18</v>
      </c>
      <c r="F46" s="79">
        <v>973.5</v>
      </c>
      <c r="G46" s="80">
        <f t="shared" si="1"/>
        <v>17523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0</v>
      </c>
      <c r="F47" s="79"/>
      <c r="G47" s="80">
        <f t="shared" si="1"/>
        <v>0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/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460</v>
      </c>
      <c r="F49" s="79">
        <v>8.6999999999999993</v>
      </c>
      <c r="G49" s="80">
        <f t="shared" si="1"/>
        <v>4001.9999999999995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920</v>
      </c>
      <c r="F50" s="79">
        <v>8.6999999999999993</v>
      </c>
      <c r="G50" s="80">
        <f t="shared" si="1"/>
        <v>8003.9999999999991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0</v>
      </c>
      <c r="F51" s="79"/>
      <c r="G51" s="80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0</v>
      </c>
      <c r="F52" s="79"/>
      <c r="G52" s="80">
        <f t="shared" si="1"/>
        <v>0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0</v>
      </c>
      <c r="F53" s="79"/>
      <c r="G53" s="80">
        <f t="shared" si="1"/>
        <v>0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0</v>
      </c>
      <c r="F54" s="79"/>
      <c r="G54" s="80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/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0</v>
      </c>
      <c r="F56" s="79"/>
      <c r="G56" s="80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0</v>
      </c>
      <c r="F57" s="79"/>
      <c r="G57" s="80">
        <f t="shared" si="1"/>
        <v>0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0</v>
      </c>
      <c r="F58" s="79"/>
      <c r="G58" s="80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14720</v>
      </c>
      <c r="F59" s="79">
        <v>6.91</v>
      </c>
      <c r="G59" s="80">
        <f t="shared" si="1"/>
        <v>101715.2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/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0</v>
      </c>
      <c r="F61" s="79"/>
      <c r="G61" s="80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/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/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0</v>
      </c>
      <c r="F64" s="79"/>
      <c r="G64" s="80">
        <f t="shared" si="1"/>
        <v>0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/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14720</v>
      </c>
      <c r="F66" s="79">
        <v>7.56</v>
      </c>
      <c r="G66" s="80">
        <f t="shared" si="1"/>
        <v>111283.2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/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0</v>
      </c>
      <c r="F68" s="79"/>
      <c r="G68" s="80">
        <f t="shared" si="1"/>
        <v>0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2852</v>
      </c>
      <c r="F69" s="79">
        <v>9.5500000000000007</v>
      </c>
      <c r="G69" s="80">
        <f t="shared" si="1"/>
        <v>27236.600000000002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5520</v>
      </c>
      <c r="F70" s="79">
        <v>13.93</v>
      </c>
      <c r="G70" s="80">
        <f t="shared" si="1"/>
        <v>76893.599999999991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5520</v>
      </c>
      <c r="F71" s="79">
        <v>20.2</v>
      </c>
      <c r="G71" s="80">
        <f t="shared" ref="G71:G102" si="2">F71*E71</f>
        <v>111504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285</v>
      </c>
      <c r="F72" s="79">
        <v>9.5500000000000007</v>
      </c>
      <c r="G72" s="80">
        <f t="shared" si="2"/>
        <v>2721.75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552</v>
      </c>
      <c r="F73" s="79">
        <v>13.93</v>
      </c>
      <c r="G73" s="80">
        <f t="shared" si="2"/>
        <v>7689.36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552</v>
      </c>
      <c r="F74" s="79">
        <v>20.2</v>
      </c>
      <c r="G74" s="80">
        <f t="shared" si="2"/>
        <v>11150.4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0</v>
      </c>
      <c r="F75" s="79"/>
      <c r="G75" s="80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0</v>
      </c>
      <c r="F76" s="79"/>
      <c r="G76" s="80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/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0</v>
      </c>
      <c r="F78" s="79"/>
      <c r="G78" s="80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/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/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2300</v>
      </c>
      <c r="F81" s="79">
        <v>7.95</v>
      </c>
      <c r="G81" s="80">
        <f t="shared" si="2"/>
        <v>18285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2300</v>
      </c>
      <c r="F82" s="79">
        <v>7.95</v>
      </c>
      <c r="G82" s="80">
        <f t="shared" si="2"/>
        <v>18285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/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/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/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/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/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/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/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>
        <v>0</v>
      </c>
      <c r="F90" s="79"/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/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4600</v>
      </c>
      <c r="F92" s="79">
        <v>7.95</v>
      </c>
      <c r="G92" s="80">
        <f t="shared" si="2"/>
        <v>36570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0</v>
      </c>
      <c r="F93" s="79"/>
      <c r="G93" s="80">
        <f t="shared" si="2"/>
        <v>0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>
        <v>0</v>
      </c>
      <c r="F94" s="79"/>
      <c r="G94" s="80">
        <f t="shared" si="2"/>
        <v>0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460</v>
      </c>
      <c r="F95" s="79">
        <v>7.95</v>
      </c>
      <c r="G95" s="80">
        <f t="shared" si="2"/>
        <v>3657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/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1840</v>
      </c>
      <c r="F97" s="79">
        <v>7.95</v>
      </c>
      <c r="G97" s="80">
        <f t="shared" si="2"/>
        <v>14628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/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/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/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/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920</v>
      </c>
      <c r="F102" s="79">
        <v>7.95</v>
      </c>
      <c r="G102" s="80">
        <f t="shared" si="2"/>
        <v>7314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920</v>
      </c>
      <c r="F103" s="79">
        <v>7.95</v>
      </c>
      <c r="G103" s="80">
        <f t="shared" ref="G103:G134" si="3">F103*E103</f>
        <v>7314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/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/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/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920</v>
      </c>
      <c r="F107" s="79">
        <v>8.6999999999999993</v>
      </c>
      <c r="G107" s="80">
        <f t="shared" si="3"/>
        <v>8003.9999999999991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/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0</v>
      </c>
      <c r="F109" s="79"/>
      <c r="G109" s="80">
        <f t="shared" si="3"/>
        <v>0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920</v>
      </c>
      <c r="F110" s="79">
        <v>8.6999999999999993</v>
      </c>
      <c r="G110" s="80">
        <f t="shared" si="3"/>
        <v>8003.9999999999991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/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0</v>
      </c>
      <c r="F112" s="79"/>
      <c r="G112" s="80">
        <f t="shared" si="3"/>
        <v>0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920</v>
      </c>
      <c r="F113" s="79">
        <v>8.6999999999999993</v>
      </c>
      <c r="G113" s="80">
        <f t="shared" si="3"/>
        <v>8003.9999999999991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920</v>
      </c>
      <c r="F114" s="79">
        <v>7.95</v>
      </c>
      <c r="G114" s="80">
        <f t="shared" si="3"/>
        <v>7314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920</v>
      </c>
      <c r="F115" s="79">
        <v>7.95</v>
      </c>
      <c r="G115" s="80">
        <f t="shared" si="3"/>
        <v>7314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0</v>
      </c>
      <c r="F116" s="79"/>
      <c r="G116" s="80">
        <f t="shared" si="3"/>
        <v>0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/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>
        <v>0</v>
      </c>
      <c r="F118" s="79"/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0</v>
      </c>
      <c r="F119" s="79"/>
      <c r="G119" s="80">
        <f t="shared" si="3"/>
        <v>0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>
        <v>4600</v>
      </c>
      <c r="F120" s="79">
        <v>7.05</v>
      </c>
      <c r="G120" s="80">
        <f t="shared" si="3"/>
        <v>32430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/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/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/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/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/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/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/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2300</v>
      </c>
      <c r="F128" s="82">
        <v>1.59</v>
      </c>
      <c r="G128" s="80">
        <f t="shared" si="3"/>
        <v>3657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/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/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/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/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/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/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0</v>
      </c>
      <c r="F135" s="82"/>
      <c r="G135" s="80">
        <f t="shared" ref="G135" si="4">F135*E135</f>
        <v>0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92</v>
      </c>
      <c r="F136" s="82">
        <v>110.66</v>
      </c>
      <c r="G136" s="80">
        <f t="shared" ref="G136:G139" si="5">F136*E136</f>
        <v>10180.719999999999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/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/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690</v>
      </c>
      <c r="F139" s="82">
        <v>8.6999999999999993</v>
      </c>
      <c r="G139" s="80">
        <f t="shared" si="5"/>
        <v>6002.9999999999991</v>
      </c>
      <c r="H139" s="4" t="s">
        <v>256</v>
      </c>
    </row>
    <row r="140" spans="1:10" s="40" customFormat="1" ht="17.25" customHeight="1" x14ac:dyDescent="0.25">
      <c r="A140" s="99" t="s">
        <v>234</v>
      </c>
      <c r="B140" s="99"/>
      <c r="C140" s="41"/>
      <c r="D140" s="42"/>
      <c r="E140" s="43"/>
      <c r="F140" s="44"/>
      <c r="G140" s="73">
        <f>SUM(G7:G139)</f>
        <v>1715768.61</v>
      </c>
    </row>
    <row r="141" spans="1:10" ht="26.25" customHeight="1" x14ac:dyDescent="0.2">
      <c r="A141" s="100" t="s">
        <v>196</v>
      </c>
      <c r="B141" s="101"/>
      <c r="C141" s="101"/>
      <c r="D141" s="101"/>
      <c r="E141" s="101"/>
      <c r="F141" s="101"/>
      <c r="G141" s="101"/>
      <c r="H141" s="101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2"/>
      <c r="D143" s="102"/>
      <c r="E143" s="102"/>
      <c r="F143" s="103"/>
      <c r="H143" s="75"/>
      <c r="J143" s="22"/>
    </row>
    <row r="144" spans="1:10" ht="15.75" customHeight="1" x14ac:dyDescent="0.2">
      <c r="B144" s="48" t="s">
        <v>27</v>
      </c>
      <c r="C144" s="104" t="s">
        <v>235</v>
      </c>
      <c r="D144" s="104"/>
      <c r="E144" s="104"/>
      <c r="F144" s="105"/>
      <c r="H144" s="75"/>
      <c r="J144" s="22"/>
    </row>
    <row r="145" spans="2:6" ht="32.25" customHeight="1" x14ac:dyDescent="0.2">
      <c r="B145" s="107"/>
      <c r="C145" s="106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0"/>
      <c r="D149" s="111"/>
      <c r="E149" s="34"/>
      <c r="F149" s="34"/>
    </row>
    <row r="150" spans="2:6" ht="15.75" x14ac:dyDescent="0.25">
      <c r="B150" s="13" t="s">
        <v>3</v>
      </c>
      <c r="C150" s="110"/>
      <c r="D150" s="111"/>
      <c r="E150" s="34"/>
      <c r="F150" s="34"/>
    </row>
    <row r="151" spans="2:6" ht="15.75" customHeight="1" x14ac:dyDescent="0.25">
      <c r="B151" s="33" t="s">
        <v>25</v>
      </c>
      <c r="C151" s="110"/>
      <c r="D151" s="111"/>
      <c r="E151" s="34"/>
      <c r="F151" s="34"/>
    </row>
    <row r="152" spans="2:6" ht="15.75" customHeight="1" x14ac:dyDescent="0.25">
      <c r="B152" s="17" t="s">
        <v>212</v>
      </c>
      <c r="C152" s="110"/>
      <c r="D152" s="111"/>
      <c r="E152" s="34"/>
      <c r="F152" s="34"/>
    </row>
    <row r="153" spans="2:6" ht="15.75" customHeight="1" x14ac:dyDescent="0.25">
      <c r="B153" s="17" t="s">
        <v>213</v>
      </c>
      <c r="C153" s="110"/>
      <c r="D153" s="111"/>
      <c r="E153" s="34"/>
      <c r="F153" s="34"/>
    </row>
    <row r="154" spans="2:6" ht="15.75" customHeight="1" x14ac:dyDescent="0.25">
      <c r="B154" s="17" t="s">
        <v>214</v>
      </c>
      <c r="C154" s="110"/>
      <c r="D154" s="111"/>
      <c r="E154" s="34"/>
      <c r="F154" s="34"/>
    </row>
    <row r="155" spans="2:6" ht="15.75" customHeight="1" x14ac:dyDescent="0.25">
      <c r="B155" s="17" t="s">
        <v>215</v>
      </c>
      <c r="C155" s="110"/>
      <c r="D155" s="111"/>
      <c r="E155" s="34"/>
      <c r="F155" s="34"/>
    </row>
    <row r="156" spans="2:6" ht="15.75" customHeight="1" x14ac:dyDescent="0.25">
      <c r="B156" s="17" t="s">
        <v>210</v>
      </c>
      <c r="C156" s="110"/>
      <c r="D156" s="111"/>
      <c r="E156" s="34"/>
      <c r="F156" s="34"/>
    </row>
    <row r="157" spans="2:6" ht="15.75" customHeight="1" x14ac:dyDescent="0.25">
      <c r="B157" s="17" t="s">
        <v>211</v>
      </c>
      <c r="C157" s="110"/>
      <c r="D157" s="111"/>
      <c r="E157" s="34"/>
      <c r="F157" s="34"/>
    </row>
    <row r="158" spans="2:6" ht="15.75" customHeight="1" x14ac:dyDescent="0.25">
      <c r="B158" s="17" t="s">
        <v>216</v>
      </c>
      <c r="C158" s="110"/>
      <c r="D158" s="111"/>
      <c r="E158" s="34"/>
      <c r="F158" s="34"/>
    </row>
    <row r="159" spans="2:6" ht="15.75" customHeight="1" x14ac:dyDescent="0.25">
      <c r="B159" s="33" t="s">
        <v>24</v>
      </c>
      <c r="C159" s="110"/>
      <c r="D159" s="111"/>
      <c r="E159" s="34"/>
      <c r="F159" s="34"/>
    </row>
    <row r="160" spans="2:6" ht="15.75" x14ac:dyDescent="0.25">
      <c r="B160" s="33" t="s">
        <v>26</v>
      </c>
      <c r="C160" s="110"/>
      <c r="D160" s="11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8" t="s">
        <v>233</v>
      </c>
      <c r="D165" s="89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86" t="s">
        <v>232</v>
      </c>
      <c r="D166" s="87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1232761.78</v>
      </c>
      <c r="F166" s="112"/>
      <c r="G166" s="77">
        <f>ROUND(F166/E166,3)</f>
        <v>0</v>
      </c>
    </row>
    <row r="167" spans="2:7" ht="26.25" customHeight="1" x14ac:dyDescent="0.25">
      <c r="B167"/>
      <c r="C167" s="96" t="s">
        <v>239</v>
      </c>
      <c r="D167" s="97"/>
      <c r="E167" s="108">
        <f>SUBTOTAL(9,G40,G53,G54,G57,G59,G61,G64,G66,G68,G69,G70,G71,G72,G73,G74,G76,G79,G84,G85,G90,G93,G96,G98,G100,G103,G109,G112,G113,G114,G124,G125,G126,G131,G132,G136,G137)</f>
        <v>483006.82999999996</v>
      </c>
      <c r="F167" s="112"/>
      <c r="G167" s="77">
        <f t="shared" ref="G167" si="6">ROUND(F167/E167,3)</f>
        <v>0</v>
      </c>
    </row>
    <row r="168" spans="2:7" ht="15" customHeight="1" x14ac:dyDescent="0.25">
      <c r="B168"/>
      <c r="C168" s="94" t="s">
        <v>240</v>
      </c>
      <c r="D168" s="95"/>
      <c r="E168" s="108">
        <f>SUBTOTAL(9,G15,G16,G24,G26,G27,G33,G34,G77,G80,G87,G94,G101)</f>
        <v>0</v>
      </c>
      <c r="F168" s="112"/>
      <c r="G168" s="77"/>
    </row>
    <row r="169" spans="2:7" ht="15" customHeight="1" x14ac:dyDescent="0.25">
      <c r="B169"/>
      <c r="C169" s="92" t="s">
        <v>241</v>
      </c>
      <c r="D169" s="93"/>
      <c r="E169" s="108">
        <f>SUBTOTAL(9,G118)</f>
        <v>0</v>
      </c>
      <c r="F169" s="112"/>
      <c r="G169" s="77"/>
    </row>
    <row r="170" spans="2:7" ht="15" x14ac:dyDescent="0.25">
      <c r="B170"/>
      <c r="C170" s="90" t="s">
        <v>234</v>
      </c>
      <c r="D170" s="91"/>
      <c r="E170" s="109">
        <f>SUM(E166:E169)</f>
        <v>1715768.6099999999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YptF3c0qbrnJZThfzJ4y8Cqy3bxR8JEWOJtkSxGxZgUr7xsvWfLo5W6HBZeNjxQsz/CA5yMHZayUa7xDwtl8qw==" saltValue="y2R5GiC/UNV0hCFZruvV2A==" spinCount="100000" sheet="1" objects="1" scenarios="1"/>
  <autoFilter ref="A6:J141"/>
  <mergeCells count="27">
    <mergeCell ref="C155:D155"/>
    <mergeCell ref="C156:D156"/>
    <mergeCell ref="C157:D157"/>
    <mergeCell ref="C158:D158"/>
    <mergeCell ref="C159:D159"/>
    <mergeCell ref="C3:G3"/>
    <mergeCell ref="A2:B3"/>
    <mergeCell ref="A4:B4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2022-11-22T07:17:39Z</dcterms:modified>
</cp:coreProperties>
</file>