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zahumensky\Documents\A\"/>
    </mc:Choice>
  </mc:AlternateContent>
  <xr:revisionPtr revIDLastSave="0" documentId="13_ncr:1_{7F70FCC6-33A3-4B3C-81DB-35CBE949B93E}" xr6:coauthVersionLast="47" xr6:coauthVersionMax="47" xr10:uidLastSave="{00000000-0000-0000-0000-000000000000}"/>
  <bookViews>
    <workbookView xWindow="165" yWindow="105" windowWidth="17235" windowHeight="15120" xr2:uid="{E13560C6-9792-4A59-87FF-C45F9796A7C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6" i="1"/>
  <c r="F5" i="1"/>
  <c r="F4" i="1"/>
  <c r="F64" i="1"/>
  <c r="F72" i="1"/>
  <c r="G72" i="1" s="1"/>
  <c r="E72" i="1"/>
  <c r="B62" i="1"/>
  <c r="B49" i="1"/>
  <c r="B36" i="1"/>
  <c r="C62" i="1"/>
  <c r="C61" i="1"/>
  <c r="C60" i="1"/>
  <c r="C59" i="1"/>
  <c r="C58" i="1"/>
  <c r="C57" i="1"/>
  <c r="C56" i="1"/>
  <c r="C55" i="1"/>
  <c r="C54" i="1"/>
  <c r="C53" i="1"/>
  <c r="C52" i="1"/>
  <c r="C51" i="1"/>
  <c r="C49" i="1"/>
  <c r="C48" i="1"/>
  <c r="C47" i="1"/>
  <c r="C46" i="1"/>
  <c r="C45" i="1"/>
  <c r="C44" i="1"/>
  <c r="C43" i="1"/>
  <c r="C42" i="1"/>
  <c r="C41" i="1"/>
  <c r="C40" i="1"/>
  <c r="C39" i="1"/>
  <c r="C38" i="1"/>
  <c r="C36" i="1"/>
  <c r="C35" i="1"/>
  <c r="C34" i="1"/>
  <c r="C33" i="1"/>
  <c r="C32" i="1"/>
  <c r="C31" i="1"/>
  <c r="C30" i="1"/>
  <c r="C29" i="1"/>
  <c r="C28" i="1"/>
  <c r="C27" i="1"/>
  <c r="C26" i="1"/>
  <c r="C25" i="1"/>
  <c r="D7" i="1"/>
  <c r="G7" i="1"/>
  <c r="D63" i="1"/>
  <c r="E6" i="1" s="1"/>
  <c r="D50" i="1"/>
  <c r="E5" i="1" s="1"/>
  <c r="D37" i="1"/>
  <c r="E4" i="1" s="1"/>
  <c r="F68" i="1"/>
  <c r="G68" i="1" s="1"/>
  <c r="E68" i="1"/>
  <c r="F89" i="1"/>
  <c r="F88" i="1"/>
  <c r="F87" i="1"/>
  <c r="F86" i="1"/>
  <c r="F85" i="1"/>
  <c r="F84" i="1"/>
  <c r="F83" i="1"/>
  <c r="F82" i="1"/>
  <c r="F81" i="1"/>
  <c r="F80" i="1"/>
  <c r="F79" i="1"/>
  <c r="F78" i="1"/>
  <c r="E7" i="1" l="1"/>
  <c r="F90" i="1"/>
  <c r="D70" i="1" s="1"/>
  <c r="D71" i="1" s="1"/>
  <c r="G21" i="1"/>
  <c r="G20" i="1"/>
  <c r="G19" i="1"/>
  <c r="G18" i="1"/>
  <c r="G17" i="1"/>
  <c r="G16" i="1"/>
  <c r="G15" i="1"/>
  <c r="G14" i="1"/>
  <c r="G13" i="1"/>
  <c r="G12" i="1"/>
  <c r="G11" i="1"/>
  <c r="G10" i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F71" i="1" l="1"/>
  <c r="E71" i="1"/>
  <c r="E37" i="1"/>
  <c r="F37" i="1" s="1"/>
  <c r="G22" i="1"/>
  <c r="E50" i="1"/>
  <c r="F50" i="1" s="1"/>
  <c r="E63" i="1"/>
  <c r="F63" i="1" s="1"/>
  <c r="F73" i="1" l="1"/>
  <c r="G73" i="1" s="1"/>
  <c r="G71" i="1"/>
  <c r="F7" i="1"/>
  <c r="E65" i="1"/>
  <c r="F75" i="1" l="1"/>
  <c r="G75" i="1" s="1"/>
  <c r="F65" i="1"/>
</calcChain>
</file>

<file path=xl/sharedStrings.xml><?xml version="1.0" encoding="utf-8"?>
<sst xmlns="http://schemas.openxmlformats.org/spreadsheetml/2006/main" count="117" uniqueCount="74">
  <si>
    <t>IT architekt</t>
  </si>
  <si>
    <t>IT tester</t>
  </si>
  <si>
    <t>IT programátor/vývojár</t>
  </si>
  <si>
    <t>Projektový manažér IT projektu</t>
  </si>
  <si>
    <t>IT analytik</t>
  </si>
  <si>
    <t>Špecialista pre bezpečnosť IT</t>
  </si>
  <si>
    <t>Špecialista pre databázy</t>
  </si>
  <si>
    <t>Školiteľ pre IT systémy</t>
  </si>
  <si>
    <t>max. sadzba</t>
  </si>
  <si>
    <t>Odborník pre IT dohľad</t>
  </si>
  <si>
    <t>HW špecialista</t>
  </si>
  <si>
    <t>IT/IS konzultant</t>
  </si>
  <si>
    <t xml:space="preserve">Iné </t>
  </si>
  <si>
    <t>špecialista</t>
  </si>
  <si>
    <t>cena spolu</t>
  </si>
  <si>
    <t>počet MD</t>
  </si>
  <si>
    <t>SPOLU</t>
  </si>
  <si>
    <t>spolu MD</t>
  </si>
  <si>
    <t>reál. percento</t>
  </si>
  <si>
    <t>Služba - poskytnutie HW infraštruktúry</t>
  </si>
  <si>
    <t>Služba - SOC, SIEM, LMS - úvodná cena</t>
  </si>
  <si>
    <t>Odhad - SOC, SIEM, LMS - záverečná cena</t>
  </si>
  <si>
    <t>SOC, SIEM, LMS - priemerná cena</t>
  </si>
  <si>
    <t>Windows Desktopy / Notebooky</t>
  </si>
  <si>
    <t>Windows Servery</t>
  </si>
  <si>
    <t>Linux / Unix servery</t>
  </si>
  <si>
    <t>Switche</t>
  </si>
  <si>
    <t>WiFi AP</t>
  </si>
  <si>
    <t>Diskové polia</t>
  </si>
  <si>
    <t>VLAN</t>
  </si>
  <si>
    <t>Antivírusový klient</t>
  </si>
  <si>
    <t>Web Servery (IIS, Apache, Tomcat)</t>
  </si>
  <si>
    <t>Email - Office365  klient</t>
  </si>
  <si>
    <t>ILO, iDrac</t>
  </si>
  <si>
    <t>Databázy (MSSQL,  PostgreSQL, MySQL)</t>
  </si>
  <si>
    <t>typ zariadenia</t>
  </si>
  <si>
    <t>prírastok</t>
  </si>
  <si>
    <t>c.cena</t>
  </si>
  <si>
    <t>paušál</t>
  </si>
  <si>
    <t>poplatok</t>
  </si>
  <si>
    <t>mesiac</t>
  </si>
  <si>
    <t>rok</t>
  </si>
  <si>
    <t>5 rokov</t>
  </si>
  <si>
    <t>PREVÁDZKA - PAUŠÁL</t>
  </si>
  <si>
    <t>Cena za licencie počas etapy 1-3</t>
  </si>
  <si>
    <t>Cena za licencie počas prevádzky</t>
  </si>
  <si>
    <t>Fáza projektu</t>
  </si>
  <si>
    <t>% kapacít</t>
  </si>
  <si>
    <t>percento</t>
  </si>
  <si>
    <t>Analýza a dizajn</t>
  </si>
  <si>
    <t>10-35 %</t>
  </si>
  <si>
    <t>Implementácia a testovanie</t>
  </si>
  <si>
    <t>30-80 %</t>
  </si>
  <si>
    <t xml:space="preserve">Nasadenie </t>
  </si>
  <si>
    <t>15-30 %</t>
  </si>
  <si>
    <t>Etapa 1</t>
  </si>
  <si>
    <t>Etapa 2</t>
  </si>
  <si>
    <t>Etapa 3</t>
  </si>
  <si>
    <t>poč. mes.</t>
  </si>
  <si>
    <t>Tab. 1</t>
  </si>
  <si>
    <t>Tab. 2</t>
  </si>
  <si>
    <t>Tab. 3</t>
  </si>
  <si>
    <t>Tab. 4</t>
  </si>
  <si>
    <t>Tab. 5</t>
  </si>
  <si>
    <t>Tab. 6</t>
  </si>
  <si>
    <t>reálna sadzba</t>
  </si>
  <si>
    <t>sadzba</t>
  </si>
  <si>
    <t>Názov uchádzača:</t>
  </si>
  <si>
    <t>revid. sadzba</t>
  </si>
  <si>
    <t>cena+DPH</t>
  </si>
  <si>
    <t>min. MD</t>
  </si>
  <si>
    <t>SUMA CELKOM</t>
  </si>
  <si>
    <t>SUMA ZA ETAPU 1-3</t>
  </si>
  <si>
    <t>SUMA ZA PREVÁDZKU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</si>
</sst>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16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7" fontId="0" fillId="0" borderId="0" xfId="0" applyNumberFormat="1"/>
    <xf numFmtId="10" fontId="0" fillId="0" borderId="0" xfId="0" applyNumberFormat="1"/>
    <xf numFmtId="0" fontId="0" fillId="0" borderId="15" xfId="0" applyBorder="1"/>
    <xf numFmtId="0" fontId="0" fillId="0" borderId="16" xfId="0" applyBorder="1"/>
    <xf numFmtId="0" fontId="0" fillId="0" borderId="17" xfId="0" applyBorder="1"/>
    <xf numFmtId="10" fontId="0" fillId="0" borderId="17" xfId="0" applyNumberFormat="1" applyBorder="1"/>
    <xf numFmtId="0" fontId="0" fillId="0" borderId="18" xfId="0" applyBorder="1"/>
    <xf numFmtId="0" fontId="0" fillId="0" borderId="12" xfId="0" applyBorder="1" applyAlignment="1">
      <alignment wrapText="1"/>
    </xf>
    <xf numFmtId="164" fontId="0" fillId="0" borderId="17" xfId="0" applyNumberFormat="1" applyBorder="1"/>
    <xf numFmtId="164" fontId="0" fillId="0" borderId="15" xfId="0" applyNumberFormat="1" applyBorder="1"/>
    <xf numFmtId="0" fontId="0" fillId="2" borderId="14" xfId="0" applyFill="1" applyBorder="1"/>
    <xf numFmtId="164" fontId="0" fillId="0" borderId="18" xfId="0" applyNumberFormat="1" applyBorder="1"/>
    <xf numFmtId="165" fontId="0" fillId="0" borderId="0" xfId="0" applyNumberFormat="1"/>
    <xf numFmtId="0" fontId="0" fillId="0" borderId="19" xfId="0" applyBorder="1"/>
    <xf numFmtId="0" fontId="0" fillId="0" borderId="20" xfId="0" applyBorder="1"/>
    <xf numFmtId="164" fontId="0" fillId="0" borderId="21" xfId="0" applyNumberFormat="1" applyBorder="1"/>
    <xf numFmtId="164" fontId="0" fillId="0" borderId="2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13" xfId="0" applyBorder="1" applyAlignment="1">
      <alignment wrapText="1"/>
    </xf>
    <xf numFmtId="164" fontId="0" fillId="0" borderId="8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164" fontId="0" fillId="0" borderId="20" xfId="0" applyNumberFormat="1" applyBorder="1"/>
    <xf numFmtId="0" fontId="2" fillId="0" borderId="12" xfId="0" applyFont="1" applyBorder="1"/>
    <xf numFmtId="0" fontId="2" fillId="0" borderId="0" xfId="0" applyFont="1"/>
    <xf numFmtId="0" fontId="2" fillId="0" borderId="17" xfId="0" applyFont="1" applyBorder="1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0" xfId="0" applyFont="1" applyBorder="1"/>
  </cellXfs>
  <cellStyles count="2">
    <cellStyle name="Normálna" xfId="0" builtinId="0"/>
    <cellStyle name="Normálne 2" xfId="1" xr:uid="{2E8C7479-F477-466C-B804-E9497FEFB6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E0381-EC27-4F11-B7D9-7889F38BCEBA}">
  <dimension ref="A1:G90"/>
  <sheetViews>
    <sheetView tabSelected="1" workbookViewId="0">
      <selection activeCell="B1" sqref="B1"/>
    </sheetView>
  </sheetViews>
  <sheetFormatPr defaultRowHeight="15" x14ac:dyDescent="0.25"/>
  <cols>
    <col min="1" max="1" width="7" customWidth="1"/>
    <col min="2" max="2" width="31" style="38" customWidth="1"/>
    <col min="3" max="3" width="7.85546875" customWidth="1"/>
    <col min="5" max="5" width="9.5703125" customWidth="1"/>
    <col min="6" max="6" width="10.5703125" customWidth="1"/>
    <col min="7" max="7" width="9.5703125" customWidth="1"/>
  </cols>
  <sheetData>
    <row r="1" spans="1:7" ht="16.5" thickTop="1" thickBot="1" x14ac:dyDescent="0.3">
      <c r="B1" s="40" t="s">
        <v>67</v>
      </c>
    </row>
    <row r="2" spans="1:7" ht="15.75" thickTop="1" x14ac:dyDescent="0.25"/>
    <row r="3" spans="1:7" x14ac:dyDescent="0.25">
      <c r="A3" s="2" t="s">
        <v>59</v>
      </c>
      <c r="B3" s="37" t="s">
        <v>46</v>
      </c>
      <c r="C3" s="3" t="s">
        <v>47</v>
      </c>
      <c r="D3" s="3" t="s">
        <v>70</v>
      </c>
      <c r="E3" s="3" t="s">
        <v>15</v>
      </c>
      <c r="F3" s="3" t="s">
        <v>48</v>
      </c>
      <c r="G3" s="4" t="s">
        <v>58</v>
      </c>
    </row>
    <row r="4" spans="1:7" x14ac:dyDescent="0.25">
      <c r="A4" s="5" t="s">
        <v>55</v>
      </c>
      <c r="B4" s="38" t="s">
        <v>49</v>
      </c>
      <c r="C4" s="6" t="s">
        <v>50</v>
      </c>
      <c r="D4">
        <v>45</v>
      </c>
      <c r="E4">
        <f>D37</f>
        <v>0</v>
      </c>
      <c r="F4" s="7">
        <f>IFERROR(ROUND(E4/$E$7,4),0)</f>
        <v>0</v>
      </c>
      <c r="G4" s="8">
        <v>2</v>
      </c>
    </row>
    <row r="5" spans="1:7" x14ac:dyDescent="0.25">
      <c r="A5" s="5" t="s">
        <v>56</v>
      </c>
      <c r="B5" s="38" t="s">
        <v>51</v>
      </c>
      <c r="C5" t="s">
        <v>52</v>
      </c>
      <c r="D5">
        <v>55</v>
      </c>
      <c r="E5">
        <f>D50</f>
        <v>0</v>
      </c>
      <c r="F5" s="7">
        <f>IFERROR(ROUND(E5/$E$7,4),0)</f>
        <v>0</v>
      </c>
      <c r="G5" s="8">
        <v>4</v>
      </c>
    </row>
    <row r="6" spans="1:7" x14ac:dyDescent="0.25">
      <c r="A6" s="5" t="s">
        <v>57</v>
      </c>
      <c r="B6" s="38" t="s">
        <v>53</v>
      </c>
      <c r="C6" t="s">
        <v>54</v>
      </c>
      <c r="D6">
        <v>38</v>
      </c>
      <c r="E6">
        <f>D63</f>
        <v>0</v>
      </c>
      <c r="F6" s="7">
        <f>IFERROR(ROUND(E6/$E$7,4),0)</f>
        <v>0</v>
      </c>
      <c r="G6" s="8">
        <v>3</v>
      </c>
    </row>
    <row r="7" spans="1:7" x14ac:dyDescent="0.25">
      <c r="A7" s="9"/>
      <c r="B7" s="39" t="s">
        <v>16</v>
      </c>
      <c r="C7" s="10"/>
      <c r="D7" s="10">
        <f>SUM(D4:D6)</f>
        <v>138</v>
      </c>
      <c r="E7" s="10">
        <f>SUM(E4:E6)</f>
        <v>0</v>
      </c>
      <c r="F7" s="11">
        <f>SUM(F4:F6)</f>
        <v>0</v>
      </c>
      <c r="G7" s="12">
        <f>SUM(G4:G6)</f>
        <v>9</v>
      </c>
    </row>
    <row r="9" spans="1:7" ht="30.75" thickBot="1" x14ac:dyDescent="0.3">
      <c r="A9" s="2" t="s">
        <v>60</v>
      </c>
      <c r="B9" s="37" t="s">
        <v>13</v>
      </c>
      <c r="C9" s="13" t="s">
        <v>8</v>
      </c>
      <c r="D9" s="13" t="s">
        <v>68</v>
      </c>
      <c r="E9" s="13" t="s">
        <v>65</v>
      </c>
      <c r="F9" s="13" t="s">
        <v>18</v>
      </c>
      <c r="G9" s="32" t="s">
        <v>17</v>
      </c>
    </row>
    <row r="10" spans="1:7" ht="15.75" thickTop="1" x14ac:dyDescent="0.25">
      <c r="A10" s="5"/>
      <c r="B10" s="38" t="s">
        <v>0</v>
      </c>
      <c r="C10" s="1">
        <v>910</v>
      </c>
      <c r="D10" s="1">
        <v>500</v>
      </c>
      <c r="E10" s="33"/>
      <c r="F10" s="7">
        <f>IFERROR(ROUND(G10/$G$22,4),0)</f>
        <v>0</v>
      </c>
      <c r="G10" s="8">
        <f t="shared" ref="G10:G21" si="0">SUM(D25,D38,D51)</f>
        <v>0</v>
      </c>
    </row>
    <row r="11" spans="1:7" x14ac:dyDescent="0.25">
      <c r="A11" s="5"/>
      <c r="B11" s="38" t="s">
        <v>1</v>
      </c>
      <c r="C11" s="1">
        <v>570</v>
      </c>
      <c r="D11" s="1">
        <v>380</v>
      </c>
      <c r="E11" s="34"/>
      <c r="F11" s="7">
        <f t="shared" ref="F11:F21" si="1">IFERROR(ROUND(G11/$G$22,4),0)</f>
        <v>0</v>
      </c>
      <c r="G11" s="8">
        <f t="shared" si="0"/>
        <v>0</v>
      </c>
    </row>
    <row r="12" spans="1:7" x14ac:dyDescent="0.25">
      <c r="A12" s="5"/>
      <c r="B12" s="38" t="s">
        <v>2</v>
      </c>
      <c r="C12" s="1">
        <v>650</v>
      </c>
      <c r="D12" s="1">
        <v>400</v>
      </c>
      <c r="E12" s="34"/>
      <c r="F12" s="7">
        <f t="shared" si="1"/>
        <v>0</v>
      </c>
      <c r="G12" s="8">
        <f t="shared" si="0"/>
        <v>0</v>
      </c>
    </row>
    <row r="13" spans="1:7" x14ac:dyDescent="0.25">
      <c r="A13" s="5"/>
      <c r="B13" s="38" t="s">
        <v>3</v>
      </c>
      <c r="C13" s="1">
        <v>890</v>
      </c>
      <c r="D13" s="1">
        <v>500</v>
      </c>
      <c r="E13" s="34"/>
      <c r="F13" s="7">
        <f t="shared" si="1"/>
        <v>0</v>
      </c>
      <c r="G13" s="8">
        <f t="shared" si="0"/>
        <v>0</v>
      </c>
    </row>
    <row r="14" spans="1:7" x14ac:dyDescent="0.25">
      <c r="A14" s="5"/>
      <c r="B14" s="38" t="s">
        <v>4</v>
      </c>
      <c r="C14" s="1">
        <v>740</v>
      </c>
      <c r="D14" s="1">
        <v>450</v>
      </c>
      <c r="E14" s="34"/>
      <c r="F14" s="7">
        <f t="shared" si="1"/>
        <v>0</v>
      </c>
      <c r="G14" s="8">
        <f t="shared" si="0"/>
        <v>0</v>
      </c>
    </row>
    <row r="15" spans="1:7" x14ac:dyDescent="0.25">
      <c r="A15" s="5"/>
      <c r="B15" s="38" t="s">
        <v>9</v>
      </c>
      <c r="C15" s="1">
        <v>890</v>
      </c>
      <c r="D15" s="1">
        <v>644</v>
      </c>
      <c r="E15" s="34"/>
      <c r="F15" s="7">
        <f t="shared" si="1"/>
        <v>0</v>
      </c>
      <c r="G15" s="8">
        <f t="shared" si="0"/>
        <v>0</v>
      </c>
    </row>
    <row r="16" spans="1:7" x14ac:dyDescent="0.25">
      <c r="A16" s="5"/>
      <c r="B16" s="38" t="s">
        <v>5</v>
      </c>
      <c r="C16" s="1">
        <v>1200</v>
      </c>
      <c r="D16" s="1">
        <v>619</v>
      </c>
      <c r="E16" s="34"/>
      <c r="F16" s="7">
        <f t="shared" si="1"/>
        <v>0</v>
      </c>
      <c r="G16" s="8">
        <f t="shared" si="0"/>
        <v>0</v>
      </c>
    </row>
    <row r="17" spans="1:7" x14ac:dyDescent="0.25">
      <c r="A17" s="5"/>
      <c r="B17" s="38" t="s">
        <v>10</v>
      </c>
      <c r="C17" s="1">
        <v>790</v>
      </c>
      <c r="D17" s="1">
        <v>450</v>
      </c>
      <c r="E17" s="34"/>
      <c r="F17" s="7">
        <f t="shared" si="1"/>
        <v>0</v>
      </c>
      <c r="G17" s="8">
        <f t="shared" si="0"/>
        <v>0</v>
      </c>
    </row>
    <row r="18" spans="1:7" x14ac:dyDescent="0.25">
      <c r="A18" s="5"/>
      <c r="B18" s="38" t="s">
        <v>6</v>
      </c>
      <c r="C18" s="1">
        <v>600</v>
      </c>
      <c r="D18" s="1">
        <v>464</v>
      </c>
      <c r="E18" s="34"/>
      <c r="F18" s="7">
        <f t="shared" si="1"/>
        <v>0</v>
      </c>
      <c r="G18" s="8">
        <f t="shared" si="0"/>
        <v>0</v>
      </c>
    </row>
    <row r="19" spans="1:7" x14ac:dyDescent="0.25">
      <c r="A19" s="5"/>
      <c r="B19" s="38" t="s">
        <v>7</v>
      </c>
      <c r="C19" s="1">
        <v>710</v>
      </c>
      <c r="D19" s="1">
        <v>400</v>
      </c>
      <c r="E19" s="34"/>
      <c r="F19" s="7">
        <f t="shared" si="1"/>
        <v>0</v>
      </c>
      <c r="G19" s="8">
        <f t="shared" si="0"/>
        <v>0</v>
      </c>
    </row>
    <row r="20" spans="1:7" ht="15.75" thickBot="1" x14ac:dyDescent="0.3">
      <c r="A20" s="5"/>
      <c r="B20" s="38" t="s">
        <v>11</v>
      </c>
      <c r="C20" s="1">
        <v>900</v>
      </c>
      <c r="D20" s="1">
        <v>448</v>
      </c>
      <c r="E20" s="34"/>
      <c r="F20" s="7">
        <f t="shared" si="1"/>
        <v>0</v>
      </c>
      <c r="G20" s="8">
        <f t="shared" si="0"/>
        <v>0</v>
      </c>
    </row>
    <row r="21" spans="1:7" ht="16.5" thickTop="1" thickBot="1" x14ac:dyDescent="0.3">
      <c r="A21" s="5"/>
      <c r="B21" s="41" t="s">
        <v>12</v>
      </c>
      <c r="C21" s="1">
        <v>570</v>
      </c>
      <c r="D21" s="1">
        <v>560</v>
      </c>
      <c r="E21" s="35"/>
      <c r="F21" s="7">
        <f t="shared" si="1"/>
        <v>0</v>
      </c>
      <c r="G21" s="8">
        <f t="shared" si="0"/>
        <v>0</v>
      </c>
    </row>
    <row r="22" spans="1:7" ht="15.75" thickTop="1" x14ac:dyDescent="0.25">
      <c r="A22" s="9"/>
      <c r="B22" s="39"/>
      <c r="C22" s="14"/>
      <c r="D22" s="10"/>
      <c r="E22" s="10"/>
      <c r="F22" s="10"/>
      <c r="G22" s="12">
        <f>SUM(G10:G21)</f>
        <v>0</v>
      </c>
    </row>
    <row r="24" spans="1:7" ht="15.75" thickBot="1" x14ac:dyDescent="0.3">
      <c r="A24" s="2" t="s">
        <v>61</v>
      </c>
      <c r="B24" s="37" t="s">
        <v>13</v>
      </c>
      <c r="C24" s="3" t="s">
        <v>66</v>
      </c>
      <c r="D24" s="3" t="s">
        <v>15</v>
      </c>
      <c r="E24" s="3" t="s">
        <v>14</v>
      </c>
      <c r="F24" s="4" t="s">
        <v>69</v>
      </c>
    </row>
    <row r="25" spans="1:7" ht="15.75" thickTop="1" x14ac:dyDescent="0.25">
      <c r="A25" s="5" t="s">
        <v>55</v>
      </c>
      <c r="B25" s="38" t="s">
        <v>0</v>
      </c>
      <c r="C25" s="1">
        <f t="shared" ref="C25:C36" si="2">E10</f>
        <v>0</v>
      </c>
      <c r="D25" s="25"/>
      <c r="E25" s="1">
        <f>C25*D25</f>
        <v>0</v>
      </c>
      <c r="F25" s="15">
        <f>E25*1.2</f>
        <v>0</v>
      </c>
    </row>
    <row r="26" spans="1:7" x14ac:dyDescent="0.25">
      <c r="A26" s="5"/>
      <c r="B26" s="38" t="s">
        <v>1</v>
      </c>
      <c r="C26" s="1">
        <f t="shared" si="2"/>
        <v>0</v>
      </c>
      <c r="D26" s="26"/>
      <c r="E26" s="1">
        <f t="shared" ref="E26:E36" si="3">C26*D26</f>
        <v>0</v>
      </c>
      <c r="F26" s="15">
        <f t="shared" ref="F26:F65" si="4">E26*1.2</f>
        <v>0</v>
      </c>
    </row>
    <row r="27" spans="1:7" x14ac:dyDescent="0.25">
      <c r="A27" s="5"/>
      <c r="B27" s="38" t="s">
        <v>2</v>
      </c>
      <c r="C27" s="1">
        <f t="shared" si="2"/>
        <v>0</v>
      </c>
      <c r="D27" s="26"/>
      <c r="E27" s="1">
        <f t="shared" si="3"/>
        <v>0</v>
      </c>
      <c r="F27" s="15">
        <f t="shared" si="4"/>
        <v>0</v>
      </c>
    </row>
    <row r="28" spans="1:7" x14ac:dyDescent="0.25">
      <c r="A28" s="5"/>
      <c r="B28" s="38" t="s">
        <v>3</v>
      </c>
      <c r="C28" s="1">
        <f t="shared" si="2"/>
        <v>0</v>
      </c>
      <c r="D28" s="26"/>
      <c r="E28" s="1">
        <f t="shared" si="3"/>
        <v>0</v>
      </c>
      <c r="F28" s="15">
        <f t="shared" si="4"/>
        <v>0</v>
      </c>
    </row>
    <row r="29" spans="1:7" x14ac:dyDescent="0.25">
      <c r="A29" s="5"/>
      <c r="B29" s="38" t="s">
        <v>4</v>
      </c>
      <c r="C29" s="1">
        <f t="shared" si="2"/>
        <v>0</v>
      </c>
      <c r="D29" s="26"/>
      <c r="E29" s="1">
        <f t="shared" si="3"/>
        <v>0</v>
      </c>
      <c r="F29" s="15">
        <f t="shared" si="4"/>
        <v>0</v>
      </c>
    </row>
    <row r="30" spans="1:7" x14ac:dyDescent="0.25">
      <c r="A30" s="5"/>
      <c r="B30" s="38" t="s">
        <v>9</v>
      </c>
      <c r="C30" s="1">
        <f t="shared" si="2"/>
        <v>0</v>
      </c>
      <c r="D30" s="26"/>
      <c r="E30" s="1">
        <f t="shared" si="3"/>
        <v>0</v>
      </c>
      <c r="F30" s="15">
        <f t="shared" si="4"/>
        <v>0</v>
      </c>
    </row>
    <row r="31" spans="1:7" x14ac:dyDescent="0.25">
      <c r="A31" s="5"/>
      <c r="B31" s="38" t="s">
        <v>5</v>
      </c>
      <c r="C31" s="1">
        <f t="shared" si="2"/>
        <v>0</v>
      </c>
      <c r="D31" s="26"/>
      <c r="E31" s="1">
        <f t="shared" si="3"/>
        <v>0</v>
      </c>
      <c r="F31" s="15">
        <f t="shared" si="4"/>
        <v>0</v>
      </c>
    </row>
    <row r="32" spans="1:7" x14ac:dyDescent="0.25">
      <c r="A32" s="5"/>
      <c r="B32" s="38" t="s">
        <v>10</v>
      </c>
      <c r="C32" s="1">
        <f t="shared" si="2"/>
        <v>0</v>
      </c>
      <c r="D32" s="26"/>
      <c r="E32" s="1">
        <f t="shared" si="3"/>
        <v>0</v>
      </c>
      <c r="F32" s="15">
        <f t="shared" si="4"/>
        <v>0</v>
      </c>
    </row>
    <row r="33" spans="1:6" x14ac:dyDescent="0.25">
      <c r="A33" s="5"/>
      <c r="B33" s="38" t="s">
        <v>6</v>
      </c>
      <c r="C33" s="1">
        <f t="shared" si="2"/>
        <v>0</v>
      </c>
      <c r="D33" s="26"/>
      <c r="E33" s="1">
        <f t="shared" si="3"/>
        <v>0</v>
      </c>
      <c r="F33" s="15">
        <f t="shared" si="4"/>
        <v>0</v>
      </c>
    </row>
    <row r="34" spans="1:6" x14ac:dyDescent="0.25">
      <c r="A34" s="5"/>
      <c r="B34" s="38" t="s">
        <v>7</v>
      </c>
      <c r="C34" s="1">
        <f t="shared" si="2"/>
        <v>0</v>
      </c>
      <c r="D34" s="26"/>
      <c r="E34" s="1">
        <f t="shared" si="3"/>
        <v>0</v>
      </c>
      <c r="F34" s="15">
        <f t="shared" si="4"/>
        <v>0</v>
      </c>
    </row>
    <row r="35" spans="1:6" x14ac:dyDescent="0.25">
      <c r="A35" s="5"/>
      <c r="B35" s="38" t="s">
        <v>11</v>
      </c>
      <c r="C35" s="1">
        <f t="shared" si="2"/>
        <v>0</v>
      </c>
      <c r="D35" s="26"/>
      <c r="E35" s="1">
        <f t="shared" si="3"/>
        <v>0</v>
      </c>
      <c r="F35" s="15">
        <f t="shared" si="4"/>
        <v>0</v>
      </c>
    </row>
    <row r="36" spans="1:6" ht="15.75" thickBot="1" x14ac:dyDescent="0.3">
      <c r="A36" s="5"/>
      <c r="B36" s="38" t="str">
        <f>B21</f>
        <v xml:space="preserve">Iné </v>
      </c>
      <c r="C36" s="1">
        <f t="shared" si="2"/>
        <v>0</v>
      </c>
      <c r="D36" s="27"/>
      <c r="E36" s="1">
        <f t="shared" si="3"/>
        <v>0</v>
      </c>
      <c r="F36" s="15">
        <f t="shared" si="4"/>
        <v>0</v>
      </c>
    </row>
    <row r="37" spans="1:6" ht="16.5" thickTop="1" thickBot="1" x14ac:dyDescent="0.3">
      <c r="A37" s="5"/>
      <c r="B37" s="38" t="s">
        <v>16</v>
      </c>
      <c r="D37">
        <f>SUM(D25:D36)</f>
        <v>0</v>
      </c>
      <c r="E37" s="1">
        <f>SUM(E25:E36)</f>
        <v>0</v>
      </c>
      <c r="F37" s="15">
        <f t="shared" si="4"/>
        <v>0</v>
      </c>
    </row>
    <row r="38" spans="1:6" ht="15.75" thickTop="1" x14ac:dyDescent="0.25">
      <c r="A38" s="5" t="s">
        <v>56</v>
      </c>
      <c r="B38" s="38" t="s">
        <v>0</v>
      </c>
      <c r="C38" s="1">
        <f t="shared" ref="C38:C49" si="5">E10</f>
        <v>0</v>
      </c>
      <c r="D38" s="25"/>
      <c r="E38" s="1">
        <f>C38*D38</f>
        <v>0</v>
      </c>
      <c r="F38" s="15">
        <f t="shared" si="4"/>
        <v>0</v>
      </c>
    </row>
    <row r="39" spans="1:6" x14ac:dyDescent="0.25">
      <c r="A39" s="5"/>
      <c r="B39" s="38" t="s">
        <v>1</v>
      </c>
      <c r="C39" s="1">
        <f t="shared" si="5"/>
        <v>0</v>
      </c>
      <c r="D39" s="26"/>
      <c r="E39" s="1">
        <f t="shared" ref="E39:E49" si="6">C39*D39</f>
        <v>0</v>
      </c>
      <c r="F39" s="15">
        <f t="shared" si="4"/>
        <v>0</v>
      </c>
    </row>
    <row r="40" spans="1:6" x14ac:dyDescent="0.25">
      <c r="A40" s="5"/>
      <c r="B40" s="38" t="s">
        <v>2</v>
      </c>
      <c r="C40" s="1">
        <f t="shared" si="5"/>
        <v>0</v>
      </c>
      <c r="D40" s="26"/>
      <c r="E40" s="1">
        <f t="shared" si="6"/>
        <v>0</v>
      </c>
      <c r="F40" s="15">
        <f t="shared" si="4"/>
        <v>0</v>
      </c>
    </row>
    <row r="41" spans="1:6" x14ac:dyDescent="0.25">
      <c r="A41" s="5"/>
      <c r="B41" s="38" t="s">
        <v>3</v>
      </c>
      <c r="C41" s="1">
        <f t="shared" si="5"/>
        <v>0</v>
      </c>
      <c r="D41" s="26"/>
      <c r="E41" s="1">
        <f t="shared" si="6"/>
        <v>0</v>
      </c>
      <c r="F41" s="15">
        <f t="shared" si="4"/>
        <v>0</v>
      </c>
    </row>
    <row r="42" spans="1:6" x14ac:dyDescent="0.25">
      <c r="A42" s="5"/>
      <c r="B42" s="38" t="s">
        <v>4</v>
      </c>
      <c r="C42" s="1">
        <f t="shared" si="5"/>
        <v>0</v>
      </c>
      <c r="D42" s="26"/>
      <c r="E42" s="1">
        <f t="shared" si="6"/>
        <v>0</v>
      </c>
      <c r="F42" s="15">
        <f t="shared" si="4"/>
        <v>0</v>
      </c>
    </row>
    <row r="43" spans="1:6" x14ac:dyDescent="0.25">
      <c r="A43" s="5"/>
      <c r="B43" s="38" t="s">
        <v>9</v>
      </c>
      <c r="C43" s="1">
        <f t="shared" si="5"/>
        <v>0</v>
      </c>
      <c r="D43" s="26"/>
      <c r="E43" s="1">
        <f t="shared" si="6"/>
        <v>0</v>
      </c>
      <c r="F43" s="15">
        <f t="shared" si="4"/>
        <v>0</v>
      </c>
    </row>
    <row r="44" spans="1:6" x14ac:dyDescent="0.25">
      <c r="A44" s="5"/>
      <c r="B44" s="38" t="s">
        <v>5</v>
      </c>
      <c r="C44" s="1">
        <f t="shared" si="5"/>
        <v>0</v>
      </c>
      <c r="D44" s="26"/>
      <c r="E44" s="1">
        <f t="shared" si="6"/>
        <v>0</v>
      </c>
      <c r="F44" s="15">
        <f t="shared" si="4"/>
        <v>0</v>
      </c>
    </row>
    <row r="45" spans="1:6" x14ac:dyDescent="0.25">
      <c r="A45" s="5"/>
      <c r="B45" s="38" t="s">
        <v>10</v>
      </c>
      <c r="C45" s="1">
        <f t="shared" si="5"/>
        <v>0</v>
      </c>
      <c r="D45" s="26"/>
      <c r="E45" s="1">
        <f t="shared" si="6"/>
        <v>0</v>
      </c>
      <c r="F45" s="15">
        <f t="shared" si="4"/>
        <v>0</v>
      </c>
    </row>
    <row r="46" spans="1:6" x14ac:dyDescent="0.25">
      <c r="A46" s="5"/>
      <c r="B46" s="38" t="s">
        <v>6</v>
      </c>
      <c r="C46" s="1">
        <f t="shared" si="5"/>
        <v>0</v>
      </c>
      <c r="D46" s="26"/>
      <c r="E46" s="1">
        <f t="shared" si="6"/>
        <v>0</v>
      </c>
      <c r="F46" s="15">
        <f t="shared" si="4"/>
        <v>0</v>
      </c>
    </row>
    <row r="47" spans="1:6" x14ac:dyDescent="0.25">
      <c r="A47" s="5"/>
      <c r="B47" s="38" t="s">
        <v>7</v>
      </c>
      <c r="C47" s="1">
        <f t="shared" si="5"/>
        <v>0</v>
      </c>
      <c r="D47" s="26"/>
      <c r="E47" s="1">
        <f t="shared" si="6"/>
        <v>0</v>
      </c>
      <c r="F47" s="15">
        <f t="shared" si="4"/>
        <v>0</v>
      </c>
    </row>
    <row r="48" spans="1:6" x14ac:dyDescent="0.25">
      <c r="A48" s="5"/>
      <c r="B48" s="38" t="s">
        <v>11</v>
      </c>
      <c r="C48" s="1">
        <f t="shared" si="5"/>
        <v>0</v>
      </c>
      <c r="D48" s="26"/>
      <c r="E48" s="1">
        <f t="shared" si="6"/>
        <v>0</v>
      </c>
      <c r="F48" s="15">
        <f t="shared" si="4"/>
        <v>0</v>
      </c>
    </row>
    <row r="49" spans="1:6" ht="15.75" thickBot="1" x14ac:dyDescent="0.3">
      <c r="A49" s="5"/>
      <c r="B49" s="38" t="str">
        <f>B21</f>
        <v xml:space="preserve">Iné </v>
      </c>
      <c r="C49" s="1">
        <f t="shared" si="5"/>
        <v>0</v>
      </c>
      <c r="D49" s="27"/>
      <c r="E49" s="1">
        <f t="shared" si="6"/>
        <v>0</v>
      </c>
      <c r="F49" s="15">
        <f t="shared" si="4"/>
        <v>0</v>
      </c>
    </row>
    <row r="50" spans="1:6" ht="16.5" thickTop="1" thickBot="1" x14ac:dyDescent="0.3">
      <c r="A50" s="5"/>
      <c r="B50" s="38" t="s">
        <v>16</v>
      </c>
      <c r="D50">
        <f>SUM(D38:D49)</f>
        <v>0</v>
      </c>
      <c r="E50" s="1">
        <f>SUM(E38:E49)</f>
        <v>0</v>
      </c>
      <c r="F50" s="15">
        <f t="shared" si="4"/>
        <v>0</v>
      </c>
    </row>
    <row r="51" spans="1:6" ht="15.75" thickTop="1" x14ac:dyDescent="0.25">
      <c r="A51" s="5" t="s">
        <v>57</v>
      </c>
      <c r="B51" s="38" t="s">
        <v>0</v>
      </c>
      <c r="C51" s="1">
        <f t="shared" ref="C51:C62" si="7">E10</f>
        <v>0</v>
      </c>
      <c r="D51" s="25"/>
      <c r="E51" s="1">
        <f>C51*D51</f>
        <v>0</v>
      </c>
      <c r="F51" s="15">
        <f t="shared" si="4"/>
        <v>0</v>
      </c>
    </row>
    <row r="52" spans="1:6" x14ac:dyDescent="0.25">
      <c r="A52" s="5"/>
      <c r="B52" s="38" t="s">
        <v>1</v>
      </c>
      <c r="C52" s="1">
        <f t="shared" si="7"/>
        <v>0</v>
      </c>
      <c r="D52" s="26"/>
      <c r="E52" s="1">
        <f t="shared" ref="E52:E62" si="8">C52*D52</f>
        <v>0</v>
      </c>
      <c r="F52" s="15">
        <f t="shared" si="4"/>
        <v>0</v>
      </c>
    </row>
    <row r="53" spans="1:6" x14ac:dyDescent="0.25">
      <c r="A53" s="5"/>
      <c r="B53" s="38" t="s">
        <v>2</v>
      </c>
      <c r="C53" s="1">
        <f t="shared" si="7"/>
        <v>0</v>
      </c>
      <c r="D53" s="26"/>
      <c r="E53" s="1">
        <f t="shared" si="8"/>
        <v>0</v>
      </c>
      <c r="F53" s="15">
        <f t="shared" si="4"/>
        <v>0</v>
      </c>
    </row>
    <row r="54" spans="1:6" x14ac:dyDescent="0.25">
      <c r="A54" s="5"/>
      <c r="B54" s="38" t="s">
        <v>3</v>
      </c>
      <c r="C54" s="1">
        <f t="shared" si="7"/>
        <v>0</v>
      </c>
      <c r="D54" s="26"/>
      <c r="E54" s="1">
        <f t="shared" si="8"/>
        <v>0</v>
      </c>
      <c r="F54" s="15">
        <f t="shared" si="4"/>
        <v>0</v>
      </c>
    </row>
    <row r="55" spans="1:6" x14ac:dyDescent="0.25">
      <c r="A55" s="5"/>
      <c r="B55" s="38" t="s">
        <v>4</v>
      </c>
      <c r="C55" s="1">
        <f t="shared" si="7"/>
        <v>0</v>
      </c>
      <c r="D55" s="26"/>
      <c r="E55" s="1">
        <f t="shared" si="8"/>
        <v>0</v>
      </c>
      <c r="F55" s="15">
        <f t="shared" si="4"/>
        <v>0</v>
      </c>
    </row>
    <row r="56" spans="1:6" x14ac:dyDescent="0.25">
      <c r="A56" s="5"/>
      <c r="B56" s="38" t="s">
        <v>9</v>
      </c>
      <c r="C56" s="1">
        <f t="shared" si="7"/>
        <v>0</v>
      </c>
      <c r="D56" s="26"/>
      <c r="E56" s="1">
        <f t="shared" si="8"/>
        <v>0</v>
      </c>
      <c r="F56" s="15">
        <f t="shared" si="4"/>
        <v>0</v>
      </c>
    </row>
    <row r="57" spans="1:6" x14ac:dyDescent="0.25">
      <c r="A57" s="5"/>
      <c r="B57" s="38" t="s">
        <v>5</v>
      </c>
      <c r="C57" s="1">
        <f t="shared" si="7"/>
        <v>0</v>
      </c>
      <c r="D57" s="26"/>
      <c r="E57" s="1">
        <f t="shared" si="8"/>
        <v>0</v>
      </c>
      <c r="F57" s="15">
        <f t="shared" si="4"/>
        <v>0</v>
      </c>
    </row>
    <row r="58" spans="1:6" x14ac:dyDescent="0.25">
      <c r="A58" s="5"/>
      <c r="B58" s="38" t="s">
        <v>10</v>
      </c>
      <c r="C58" s="1">
        <f t="shared" si="7"/>
        <v>0</v>
      </c>
      <c r="D58" s="26"/>
      <c r="E58" s="1">
        <f t="shared" si="8"/>
        <v>0</v>
      </c>
      <c r="F58" s="15">
        <f t="shared" si="4"/>
        <v>0</v>
      </c>
    </row>
    <row r="59" spans="1:6" x14ac:dyDescent="0.25">
      <c r="A59" s="5"/>
      <c r="B59" s="38" t="s">
        <v>6</v>
      </c>
      <c r="C59" s="1">
        <f t="shared" si="7"/>
        <v>0</v>
      </c>
      <c r="D59" s="26"/>
      <c r="E59" s="1">
        <f t="shared" si="8"/>
        <v>0</v>
      </c>
      <c r="F59" s="15">
        <f t="shared" si="4"/>
        <v>0</v>
      </c>
    </row>
    <row r="60" spans="1:6" x14ac:dyDescent="0.25">
      <c r="A60" s="5"/>
      <c r="B60" s="38" t="s">
        <v>7</v>
      </c>
      <c r="C60" s="1">
        <f t="shared" si="7"/>
        <v>0</v>
      </c>
      <c r="D60" s="26"/>
      <c r="E60" s="1">
        <f t="shared" si="8"/>
        <v>0</v>
      </c>
      <c r="F60" s="15">
        <f t="shared" si="4"/>
        <v>0</v>
      </c>
    </row>
    <row r="61" spans="1:6" x14ac:dyDescent="0.25">
      <c r="A61" s="5"/>
      <c r="B61" s="38" t="s">
        <v>11</v>
      </c>
      <c r="C61" s="1">
        <f t="shared" si="7"/>
        <v>0</v>
      </c>
      <c r="D61" s="26"/>
      <c r="E61" s="1">
        <f t="shared" si="8"/>
        <v>0</v>
      </c>
      <c r="F61" s="15">
        <f t="shared" si="4"/>
        <v>0</v>
      </c>
    </row>
    <row r="62" spans="1:6" ht="15.75" thickBot="1" x14ac:dyDescent="0.3">
      <c r="A62" s="16"/>
      <c r="B62" s="38" t="str">
        <f>B21</f>
        <v xml:space="preserve">Iné </v>
      </c>
      <c r="C62" s="1">
        <f t="shared" si="7"/>
        <v>0</v>
      </c>
      <c r="D62" s="27"/>
      <c r="E62" s="1">
        <f t="shared" si="8"/>
        <v>0</v>
      </c>
      <c r="F62" s="15">
        <f t="shared" si="4"/>
        <v>0</v>
      </c>
    </row>
    <row r="63" spans="1:6" ht="16.5" thickTop="1" thickBot="1" x14ac:dyDescent="0.3">
      <c r="A63" s="5"/>
      <c r="B63" s="38" t="s">
        <v>16</v>
      </c>
      <c r="D63">
        <f>SUM(D51:D62)</f>
        <v>0</v>
      </c>
      <c r="E63" s="1">
        <f>SUM(E51:E62)</f>
        <v>0</v>
      </c>
      <c r="F63" s="15">
        <f t="shared" si="4"/>
        <v>0</v>
      </c>
    </row>
    <row r="64" spans="1:6" ht="16.5" thickTop="1" thickBot="1" x14ac:dyDescent="0.3">
      <c r="A64" s="5"/>
      <c r="B64" s="38" t="s">
        <v>44</v>
      </c>
      <c r="E64" s="28"/>
      <c r="F64" s="15">
        <f t="shared" si="4"/>
        <v>0</v>
      </c>
    </row>
    <row r="65" spans="1:7" ht="15.75" thickTop="1" x14ac:dyDescent="0.25">
      <c r="A65" s="9"/>
      <c r="B65" s="39" t="s">
        <v>72</v>
      </c>
      <c r="C65" s="10"/>
      <c r="D65" s="10"/>
      <c r="E65" s="14">
        <f>SUM(E63,E50,E37,E64)</f>
        <v>0</v>
      </c>
      <c r="F65" s="17">
        <f t="shared" si="4"/>
        <v>0</v>
      </c>
    </row>
    <row r="67" spans="1:7" ht="15.75" thickBot="1" x14ac:dyDescent="0.3">
      <c r="A67" s="2" t="s">
        <v>62</v>
      </c>
      <c r="B67" s="37" t="s">
        <v>43</v>
      </c>
      <c r="C67" s="3"/>
      <c r="D67" s="3" t="s">
        <v>40</v>
      </c>
      <c r="E67" s="3" t="s">
        <v>41</v>
      </c>
      <c r="F67" s="3" t="s">
        <v>42</v>
      </c>
      <c r="G67" s="4" t="s">
        <v>69</v>
      </c>
    </row>
    <row r="68" spans="1:7" ht="16.5" thickTop="1" thickBot="1" x14ac:dyDescent="0.3">
      <c r="A68" s="5"/>
      <c r="B68" s="38" t="s">
        <v>19</v>
      </c>
      <c r="D68" s="28"/>
      <c r="E68" s="1">
        <f>D68*12</f>
        <v>0</v>
      </c>
      <c r="F68" s="1">
        <f>D68*60</f>
        <v>0</v>
      </c>
      <c r="G68" s="15">
        <f>F68*1.2</f>
        <v>0</v>
      </c>
    </row>
    <row r="69" spans="1:7" ht="16.5" thickTop="1" thickBot="1" x14ac:dyDescent="0.3">
      <c r="A69" s="5"/>
      <c r="B69" s="38" t="s">
        <v>20</v>
      </c>
      <c r="D69" s="28"/>
      <c r="G69" s="8"/>
    </row>
    <row r="70" spans="1:7" ht="15.75" thickTop="1" x14ac:dyDescent="0.25">
      <c r="A70" s="5"/>
      <c r="B70" s="38" t="s">
        <v>21</v>
      </c>
      <c r="D70" s="1">
        <f>D69+F90</f>
        <v>0</v>
      </c>
      <c r="G70" s="8"/>
    </row>
    <row r="71" spans="1:7" ht="15.75" thickBot="1" x14ac:dyDescent="0.3">
      <c r="A71" s="5"/>
      <c r="B71" s="38" t="s">
        <v>22</v>
      </c>
      <c r="D71" s="18">
        <f>(D69+D70)/2</f>
        <v>0</v>
      </c>
      <c r="E71" s="1">
        <f>D71*12</f>
        <v>0</v>
      </c>
      <c r="F71" s="1">
        <f>D71*60</f>
        <v>0</v>
      </c>
      <c r="G71" s="15">
        <f>F71*1.2</f>
        <v>0</v>
      </c>
    </row>
    <row r="72" spans="1:7" ht="16.5" thickTop="1" thickBot="1" x14ac:dyDescent="0.3">
      <c r="A72" s="5"/>
      <c r="B72" s="38" t="s">
        <v>45</v>
      </c>
      <c r="D72" s="28"/>
      <c r="E72" s="1">
        <f>D72*12</f>
        <v>0</v>
      </c>
      <c r="F72" s="1">
        <f>D72*60</f>
        <v>0</v>
      </c>
      <c r="G72" s="15">
        <f>F72*1.2</f>
        <v>0</v>
      </c>
    </row>
    <row r="73" spans="1:7" ht="15.75" thickTop="1" x14ac:dyDescent="0.25">
      <c r="A73" s="9"/>
      <c r="B73" s="39" t="s">
        <v>73</v>
      </c>
      <c r="C73" s="10"/>
      <c r="D73" s="10"/>
      <c r="E73" s="10"/>
      <c r="F73" s="14">
        <f>SUM(F68:F72)</f>
        <v>0</v>
      </c>
      <c r="G73" s="17">
        <f>F73*1.2</f>
        <v>0</v>
      </c>
    </row>
    <row r="75" spans="1:7" x14ac:dyDescent="0.25">
      <c r="A75" s="19" t="s">
        <v>63</v>
      </c>
      <c r="B75" s="42" t="s">
        <v>71</v>
      </c>
      <c r="C75" s="20"/>
      <c r="D75" s="20"/>
      <c r="E75" s="20"/>
      <c r="F75" s="36">
        <f>SUM(E65,F73)</f>
        <v>0</v>
      </c>
      <c r="G75" s="21">
        <f>F75*1.2</f>
        <v>0</v>
      </c>
    </row>
    <row r="77" spans="1:7" ht="15.75" thickBot="1" x14ac:dyDescent="0.3">
      <c r="A77" s="2" t="s">
        <v>64</v>
      </c>
      <c r="B77" s="37" t="s">
        <v>35</v>
      </c>
      <c r="C77" s="3" t="s">
        <v>36</v>
      </c>
      <c r="D77" s="3" t="s">
        <v>39</v>
      </c>
      <c r="E77" s="3" t="s">
        <v>38</v>
      </c>
      <c r="F77" s="4" t="s">
        <v>37</v>
      </c>
    </row>
    <row r="78" spans="1:7" ht="15.75" thickTop="1" x14ac:dyDescent="0.25">
      <c r="A78" s="5"/>
      <c r="B78" s="38" t="s">
        <v>23</v>
      </c>
      <c r="C78">
        <v>150</v>
      </c>
      <c r="D78" s="22"/>
      <c r="E78" s="29"/>
      <c r="F78" s="15">
        <f t="shared" ref="F78:F89" si="9">C78*E78</f>
        <v>0</v>
      </c>
    </row>
    <row r="79" spans="1:7" x14ac:dyDescent="0.25">
      <c r="A79" s="5"/>
      <c r="B79" s="38" t="s">
        <v>24</v>
      </c>
      <c r="C79">
        <v>7</v>
      </c>
      <c r="D79" s="23"/>
      <c r="E79" s="30"/>
      <c r="F79" s="15">
        <f t="shared" si="9"/>
        <v>0</v>
      </c>
    </row>
    <row r="80" spans="1:7" x14ac:dyDescent="0.25">
      <c r="A80" s="5"/>
      <c r="B80" s="38" t="s">
        <v>25</v>
      </c>
      <c r="C80">
        <v>0</v>
      </c>
      <c r="D80" s="23"/>
      <c r="E80" s="30"/>
      <c r="F80" s="15">
        <f t="shared" si="9"/>
        <v>0</v>
      </c>
    </row>
    <row r="81" spans="1:6" x14ac:dyDescent="0.25">
      <c r="A81" s="5"/>
      <c r="B81" s="38" t="s">
        <v>26</v>
      </c>
      <c r="C81">
        <v>10</v>
      </c>
      <c r="D81" s="23"/>
      <c r="E81" s="30"/>
      <c r="F81" s="15">
        <f t="shared" si="9"/>
        <v>0</v>
      </c>
    </row>
    <row r="82" spans="1:6" x14ac:dyDescent="0.25">
      <c r="A82" s="5"/>
      <c r="B82" s="38" t="s">
        <v>27</v>
      </c>
      <c r="C82">
        <v>46</v>
      </c>
      <c r="D82" s="23"/>
      <c r="E82" s="30"/>
      <c r="F82" s="15">
        <f t="shared" si="9"/>
        <v>0</v>
      </c>
    </row>
    <row r="83" spans="1:6" x14ac:dyDescent="0.25">
      <c r="A83" s="5"/>
      <c r="B83" s="38" t="s">
        <v>28</v>
      </c>
      <c r="C83">
        <v>1</v>
      </c>
      <c r="D83" s="23"/>
      <c r="E83" s="30"/>
      <c r="F83" s="15">
        <f t="shared" si="9"/>
        <v>0</v>
      </c>
    </row>
    <row r="84" spans="1:6" x14ac:dyDescent="0.25">
      <c r="A84" s="5"/>
      <c r="B84" s="38" t="s">
        <v>29</v>
      </c>
      <c r="C84">
        <v>35</v>
      </c>
      <c r="D84" s="23"/>
      <c r="E84" s="30"/>
      <c r="F84" s="15">
        <f t="shared" si="9"/>
        <v>0</v>
      </c>
    </row>
    <row r="85" spans="1:6" x14ac:dyDescent="0.25">
      <c r="A85" s="5"/>
      <c r="B85" s="38" t="s">
        <v>30</v>
      </c>
      <c r="C85">
        <v>180</v>
      </c>
      <c r="D85" s="23"/>
      <c r="E85" s="30"/>
      <c r="F85" s="15">
        <f t="shared" si="9"/>
        <v>0</v>
      </c>
    </row>
    <row r="86" spans="1:6" x14ac:dyDescent="0.25">
      <c r="A86" s="5"/>
      <c r="B86" s="38" t="s">
        <v>31</v>
      </c>
      <c r="C86">
        <v>3</v>
      </c>
      <c r="D86" s="23"/>
      <c r="E86" s="30"/>
      <c r="F86" s="15">
        <f t="shared" si="9"/>
        <v>0</v>
      </c>
    </row>
    <row r="87" spans="1:6" x14ac:dyDescent="0.25">
      <c r="A87" s="5"/>
      <c r="B87" s="38" t="s">
        <v>34</v>
      </c>
      <c r="C87">
        <v>4</v>
      </c>
      <c r="D87" s="23"/>
      <c r="E87" s="30"/>
      <c r="F87" s="15">
        <f t="shared" si="9"/>
        <v>0</v>
      </c>
    </row>
    <row r="88" spans="1:6" x14ac:dyDescent="0.25">
      <c r="A88" s="5"/>
      <c r="B88" s="38" t="s">
        <v>32</v>
      </c>
      <c r="C88">
        <v>81</v>
      </c>
      <c r="D88" s="23"/>
      <c r="E88" s="30"/>
      <c r="F88" s="15">
        <f t="shared" si="9"/>
        <v>0</v>
      </c>
    </row>
    <row r="89" spans="1:6" ht="15.75" thickBot="1" x14ac:dyDescent="0.3">
      <c r="A89" s="5"/>
      <c r="B89" s="38" t="s">
        <v>33</v>
      </c>
      <c r="C89">
        <v>3</v>
      </c>
      <c r="D89" s="24"/>
      <c r="E89" s="31"/>
      <c r="F89" s="15">
        <f t="shared" si="9"/>
        <v>0</v>
      </c>
    </row>
    <row r="90" spans="1:6" ht="15.75" thickTop="1" x14ac:dyDescent="0.25">
      <c r="A90" s="9"/>
      <c r="B90" s="39" t="s">
        <v>16</v>
      </c>
      <c r="C90" s="10"/>
      <c r="D90" s="10"/>
      <c r="E90" s="10"/>
      <c r="F90" s="17">
        <f>SUM(F78:F89)</f>
        <v>0</v>
      </c>
    </row>
  </sheetData>
  <sheetProtection algorithmName="SHA-512" hashValue="uSkdIt5ehvlOrk6O6PH+cFQVEyVwzM6IF62XdE/eNUDPNbVdk6XoEmQ4wCQDam4AQmp21n8gzm1HKu20K8mhZg==" saltValue="ClGQRwhFC9QSZfFb6bNN6A==" spinCount="100000" sheet="1" objects="1" scenarios="1"/>
  <dataValidations count="1">
    <dataValidation operator="lessThanOrEqual" allowBlank="1" showInputMessage="1" showErrorMessage="1" sqref="D10:D21" xr:uid="{AD3FA8FA-13A2-4E4A-93BB-FFB22F4F8716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Záhumenský</dc:creator>
  <cp:lastModifiedBy>Ivan Záhumenský</cp:lastModifiedBy>
  <cp:lastPrinted>2022-03-17T13:42:26Z</cp:lastPrinted>
  <dcterms:created xsi:type="dcterms:W3CDTF">2021-09-22T08:03:54Z</dcterms:created>
  <dcterms:modified xsi:type="dcterms:W3CDTF">2022-11-25T08:30:23Z</dcterms:modified>
</cp:coreProperties>
</file>