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sP TV\APUEN\VO II\TV_Stavba_Zadanie VV obe casti VO II\VO2\Výkaz výmer\2 časť\GPO_9_NP\"/>
    </mc:Choice>
  </mc:AlternateContent>
  <bookViews>
    <workbookView xWindow="480" yWindow="735" windowWidth="19320" windowHeight="9390" activeTab="1"/>
  </bookViews>
  <sheets>
    <sheet name="Hárok1" sheetId="2" r:id="rId1"/>
    <sheet name="Hárok2" sheetId="1" r:id="rId2"/>
  </sheet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bghrerr">#REF!</definedName>
    <definedName name="bhvfdgvf">#REF!</definedName>
    <definedName name="celkrozp">#REF!</definedName>
    <definedName name="dfdaf">#REF!</definedName>
    <definedName name="DKGJSDGS">#REF!</definedName>
    <definedName name="dsfbhbg">#REF!</definedName>
    <definedName name="Excel_BuiltIn__FilterDatabase">"$#REF!.$#REF!$#REF!:$#REF!$#REF!"</definedName>
    <definedName name="exter1">#REF!</definedName>
    <definedName name="fakt1R">"$#REF!.$B$34"</definedName>
    <definedName name="hovno">#REF!</definedName>
    <definedName name="inter1">#REF!</definedName>
    <definedName name="jzzuggt">#REF!</definedName>
    <definedName name="mts">#REF!</definedName>
    <definedName name="obch_sleva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rep_schem">#REF!</definedName>
    <definedName name="rozvržení_rozp">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</definedNames>
  <calcPr calcId="152511"/>
  <fileRecoveryPr autoRecover="0"/>
</workbook>
</file>

<file path=xl/calcChain.xml><?xml version="1.0" encoding="utf-8"?>
<calcChain xmlns="http://schemas.openxmlformats.org/spreadsheetml/2006/main">
  <c r="H65" i="1" l="1"/>
  <c r="G20" i="1"/>
  <c r="G12" i="1"/>
  <c r="G13" i="1"/>
  <c r="G14" i="1"/>
  <c r="G15" i="1"/>
  <c r="G16" i="1"/>
  <c r="G17" i="1"/>
  <c r="G18" i="1"/>
  <c r="G19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H64" i="1"/>
  <c r="H66" i="1"/>
  <c r="H67" i="1"/>
  <c r="H68" i="1"/>
  <c r="H69" i="1"/>
  <c r="H70" i="1"/>
  <c r="H71" i="1"/>
  <c r="H72" i="1"/>
  <c r="H73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H174" i="1"/>
  <c r="H175" i="1"/>
  <c r="H176" i="1"/>
  <c r="H177" i="1"/>
  <c r="H178" i="1"/>
  <c r="H179" i="1"/>
  <c r="H180" i="1"/>
  <c r="G183" i="1"/>
  <c r="G184" i="1"/>
  <c r="G185" i="1"/>
  <c r="G186" i="1"/>
  <c r="G187" i="1"/>
  <c r="G188" i="1"/>
  <c r="G189" i="1"/>
  <c r="G193" i="1"/>
  <c r="H196" i="1"/>
  <c r="H197" i="1"/>
  <c r="H198" i="1"/>
  <c r="H199" i="1"/>
  <c r="H200" i="1"/>
  <c r="G202" i="1"/>
  <c r="G203" i="1"/>
  <c r="G204" i="1"/>
  <c r="G205" i="1"/>
  <c r="G208" i="1"/>
  <c r="H210" i="1"/>
  <c r="H211" i="1"/>
  <c r="H212" i="1"/>
  <c r="H213" i="1"/>
  <c r="H214" i="1"/>
  <c r="G217" i="1"/>
  <c r="G218" i="1"/>
  <c r="H220" i="1"/>
  <c r="H221" i="1"/>
  <c r="H222" i="1"/>
  <c r="H223" i="1"/>
  <c r="G227" i="1"/>
  <c r="G228" i="1"/>
  <c r="G229" i="1"/>
  <c r="G230" i="1"/>
  <c r="G231" i="1"/>
  <c r="G232" i="1"/>
  <c r="H233" i="1"/>
  <c r="G11" i="1"/>
  <c r="G234" i="1" l="1"/>
  <c r="L25" i="2"/>
  <c r="E14" i="2"/>
  <c r="E12" i="2"/>
  <c r="E11" i="2"/>
  <c r="H235" i="1" l="1"/>
  <c r="D13" i="2" s="1"/>
  <c r="D15" i="2" s="1"/>
  <c r="H236" i="1" l="1"/>
  <c r="C13" i="2"/>
  <c r="C15" i="2" s="1"/>
  <c r="E13" i="2" l="1"/>
  <c r="E15" i="2" s="1"/>
  <c r="L23" i="2" s="1"/>
  <c r="L8" i="2" s="1"/>
  <c r="K24" i="2" l="1"/>
  <c r="L24" i="2" s="1"/>
  <c r="L26" i="2" s="1"/>
  <c r="L9" i="2" s="1"/>
</calcChain>
</file>

<file path=xl/sharedStrings.xml><?xml version="1.0" encoding="utf-8"?>
<sst xmlns="http://schemas.openxmlformats.org/spreadsheetml/2006/main" count="831" uniqueCount="360">
  <si>
    <t>Časť</t>
  </si>
  <si>
    <t>Názov položky</t>
  </si>
  <si>
    <t>MJ</t>
  </si>
  <si>
    <t>Množstvo</t>
  </si>
  <si>
    <t>m</t>
  </si>
  <si>
    <t>ks</t>
  </si>
  <si>
    <t xml:space="preserve">V prípade realizácie je realizátor povinný pomocou tohto zoznamu urobiť  </t>
  </si>
  <si>
    <t>Rozpočet predstavuje len približný odhad množstva materiálu v merných jednotkach.</t>
  </si>
  <si>
    <t xml:space="preserve">obhliadku miesta realzácie a vyšpecifikovať presný počet požadovaného materiálu. </t>
  </si>
  <si>
    <t>Investor</t>
  </si>
  <si>
    <t>Miesto, č.p.</t>
  </si>
  <si>
    <t>kg</t>
  </si>
  <si>
    <t>hod</t>
  </si>
  <si>
    <t xml:space="preserve">Cena MJ bez DPH </t>
  </si>
  <si>
    <t>Typ</t>
  </si>
  <si>
    <t>Va rámček Bi 1U biela</t>
  </si>
  <si>
    <t>7 744 51</t>
  </si>
  <si>
    <t>Krabica podomietková ASD 70 IEC BK</t>
  </si>
  <si>
    <t>ASD 70</t>
  </si>
  <si>
    <t>Va-Bi spínač č.1</t>
  </si>
  <si>
    <t>7 744 01</t>
  </si>
  <si>
    <t>Va-Bi prepínač č.6</t>
  </si>
  <si>
    <t>7 744 06</t>
  </si>
  <si>
    <t>Poznámka</t>
  </si>
  <si>
    <t>Vysvetlivky:</t>
  </si>
  <si>
    <t>M</t>
  </si>
  <si>
    <t>MAT</t>
  </si>
  <si>
    <t>M - cena montáž</t>
  </si>
  <si>
    <t>MAT - cena materiálu</t>
  </si>
  <si>
    <t>DEM - cena demontáž</t>
  </si>
  <si>
    <t>Odborné prehliadky podľa vyhl. 508/2009</t>
  </si>
  <si>
    <t>Konštrukcia oceľová všeobecná</t>
  </si>
  <si>
    <t xml:space="preserve">Ukončenie vodiča v rozvádzači, zapojenie do 2,5 mm2         </t>
  </si>
  <si>
    <t>4x0,5-2,5mm2</t>
  </si>
  <si>
    <t>Svorka 4x0,5-2,5mm2 (WAGO)</t>
  </si>
  <si>
    <t xml:space="preserve">Ukončenie vodiča v rozvádzači vrát. zapojenia do 10 - 16mm2 </t>
  </si>
  <si>
    <t>Pomocné elektromontážne práce</t>
  </si>
  <si>
    <t>Murárske vysprávky</t>
  </si>
  <si>
    <t>Montáž svetelného vypínača č.1</t>
  </si>
  <si>
    <t>Montáž svetelného vypínača č.6</t>
  </si>
  <si>
    <t>Montáž zásuvka 1f 2P+T</t>
  </si>
  <si>
    <t>Montáž a osadenie elektroinštalačnej krabice</t>
  </si>
  <si>
    <t>Poznámka 1</t>
  </si>
  <si>
    <t>Poznámka 2</t>
  </si>
  <si>
    <t>Krycí list rozpočtu v €</t>
  </si>
  <si>
    <t>Miesto:</t>
  </si>
  <si>
    <t>Rozpočet:</t>
  </si>
  <si>
    <t>JKSO :</t>
  </si>
  <si>
    <t>Spracoval:</t>
  </si>
  <si>
    <t>Konverzný kurz :</t>
  </si>
  <si>
    <t>30,126 SK/€</t>
  </si>
  <si>
    <t>Dňa:</t>
  </si>
  <si>
    <t>Zmluva č.:</t>
  </si>
  <si>
    <t xml:space="preserve">     </t>
  </si>
  <si>
    <t>M3 OP</t>
  </si>
  <si>
    <t>M2 UP</t>
  </si>
  <si>
    <t>Cena v Sk bez DPH</t>
  </si>
  <si>
    <t>M2 ZP</t>
  </si>
  <si>
    <t>Cena v Sk s DPH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</si>
  <si>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</si>
  <si>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</si>
  <si>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</si>
  <si>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</si>
  <si>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</si>
  <si>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</si>
  <si>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</si>
  <si>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</si>
  <si>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</si>
  <si>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</si>
  <si>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Práce nadčas</t>
  </si>
  <si>
    <t xml:space="preserve"> Zariadenie staveniska</t>
  </si>
  <si>
    <t xml:space="preserve"> PSV:</t>
  </si>
  <si>
    <t xml:space="preserve"> Murárske výpomoce</t>
  </si>
  <si>
    <t xml:space="preserve"> Prevádzkové vplyvy</t>
  </si>
  <si>
    <t xml:space="preserve"> MCE:</t>
  </si>
  <si>
    <t xml:space="preserve"> Bez pevnej podlahy</t>
  </si>
  <si>
    <t xml:space="preserve"> Sťažené podmienky</t>
  </si>
  <si>
    <t xml:space="preserve"> iné:</t>
  </si>
  <si>
    <t xml:space="preserve"> </t>
  </si>
  <si>
    <t xml:space="preserve"> Mimostavenisková doprava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</si>
  <si>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</si>
  <si>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</si>
  <si>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</si>
  <si>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</si>
  <si>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</si>
  <si>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</si>
  <si>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</si>
  <si>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</si>
  <si>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</si>
  <si>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</si>
  <si>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</si>
  <si>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 Inžinierska činnosť</t>
  </si>
  <si>
    <t xml:space="preserve"> Projektové práce</t>
  </si>
  <si>
    <t xml:space="preserve"> Kompletizačná činnosť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</si>
  <si>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</si>
  <si>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</si>
  <si>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</si>
  <si>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</si>
  <si>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</si>
  <si>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 DPH   20% z:</t>
  </si>
  <si>
    <t xml:space="preserve">Súčet riadkov 21 až 23: </t>
  </si>
  <si>
    <t>F</t>
  </si>
  <si>
    <t xml:space="preserve"> Odpočet - prípočet</t>
  </si>
  <si>
    <t>pečiatka: Becent, s.r.o.</t>
  </si>
  <si>
    <t>Ing. Balogh</t>
  </si>
  <si>
    <t>Dodávateľ rozpočtu: Becent s.r.o.</t>
  </si>
  <si>
    <t>Spolu</t>
  </si>
  <si>
    <t>Ceny sú uvádzané bez DPH</t>
  </si>
  <si>
    <t>Spolu materiál</t>
  </si>
  <si>
    <t>Spolu práce</t>
  </si>
  <si>
    <t>Cena MJ spolu bez DPH - material</t>
  </si>
  <si>
    <t>Cena MJ spolu bez DPH - práca</t>
  </si>
  <si>
    <t>Ostatné</t>
  </si>
  <si>
    <t xml:space="preserve">Konštrukcia oceľová všeobecná + výroba - klasická     </t>
  </si>
  <si>
    <t xml:space="preserve">Montáž Konštrukcia oceľová všeobecná + výroba - klasická     </t>
  </si>
  <si>
    <t>Trebišov</t>
  </si>
  <si>
    <t>Poznámka 3</t>
  </si>
  <si>
    <t>Rozpočet bol vypracovaný podľa všetkých vtedy dostupný informácii a požiadaviek investora</t>
  </si>
  <si>
    <t>Zmršťovacia bužírka 1,5 - 2,5 čierna</t>
  </si>
  <si>
    <t>Zmršťovacia bužírka 1,5 - 2,5 hnedá</t>
  </si>
  <si>
    <t xml:space="preserve">Zmršťovacia bužírka 1,5 - 2,5 sivá </t>
  </si>
  <si>
    <t>Zmršťovacia bužírka 1,5 - 2,5 zž</t>
  </si>
  <si>
    <t>Osadenie rozvádzačov</t>
  </si>
  <si>
    <t>Svetelný obvod</t>
  </si>
  <si>
    <t>Zásuvkový obvod</t>
  </si>
  <si>
    <t>Elektromontáže, silnoprúd HZS T5 - oživenie zariadení</t>
  </si>
  <si>
    <t>Internetový obvod</t>
  </si>
  <si>
    <t>Televízny obvod</t>
  </si>
  <si>
    <t>Rúrka ohýbná FX20</t>
  </si>
  <si>
    <t xml:space="preserve">Montáž - Ochranná hadica PVC FXP 20  </t>
  </si>
  <si>
    <t>019856</t>
  </si>
  <si>
    <t>Montáž ventilátora</t>
  </si>
  <si>
    <t>CYA zž</t>
  </si>
  <si>
    <t>Krabica - KO 125 E - 150x150x77mm</t>
  </si>
  <si>
    <t>KO 125 E</t>
  </si>
  <si>
    <t>Din lišta 500</t>
  </si>
  <si>
    <t>874.4040</t>
  </si>
  <si>
    <t xml:space="preserve">Ukončenie vodiča v ekvipotencionálnej svorkovnici do 2,5mm2 </t>
  </si>
  <si>
    <t>Montáž Kábel CHKE-V 2x1,5mm</t>
  </si>
  <si>
    <t xml:space="preserve">Oživenie systému </t>
  </si>
  <si>
    <t xml:space="preserve">NsP TREBIŠOV </t>
  </si>
  <si>
    <t>Projektant: Ing. Balogh</t>
  </si>
  <si>
    <t>Montáž Núdzové svietidlo KW, LED/3h 230V AC, stropné, WL</t>
  </si>
  <si>
    <t>Montáž Vodič H07V-U-16 zeleno-žltý (CYA)</t>
  </si>
  <si>
    <t>Cat.6A STP</t>
  </si>
  <si>
    <t>Metalický patch panel 48  U1</t>
  </si>
  <si>
    <t>Switch Cisco SG 24/48 port U1</t>
  </si>
  <si>
    <t xml:space="preserve">APC Smart-UPS Rack-mount 1000I 1U </t>
  </si>
  <si>
    <t>SUA1000RMI1U</t>
  </si>
  <si>
    <t xml:space="preserve">AP - Ubiquiti UniFi AP Long Range, 27dBm </t>
  </si>
  <si>
    <t>Káblový konektor RJ45, Cat6a</t>
  </si>
  <si>
    <t>077140</t>
  </si>
  <si>
    <t>NsP Trebišov, Úpravy gynekologicko-pôrodnického oddelenia</t>
  </si>
  <si>
    <t>ELI - NsP Trebišov, Úpravy gynekologicko-pôrodnického oddelenia</t>
  </si>
  <si>
    <t>SO 01 – Úpravy GPO oddelenia na 9.NP</t>
  </si>
  <si>
    <t>Rozvádzače</t>
  </si>
  <si>
    <t>3-pólový istič, 80A, char. B</t>
  </si>
  <si>
    <t>LTN-80B-3</t>
  </si>
  <si>
    <t>3-pólový istič, 63A, char. B</t>
  </si>
  <si>
    <t>3-pólový istič, 50A, char. B</t>
  </si>
  <si>
    <t>3-pólový istič, 20A, char. B</t>
  </si>
  <si>
    <t>3-pólový istič, 20A, char. C</t>
  </si>
  <si>
    <t>2-pólový istič, 16A, char. B</t>
  </si>
  <si>
    <t>2-pólový istič, 10A, char. B</t>
  </si>
  <si>
    <t>2-pólový istič, 40A, char. C</t>
  </si>
  <si>
    <t>2-pólový istič, 13A, char. C</t>
  </si>
  <si>
    <t>2-pólový istič, 2A, char. C</t>
  </si>
  <si>
    <t>2-pólový istič, 32A, char. D</t>
  </si>
  <si>
    <t>2-pólový istič, 20A, char. D</t>
  </si>
  <si>
    <t>2-pólový istič, 6A, char. D</t>
  </si>
  <si>
    <t>1-pólový istič, 10A, char. B</t>
  </si>
  <si>
    <t>1-pólový istič, 6A, char. B</t>
  </si>
  <si>
    <t>LTN-63B-3</t>
  </si>
  <si>
    <t>LTN-50B-3</t>
  </si>
  <si>
    <t>LTN-20B-3</t>
  </si>
  <si>
    <t>LTN-20C-3</t>
  </si>
  <si>
    <t>LTN-16B-2</t>
  </si>
  <si>
    <t>LTN-10B-2</t>
  </si>
  <si>
    <t>LTN-40C-2</t>
  </si>
  <si>
    <t>LTN-13C-2</t>
  </si>
  <si>
    <t>LTN-2C-2</t>
  </si>
  <si>
    <t>LTN-32D-2</t>
  </si>
  <si>
    <t>LTN-20D-2</t>
  </si>
  <si>
    <t>LTN-6D-2</t>
  </si>
  <si>
    <t>LTN-10B-1</t>
  </si>
  <si>
    <t>LTN-6B-1</t>
  </si>
  <si>
    <t>T1N-8000 MED</t>
  </si>
  <si>
    <t>Jednofázový medicínsky transformátor, 8kVA, 400/230V</t>
  </si>
  <si>
    <t>T1N-2500 MED</t>
  </si>
  <si>
    <t>Jednofázový medicínsky transformátor, 2,5kVA, 400/230V</t>
  </si>
  <si>
    <t>Jednofázový medicínsky transformátor, 8kVA, 230/230V</t>
  </si>
  <si>
    <t>Strážič izolačného stavu, 10-210kΩ, napájanie 230Vac</t>
  </si>
  <si>
    <t>HIS71</t>
  </si>
  <si>
    <t>Modul monit. teploty a preťaženia transformátora, 1-5A, napájanie 230Vac</t>
  </si>
  <si>
    <t>TOM</t>
  </si>
  <si>
    <t>Prúdový transformátor, 25A/5A</t>
  </si>
  <si>
    <t>TAR CLA 25A/5A</t>
  </si>
  <si>
    <t>Prúdový transformátor, 50A/5A</t>
  </si>
  <si>
    <t>TAR 1D 50A/5A</t>
  </si>
  <si>
    <t>Zdroj 24Vdc, 12A, napájanie 230Vac</t>
  </si>
  <si>
    <t>LP412412</t>
  </si>
  <si>
    <t>UPS 10kVA/9kW, vstup: 3x400V, výstup: 1x230 (10min. pri nom. záťaži)</t>
  </si>
  <si>
    <t>Regulátor teploty, 5-60°C, 1CO, diferencia 1K</t>
  </si>
  <si>
    <t>3110.000</t>
  </si>
  <si>
    <t>Výstupná mriežka, 255x255x30mm</t>
  </si>
  <si>
    <t>3240.200</t>
  </si>
  <si>
    <t>3241.100</t>
  </si>
  <si>
    <t>Filtroventilátor 230m³/h, 230 V, RAL 7035</t>
  </si>
  <si>
    <t>Va-Bi spínač č.5</t>
  </si>
  <si>
    <t>7 744 05</t>
  </si>
  <si>
    <t>Va-Bi spínač č.5b</t>
  </si>
  <si>
    <t>Zásuvka 2P+T, žltá, modul 45x45mm</t>
  </si>
  <si>
    <t>Zásuvka 2P+T, zelená, modul 45x45mm</t>
  </si>
  <si>
    <t>077146</t>
  </si>
  <si>
    <t>Zásuvka 2P+T, biela, modul 45x45mm</t>
  </si>
  <si>
    <t>080251</t>
  </si>
  <si>
    <t>MOS-MONT. DOSKA 2M</t>
  </si>
  <si>
    <t>MOS-RÁMIK 2M BIELY</t>
  </si>
  <si>
    <t>078802</t>
  </si>
  <si>
    <t>Zásuvka 2P+T, biela s krytkou IP44, modul 45x45</t>
  </si>
  <si>
    <t>077149</t>
  </si>
  <si>
    <t xml:space="preserve">Signalizaci, pospajanie a iné </t>
  </si>
  <si>
    <t>Modul diaľkovej signalizácie (preťaženie a teplota transformátora)</t>
  </si>
  <si>
    <t>MDS 10T + MPS Tango</t>
  </si>
  <si>
    <t>MDS 10T Tango</t>
  </si>
  <si>
    <t>Priechodka plastová PG11</t>
  </si>
  <si>
    <t>PG11</t>
  </si>
  <si>
    <t>OBO 1809</t>
  </si>
  <si>
    <t>Z77117</t>
  </si>
  <si>
    <t>MOS-AB EKVIPOT. ZÁSUVKA 1M</t>
  </si>
  <si>
    <t>078700</t>
  </si>
  <si>
    <t>1-CHKE-R-J 4x25</t>
  </si>
  <si>
    <t>Kábel 1-CHKE-R-J 4x25</t>
  </si>
  <si>
    <t>1-CHKE-V-J 4x16</t>
  </si>
  <si>
    <t>Kábel 1-CHKE-V-J 4x16</t>
  </si>
  <si>
    <t>Kábel 1-CHKE-V-J 4x10</t>
  </si>
  <si>
    <t>1-CHKE-V-J 4x10</t>
  </si>
  <si>
    <t>1-CHKE-V-J 4x4</t>
  </si>
  <si>
    <t>Kábel 1-CHKE-V-J 4x4</t>
  </si>
  <si>
    <t>Kábel CHKE-V-J 3x2,5</t>
  </si>
  <si>
    <t>CHKE-V-J 3x2,5</t>
  </si>
  <si>
    <t>Kábel J-Y(St)Y 4x2x0,8</t>
  </si>
  <si>
    <t>Skriňa TS 1800x800x600 s montážnou doskou</t>
  </si>
  <si>
    <t>8886.500</t>
  </si>
  <si>
    <t>Bočnica pre skriňu TS</t>
  </si>
  <si>
    <t>8186.235</t>
  </si>
  <si>
    <t>Lišta pre uchytenie káblov</t>
  </si>
  <si>
    <t>4192.000</t>
  </si>
  <si>
    <t>Tesnenie pre káble</t>
  </si>
  <si>
    <t>8802.080</t>
  </si>
  <si>
    <t>Príchytky pre uchytenie káblov bal 25ks</t>
  </si>
  <si>
    <t>Podperný izolátor</t>
  </si>
  <si>
    <t>2355.000</t>
  </si>
  <si>
    <t>3031.000</t>
  </si>
  <si>
    <t>3581.000</t>
  </si>
  <si>
    <t>Elektroinštálacia</t>
  </si>
  <si>
    <t>Prípojnica E-Cu 2,4m</t>
  </si>
  <si>
    <t>Lišta prepojovacia 3P 1m</t>
  </si>
  <si>
    <t>Lišta prepojovacia 2P 1m</t>
  </si>
  <si>
    <t>Lišta prepojovacia 1P 1m</t>
  </si>
  <si>
    <t>MOS-RÁMIK 4X2M HORIZONT. BIELY</t>
  </si>
  <si>
    <t>078808</t>
  </si>
  <si>
    <t>1-CHKE-V-J 5x4</t>
  </si>
  <si>
    <t>Kábel 1-CHKE-V-J 5x4</t>
  </si>
  <si>
    <t>1-CHKE-V-J 3x10</t>
  </si>
  <si>
    <t>Kábel 1-CHKE-V-J 3x10</t>
  </si>
  <si>
    <t>MOS-RJ45 FTP CAT6 1M</t>
  </si>
  <si>
    <t>CHKE-V-J 5x2,5</t>
  </si>
  <si>
    <t>Kábel CHKE-V-J 5x2,5</t>
  </si>
  <si>
    <t>Montáž zásuvky MOS-RJ45 FTP CAT6 1M</t>
  </si>
  <si>
    <t>Výroba rozvádzačov</t>
  </si>
  <si>
    <t>KPR 68</t>
  </si>
  <si>
    <t>Krabica prístrojová rozvodná - KPR 68 s krytkou</t>
  </si>
  <si>
    <t>Montáž a osadenie elektroinštalačnej krabice KPR 68</t>
  </si>
  <si>
    <t>Montáž svetelného vypínača č.5B</t>
  </si>
  <si>
    <t>Montáž svetelného vypínača č.5</t>
  </si>
  <si>
    <t>Montáž Kábel CHKE-V-J 5x2,5</t>
  </si>
  <si>
    <t>Montáž  Kábel 1-CHKE-V-J 5x4</t>
  </si>
  <si>
    <t>Montáž  Kábel 1-CHKE-R-J 4x25</t>
  </si>
  <si>
    <t>Montáž  Kábel 1-CHKE-V-J 4x16</t>
  </si>
  <si>
    <t>Montáž  Kábel 1-CHKE-V-J 4x10</t>
  </si>
  <si>
    <t>Montáž  Kábel 1-CHKE-V-J 4x4</t>
  </si>
  <si>
    <t>Montáž  Kábel CHKE-V-J 3x2,5</t>
  </si>
  <si>
    <t>Montáž Kábel CHKE-V-O 2x2,5</t>
  </si>
  <si>
    <t>Montáž  Kábel 1-CHKE-V-J 3x10</t>
  </si>
  <si>
    <t>Montáž Kábel CHKE-V 3x1,5mmKábel J-Y(St)Y 4x2x0,8</t>
  </si>
  <si>
    <t>Montáž TV ZÁSUVKA</t>
  </si>
  <si>
    <t>9155-10-N-10-32x9Ah-MBS</t>
  </si>
  <si>
    <t>Svet zdravia  a.s. Einsteinova 25, 851 01  Bratislava</t>
  </si>
  <si>
    <t xml:space="preserve">STAVBA :NsP Trebišov, Úpravy gynekologicko-pôrodnického oddelenia </t>
  </si>
  <si>
    <t>Časť: SO 01 – Úpravy GPO oddelenia na 9.NP</t>
  </si>
  <si>
    <t>Bezdrotový videovratnik</t>
  </si>
  <si>
    <t xml:space="preserve">Svorka 4x0,5-2,5mm2 </t>
  </si>
  <si>
    <t>Svorka 4x0,5-2,5mm2</t>
  </si>
  <si>
    <t xml:space="preserve">Montáž Núdzové svietidlo </t>
  </si>
  <si>
    <t>Montáž svietidlo 2x36W</t>
  </si>
  <si>
    <t>Montáž  Nástenné žiarivkové svietidlo</t>
  </si>
  <si>
    <t xml:space="preserve"> Montáž mriežkového prisadeného svietidla 3 EVG 236 NT</t>
  </si>
  <si>
    <t xml:space="preserve"> EOL120</t>
  </si>
  <si>
    <t xml:space="preserve">Infražiarič so šnúrkovým spínačom 600/1200W, </t>
  </si>
  <si>
    <t xml:space="preserve"> QH1200B</t>
  </si>
  <si>
    <t>Ventilátor s ťahovým vypínačom,  nap.napätie: 230V, 50Hz; - príkon motora: 20W; - objemový prietok vzduchu: 150m3/hod při; 7,5 Pa; - krytí: IP X4; - trieda izolácie II. </t>
  </si>
  <si>
    <t>Elektromontáže - osadenie žľabu</t>
  </si>
  <si>
    <t xml:space="preserve">  500234</t>
  </si>
  <si>
    <t>Kryt kanála</t>
  </si>
  <si>
    <t>NSK340H48</t>
  </si>
  <si>
    <t>Spojka kompenzačná</t>
  </si>
  <si>
    <t>OK340H48</t>
  </si>
  <si>
    <t>Objímka kanála</t>
  </si>
  <si>
    <t>540634, KNt340H48/3</t>
  </si>
  <si>
    <t>Kanál 3-komorový oceľový</t>
  </si>
  <si>
    <t>MOS-KONTROLKA JEDNODUCHÁ 230V</t>
  </si>
  <si>
    <t>Bezhalogénový flexibilný lankový vodič H07Z-K 2,5 žl/ze</t>
  </si>
  <si>
    <t>Montáž a naprogramovanie videovrátnika</t>
  </si>
  <si>
    <t>Montáž Kábel F/FTP Cat.6a 4x2xAWG23/1, LSOH plášť modrý, cievka</t>
  </si>
  <si>
    <t>Ca-Bi zásuvka RJ45/8 UTP CAT6</t>
  </si>
  <si>
    <t>Kábel F/FTP Cat.6a 4x2xAWG23/1, LSOH plášť modrý, cievka</t>
  </si>
  <si>
    <t xml:space="preserve">Rital rack 33U </t>
  </si>
  <si>
    <t>Ekvipotencálna svorka pre počet žíl: 7, prierez vodiča: 25mm2</t>
  </si>
  <si>
    <t>CHKE-V-O 3x2,5</t>
  </si>
  <si>
    <t>Kábel CHKE-V-O 3x2,5</t>
  </si>
  <si>
    <t>Montáž prisadené kruhové svietidlo Ø280, IP44, so zdrojom E27, DL-60O NS</t>
  </si>
  <si>
    <t>Montáž Kábel N2XH-O 3x1,5</t>
  </si>
  <si>
    <t>Montáž kábel N2XH-J 3x1,5</t>
  </si>
  <si>
    <t>Montáž kábel N2XH-J 4x1,5</t>
  </si>
  <si>
    <t>N2XH-O 3x1,5</t>
  </si>
  <si>
    <t>Kábel N2XH-O 3x1,5 FE180/PS60 B2ca (s1,d0,a1)</t>
  </si>
  <si>
    <t>N2XH-J 3x1,5</t>
  </si>
  <si>
    <t>Kábel N2XH-J 3x1,5 FE180/PS60 B2ca (s1,d0,a1)</t>
  </si>
  <si>
    <t>N2XH 5x1,5</t>
  </si>
  <si>
    <t>Kábel N2XH 5x1,5 FE180/PS60 B2ca (s1,d0,a1)</t>
  </si>
  <si>
    <t>Notus 3 EVG 236 NT</t>
  </si>
  <si>
    <t>Svietidlo mriežkové prisadené  3 EVG 236 NT, vrátane zdrojov a recyklačných poplatkov</t>
  </si>
  <si>
    <t>Lucea el-14</t>
  </si>
  <si>
    <t>Nástenné žiarivkové svietidlo  EL-14, vrátane zdrojov a recyklačných poplatkov</t>
  </si>
  <si>
    <t>PIRES DL-60O NS</t>
  </si>
  <si>
    <t>Prisadené kruhové svietidlo Ø280, IP44, so zdrojom E27, DL-60O NS, vrátane zdrojov a recyklačných poplatkov</t>
  </si>
  <si>
    <t>Sevilla EC 236N EVG (GTV)</t>
  </si>
  <si>
    <t>EC 236N EVG (GTV), svietidlo 2x36W, vrátane zdrojov a recyklačných poplatkov</t>
  </si>
  <si>
    <t>AMI - Zorka</t>
  </si>
  <si>
    <t>Núdzové svietidlo  3SE - 8W/G5/2h - biele, vrátane zdrojov a recyklačných poplatkov</t>
  </si>
  <si>
    <t>NLK5U003</t>
  </si>
  <si>
    <t>Núdzové svietidlo K5, LED 3h, univerzálne, manuálny test</t>
  </si>
  <si>
    <t>Montáž Vodič H07V-U-6 zeleno-žltý (CYA)</t>
  </si>
  <si>
    <t>Bezhalogénový flexibilný lankový vodič H07Z-K 6 žl/ze</t>
  </si>
  <si>
    <t>Bezhalogénový flexibilný lankový vodič H07Z-K 16 žl/ze</t>
  </si>
  <si>
    <t>Prepojovací materiál (napr. káblové oká, hrebeňe, dutinky atď) set</t>
  </si>
  <si>
    <t>Perforovaný (hrebeňový) žľab 40x40mm bal 2m</t>
  </si>
  <si>
    <t>A50-CCS01-4P-B+C_BEM</t>
  </si>
  <si>
    <t>Bemko Ochrana zvodič prepätia B+C 4+0,50kA 4P</t>
  </si>
  <si>
    <t>410963</t>
  </si>
  <si>
    <t>Prúdový chránič DX3 PCHI 1P+N B10 6kA 30MA A</t>
  </si>
  <si>
    <t>410965</t>
  </si>
  <si>
    <t>Prúzdový chránič DX3 PCHI 1P+N B16 6kA 30MA A</t>
  </si>
  <si>
    <t>Istič TX3 3P+N C16 10kA</t>
  </si>
  <si>
    <t>Prúdový chránič RX3 PCH 4P 40A 30MA A, Icn=6kA</t>
  </si>
  <si>
    <t>Rozpočet</t>
  </si>
  <si>
    <t xml:space="preserve">dátum: </t>
  </si>
  <si>
    <t>Poznámky</t>
  </si>
  <si>
    <t>doplniť výrobcu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</si>
</sst>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yy"/>
    <numFmt numFmtId="165" formatCode="#,##0\ _S_k"/>
    <numFmt numFmtId="166" formatCode="#,##0&quot; Sk&quot;"/>
    <numFmt numFmtId="167" formatCode="#,##0&quot; €&quot;"/>
    <numFmt numFmtId="168" formatCode="#,##0.00\ "/>
    <numFmt numFmtId="169" formatCode="#,##0.00&quot; €&quot;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b/>
      <sz val="16"/>
      <color indexed="8"/>
      <name val="Calibri"/>
      <family val="2"/>
      <charset val="238"/>
    </font>
    <font>
      <b/>
      <i/>
      <sz val="14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6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 style="hair">
        <color indexed="8"/>
      </bottom>
      <diagonal/>
    </border>
    <border>
      <left/>
      <right/>
      <top style="double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/>
      <right style="hair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hair">
        <color indexed="8"/>
      </right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/>
      <top style="hair">
        <color indexed="8"/>
      </top>
      <bottom style="double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/>
      <top/>
      <bottom style="hair">
        <color indexed="8"/>
      </bottom>
      <diagonal/>
    </border>
    <border>
      <left/>
      <right style="double">
        <color indexed="8"/>
      </right>
      <top/>
      <bottom style="hair">
        <color indexed="8"/>
      </bottom>
      <diagonal/>
    </border>
    <border>
      <left/>
      <right style="double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hair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9" fillId="0" borderId="0"/>
    <xf numFmtId="0" fontId="15" fillId="0" borderId="0"/>
    <xf numFmtId="0" fontId="16" fillId="0" borderId="0"/>
    <xf numFmtId="0" fontId="17" fillId="0" borderId="0"/>
    <xf numFmtId="0" fontId="15" fillId="0" borderId="0"/>
    <xf numFmtId="0" fontId="17" fillId="0" borderId="0"/>
    <xf numFmtId="0" fontId="16" fillId="0" borderId="0"/>
    <xf numFmtId="0" fontId="15" fillId="0" borderId="0"/>
  </cellStyleXfs>
  <cellXfs count="217">
    <xf numFmtId="0" fontId="0" fillId="0" borderId="0" xfId="0"/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0" fillId="0" borderId="8" xfId="1" applyFont="1" applyBorder="1" applyAlignment="1">
      <alignment horizontal="left" vertical="center" indent="1"/>
    </xf>
    <xf numFmtId="0" fontId="10" fillId="0" borderId="9" xfId="1" applyFont="1" applyBorder="1" applyAlignment="1">
      <alignment horizontal="left" vertical="center"/>
    </xf>
    <xf numFmtId="0" fontId="10" fillId="0" borderId="9" xfId="1" applyFont="1" applyBorder="1" applyAlignment="1">
      <alignment horizontal="right" vertical="center"/>
    </xf>
    <xf numFmtId="0" fontId="10" fillId="0" borderId="10" xfId="1" applyFont="1" applyBorder="1" applyAlignment="1">
      <alignment horizontal="left" vertical="center"/>
    </xf>
    <xf numFmtId="0" fontId="10" fillId="0" borderId="11" xfId="1" applyFont="1" applyBorder="1" applyAlignment="1">
      <alignment horizontal="left" vertical="center" indent="1"/>
    </xf>
    <xf numFmtId="0" fontId="10" fillId="0" borderId="12" xfId="1" applyFont="1" applyBorder="1" applyAlignment="1">
      <alignment horizontal="left" vertical="center"/>
    </xf>
    <xf numFmtId="0" fontId="10" fillId="0" borderId="12" xfId="1" applyFont="1" applyBorder="1" applyAlignment="1">
      <alignment horizontal="right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 indent="1"/>
    </xf>
    <xf numFmtId="0" fontId="10" fillId="0" borderId="15" xfId="1" applyFont="1" applyBorder="1" applyAlignment="1">
      <alignment horizontal="left" vertical="center"/>
    </xf>
    <xf numFmtId="0" fontId="10" fillId="0" borderId="15" xfId="1" applyFont="1" applyBorder="1" applyAlignment="1">
      <alignment horizontal="right" vertical="center"/>
    </xf>
    <xf numFmtId="164" fontId="10" fillId="0" borderId="15" xfId="1" applyNumberFormat="1" applyFont="1" applyBorder="1" applyAlignment="1">
      <alignment horizontal="left" vertical="center"/>
    </xf>
    <xf numFmtId="0" fontId="10" fillId="0" borderId="16" xfId="1" applyFont="1" applyBorder="1" applyAlignment="1">
      <alignment horizontal="left" vertical="center"/>
    </xf>
    <xf numFmtId="49" fontId="10" fillId="0" borderId="9" xfId="1" applyNumberFormat="1" applyFont="1" applyBorder="1" applyAlignment="1">
      <alignment horizontal="right" vertical="center"/>
    </xf>
    <xf numFmtId="49" fontId="10" fillId="0" borderId="12" xfId="1" applyNumberFormat="1" applyFont="1" applyBorder="1" applyAlignment="1">
      <alignment horizontal="right" vertical="center"/>
    </xf>
    <xf numFmtId="49" fontId="10" fillId="0" borderId="15" xfId="1" applyNumberFormat="1" applyFont="1" applyBorder="1" applyAlignment="1">
      <alignment horizontal="right" vertical="center"/>
    </xf>
    <xf numFmtId="0" fontId="10" fillId="0" borderId="8" xfId="1" applyFont="1" applyBorder="1" applyAlignment="1">
      <alignment horizontal="right" vertical="center"/>
    </xf>
    <xf numFmtId="0" fontId="10" fillId="0" borderId="9" xfId="1" applyFont="1" applyBorder="1" applyAlignment="1">
      <alignment vertical="center"/>
    </xf>
    <xf numFmtId="165" fontId="10" fillId="0" borderId="9" xfId="1" applyNumberFormat="1" applyFont="1" applyBorder="1" applyAlignment="1">
      <alignment horizontal="left" vertical="center"/>
    </xf>
    <xf numFmtId="166" fontId="10" fillId="0" borderId="9" xfId="1" applyNumberFormat="1" applyFont="1" applyBorder="1" applyAlignment="1">
      <alignment horizontal="right" vertical="center"/>
    </xf>
    <xf numFmtId="167" fontId="10" fillId="0" borderId="17" xfId="1" applyNumberFormat="1" applyFont="1" applyBorder="1" applyAlignment="1">
      <alignment horizontal="right" vertical="center"/>
    </xf>
    <xf numFmtId="166" fontId="10" fillId="0" borderId="10" xfId="1" applyNumberFormat="1" applyFont="1" applyBorder="1" applyAlignment="1">
      <alignment vertical="center"/>
    </xf>
    <xf numFmtId="0" fontId="10" fillId="0" borderId="18" xfId="1" applyFont="1" applyBorder="1" applyAlignment="1">
      <alignment horizontal="right" vertical="center"/>
    </xf>
    <xf numFmtId="0" fontId="10" fillId="0" borderId="19" xfId="1" applyFont="1" applyBorder="1" applyAlignment="1">
      <alignment vertical="center"/>
    </xf>
    <xf numFmtId="165" fontId="10" fillId="0" borderId="19" xfId="1" applyNumberFormat="1" applyFont="1" applyBorder="1" applyAlignment="1">
      <alignment horizontal="left" vertical="center"/>
    </xf>
    <xf numFmtId="166" fontId="10" fillId="0" borderId="19" xfId="1" applyNumberFormat="1" applyFont="1" applyBorder="1" applyAlignment="1">
      <alignment horizontal="right" vertical="center"/>
    </xf>
    <xf numFmtId="167" fontId="10" fillId="0" borderId="20" xfId="1" applyNumberFormat="1" applyFont="1" applyBorder="1" applyAlignment="1">
      <alignment horizontal="right" vertical="center"/>
    </xf>
    <xf numFmtId="0" fontId="10" fillId="0" borderId="15" xfId="1" applyFont="1" applyBorder="1" applyAlignment="1">
      <alignment vertical="center"/>
    </xf>
    <xf numFmtId="0" fontId="10" fillId="0" borderId="19" xfId="1" applyFont="1" applyBorder="1" applyAlignment="1">
      <alignment horizontal="right" vertical="center"/>
    </xf>
    <xf numFmtId="166" fontId="10" fillId="0" borderId="21" xfId="1" applyNumberFormat="1" applyFont="1" applyBorder="1" applyAlignment="1">
      <alignment vertical="center"/>
    </xf>
    <xf numFmtId="0" fontId="12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left" vertical="center"/>
    </xf>
    <xf numFmtId="0" fontId="10" fillId="0" borderId="23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6" xfId="1" applyFont="1" applyBorder="1" applyAlignment="1">
      <alignment horizontal="left" vertical="center"/>
    </xf>
    <xf numFmtId="168" fontId="10" fillId="0" borderId="26" xfId="1" applyNumberFormat="1" applyFont="1" applyBorder="1" applyAlignment="1">
      <alignment horizontal="right" vertical="center"/>
    </xf>
    <xf numFmtId="168" fontId="10" fillId="0" borderId="27" xfId="1" applyNumberFormat="1" applyFont="1" applyBorder="1" applyAlignment="1">
      <alignment horizontal="right" vertical="center"/>
    </xf>
    <xf numFmtId="0" fontId="10" fillId="0" borderId="28" xfId="1" applyFont="1" applyBorder="1" applyAlignment="1">
      <alignment horizontal="left" vertical="center"/>
    </xf>
    <xf numFmtId="10" fontId="10" fillId="0" borderId="29" xfId="1" applyNumberFormat="1" applyFont="1" applyBorder="1" applyAlignment="1">
      <alignment horizontal="right" vertical="center"/>
    </xf>
    <xf numFmtId="169" fontId="10" fillId="0" borderId="27" xfId="1" applyNumberFormat="1" applyFont="1" applyBorder="1" applyAlignment="1">
      <alignment horizontal="right" vertical="center"/>
    </xf>
    <xf numFmtId="0" fontId="10" fillId="0" borderId="30" xfId="1" applyFont="1" applyBorder="1" applyAlignment="1">
      <alignment horizontal="center" vertical="center"/>
    </xf>
    <xf numFmtId="0" fontId="10" fillId="0" borderId="31" xfId="1" applyFont="1" applyBorder="1" applyAlignment="1">
      <alignment horizontal="left" vertical="center"/>
    </xf>
    <xf numFmtId="168" fontId="10" fillId="0" borderId="31" xfId="1" applyNumberFormat="1" applyFont="1" applyBorder="1" applyAlignment="1">
      <alignment horizontal="right" vertical="center"/>
    </xf>
    <xf numFmtId="168" fontId="10" fillId="0" borderId="32" xfId="1" applyNumberFormat="1" applyFont="1" applyBorder="1" applyAlignment="1">
      <alignment horizontal="right" vertical="center"/>
    </xf>
    <xf numFmtId="0" fontId="10" fillId="0" borderId="33" xfId="1" applyFont="1" applyBorder="1" applyAlignment="1">
      <alignment horizontal="left" vertical="center"/>
    </xf>
    <xf numFmtId="10" fontId="10" fillId="0" borderId="34" xfId="1" applyNumberFormat="1" applyFont="1" applyBorder="1" applyAlignment="1">
      <alignment horizontal="right" vertical="center"/>
    </xf>
    <xf numFmtId="168" fontId="10" fillId="0" borderId="35" xfId="1" applyNumberFormat="1" applyFont="1" applyBorder="1" applyAlignment="1">
      <alignment horizontal="right" vertical="center"/>
    </xf>
    <xf numFmtId="169" fontId="10" fillId="0" borderId="32" xfId="1" applyNumberFormat="1" applyFont="1" applyBorder="1" applyAlignment="1">
      <alignment horizontal="right" vertical="center"/>
    </xf>
    <xf numFmtId="0" fontId="10" fillId="0" borderId="36" xfId="1" applyFont="1" applyBorder="1" applyAlignment="1">
      <alignment horizontal="center" vertical="center"/>
    </xf>
    <xf numFmtId="0" fontId="10" fillId="0" borderId="37" xfId="1" applyFont="1" applyBorder="1" applyAlignment="1">
      <alignment horizontal="left" vertical="center"/>
    </xf>
    <xf numFmtId="168" fontId="10" fillId="0" borderId="37" xfId="1" applyNumberFormat="1" applyFont="1" applyBorder="1" applyAlignment="1">
      <alignment horizontal="right" vertical="center"/>
    </xf>
    <xf numFmtId="168" fontId="10" fillId="0" borderId="38" xfId="1" applyNumberFormat="1" applyFont="1" applyBorder="1" applyAlignment="1">
      <alignment horizontal="right" vertical="center"/>
    </xf>
    <xf numFmtId="168" fontId="10" fillId="0" borderId="39" xfId="1" applyNumberFormat="1" applyFont="1" applyBorder="1" applyAlignment="1">
      <alignment horizontal="right" vertical="center"/>
    </xf>
    <xf numFmtId="0" fontId="10" fillId="0" borderId="20" xfId="1" applyFont="1" applyBorder="1" applyAlignment="1">
      <alignment horizontal="center" vertical="center"/>
    </xf>
    <xf numFmtId="0" fontId="10" fillId="0" borderId="37" xfId="1" applyFont="1" applyBorder="1" applyAlignment="1">
      <alignment horizontal="right" vertical="center"/>
    </xf>
    <xf numFmtId="0" fontId="10" fillId="0" borderId="38" xfId="1" applyFont="1" applyBorder="1" applyAlignment="1">
      <alignment horizontal="left" vertical="center"/>
    </xf>
    <xf numFmtId="0" fontId="10" fillId="0" borderId="20" xfId="1" applyFont="1" applyBorder="1" applyAlignment="1">
      <alignment horizontal="right" vertical="center"/>
    </xf>
    <xf numFmtId="169" fontId="10" fillId="0" borderId="39" xfId="1" applyNumberFormat="1" applyFont="1" applyBorder="1" applyAlignment="1">
      <alignment horizontal="right" vertical="center"/>
    </xf>
    <xf numFmtId="0" fontId="10" fillId="0" borderId="41" xfId="1" applyFont="1" applyBorder="1" applyAlignment="1">
      <alignment horizontal="center" vertical="center"/>
    </xf>
    <xf numFmtId="0" fontId="10" fillId="0" borderId="43" xfId="1" applyFont="1" applyBorder="1" applyAlignment="1">
      <alignment horizontal="left" vertical="center"/>
    </xf>
    <xf numFmtId="0" fontId="10" fillId="0" borderId="44" xfId="1" applyFont="1" applyBorder="1" applyAlignment="1">
      <alignment horizontal="left" vertical="center"/>
    </xf>
    <xf numFmtId="0" fontId="10" fillId="0" borderId="45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46" xfId="1" applyFont="1" applyBorder="1" applyAlignment="1">
      <alignment horizontal="left" vertical="center"/>
    </xf>
    <xf numFmtId="0" fontId="10" fillId="0" borderId="34" xfId="1" applyFont="1" applyBorder="1" applyAlignment="1">
      <alignment horizontal="left" vertical="center"/>
    </xf>
    <xf numFmtId="0" fontId="10" fillId="0" borderId="43" xfId="1" applyFont="1" applyBorder="1" applyAlignment="1">
      <alignment horizontal="right" vertical="center"/>
    </xf>
    <xf numFmtId="0" fontId="10" fillId="0" borderId="0" xfId="1" applyFont="1" applyBorder="1" applyAlignment="1">
      <alignment horizontal="right" vertical="center"/>
    </xf>
    <xf numFmtId="0" fontId="10" fillId="0" borderId="47" xfId="1" applyFont="1" applyBorder="1" applyAlignment="1">
      <alignment horizontal="left" vertical="center"/>
    </xf>
    <xf numFmtId="0" fontId="10" fillId="0" borderId="29" xfId="1" applyFont="1" applyBorder="1" applyAlignment="1">
      <alignment horizontal="right" vertical="center"/>
    </xf>
    <xf numFmtId="168" fontId="10" fillId="0" borderId="34" xfId="1" applyNumberFormat="1" applyFont="1" applyBorder="1" applyAlignment="1">
      <alignment horizontal="right" vertical="center"/>
    </xf>
    <xf numFmtId="0" fontId="10" fillId="0" borderId="46" xfId="1" applyFont="1" applyBorder="1"/>
    <xf numFmtId="0" fontId="10" fillId="0" borderId="18" xfId="1" applyFont="1" applyBorder="1" applyAlignment="1">
      <alignment horizontal="left" vertical="center"/>
    </xf>
    <xf numFmtId="0" fontId="10" fillId="0" borderId="19" xfId="1" applyFont="1" applyBorder="1" applyAlignment="1">
      <alignment horizontal="left" vertical="center"/>
    </xf>
    <xf numFmtId="0" fontId="10" fillId="0" borderId="21" xfId="1" applyFont="1" applyBorder="1" applyAlignment="1">
      <alignment horizontal="left" vertical="center"/>
    </xf>
    <xf numFmtId="0" fontId="12" fillId="0" borderId="48" xfId="1" applyFont="1" applyBorder="1" applyAlignment="1">
      <alignment horizontal="center" vertical="center"/>
    </xf>
    <xf numFmtId="0" fontId="10" fillId="0" borderId="49" xfId="1" applyFont="1" applyBorder="1" applyAlignment="1">
      <alignment horizontal="left" vertical="center"/>
    </xf>
    <xf numFmtId="0" fontId="10" fillId="0" borderId="50" xfId="1" applyFont="1" applyBorder="1" applyAlignment="1">
      <alignment horizontal="left" vertical="center"/>
    </xf>
    <xf numFmtId="167" fontId="10" fillId="0" borderId="51" xfId="1" applyNumberFormat="1" applyFont="1" applyBorder="1" applyAlignment="1">
      <alignment horizontal="right" vertical="center"/>
    </xf>
    <xf numFmtId="0" fontId="10" fillId="0" borderId="0" xfId="1" applyFont="1"/>
    <xf numFmtId="0" fontId="12" fillId="0" borderId="0" xfId="1" applyFont="1"/>
    <xf numFmtId="49" fontId="12" fillId="0" borderId="0" xfId="1" applyNumberFormat="1" applyFont="1"/>
    <xf numFmtId="0" fontId="11" fillId="0" borderId="9" xfId="1" applyFont="1" applyFill="1" applyBorder="1" applyAlignment="1">
      <alignment horizontal="left" vertical="center"/>
    </xf>
    <xf numFmtId="0" fontId="10" fillId="0" borderId="52" xfId="1" applyFont="1" applyFill="1" applyBorder="1" applyAlignment="1">
      <alignment horizontal="left" vertical="center" indent="1"/>
    </xf>
    <xf numFmtId="0" fontId="10" fillId="0" borderId="19" xfId="1" applyFont="1" applyFill="1" applyBorder="1" applyAlignment="1">
      <alignment horizontal="left" vertical="center"/>
    </xf>
    <xf numFmtId="0" fontId="10" fillId="0" borderId="0" xfId="1" applyFont="1" applyFill="1" applyAlignment="1">
      <alignment horizontal="left" vertical="center"/>
    </xf>
    <xf numFmtId="0" fontId="10" fillId="0" borderId="9" xfId="1" applyFont="1" applyFill="1" applyBorder="1" applyAlignment="1">
      <alignment horizontal="left" vertical="center"/>
    </xf>
    <xf numFmtId="0" fontId="10" fillId="0" borderId="14" xfId="1" applyFont="1" applyFill="1" applyBorder="1" applyAlignment="1">
      <alignment horizontal="left" vertical="center" indent="1"/>
    </xf>
    <xf numFmtId="0" fontId="10" fillId="0" borderId="15" xfId="1" applyFont="1" applyFill="1" applyBorder="1" applyAlignment="1">
      <alignment horizontal="left" vertical="center"/>
    </xf>
    <xf numFmtId="0" fontId="10" fillId="0" borderId="24" xfId="1" applyFont="1" applyBorder="1" applyAlignment="1">
      <alignment horizontal="center" vertical="center"/>
    </xf>
    <xf numFmtId="0" fontId="18" fillId="0" borderId="58" xfId="6" applyFont="1" applyBorder="1" applyAlignment="1" applyProtection="1"/>
    <xf numFmtId="0" fontId="16" fillId="0" borderId="0" xfId="7" applyProtection="1"/>
    <xf numFmtId="0" fontId="0" fillId="0" borderId="0" xfId="0" applyProtection="1"/>
    <xf numFmtId="0" fontId="2" fillId="2" borderId="4" xfId="7" applyFont="1" applyFill="1" applyBorder="1" applyProtection="1"/>
    <xf numFmtId="0" fontId="2" fillId="2" borderId="1" xfId="7" applyFont="1" applyFill="1" applyBorder="1" applyProtection="1"/>
    <xf numFmtId="0" fontId="16" fillId="2" borderId="1" xfId="7" applyFill="1" applyBorder="1" applyProtection="1"/>
    <xf numFmtId="0" fontId="16" fillId="2" borderId="53" xfId="7" applyFill="1" applyBorder="1" applyProtection="1"/>
    <xf numFmtId="0" fontId="2" fillId="2" borderId="1" xfId="7" applyFont="1" applyFill="1" applyBorder="1" applyAlignment="1" applyProtection="1">
      <alignment wrapText="1"/>
    </xf>
    <xf numFmtId="0" fontId="1" fillId="2" borderId="4" xfId="7" applyFont="1" applyFill="1" applyBorder="1" applyProtection="1"/>
    <xf numFmtId="0" fontId="1" fillId="2" borderId="1" xfId="7" applyFont="1" applyFill="1" applyBorder="1" applyProtection="1"/>
    <xf numFmtId="0" fontId="0" fillId="0" borderId="0" xfId="0" applyFill="1" applyProtection="1"/>
    <xf numFmtId="0" fontId="1" fillId="2" borderId="6" xfId="7" applyFont="1" applyFill="1" applyBorder="1" applyProtection="1"/>
    <xf numFmtId="0" fontId="1" fillId="2" borderId="2" xfId="7" applyFont="1" applyFill="1" applyBorder="1" applyProtection="1"/>
    <xf numFmtId="0" fontId="1" fillId="2" borderId="2" xfId="7" applyFont="1" applyFill="1" applyBorder="1" applyAlignment="1" applyProtection="1">
      <alignment horizontal="center"/>
    </xf>
    <xf numFmtId="0" fontId="1" fillId="2" borderId="2" xfId="7" applyFont="1" applyFill="1" applyBorder="1" applyAlignment="1" applyProtection="1">
      <alignment horizontal="center" wrapText="1"/>
    </xf>
    <xf numFmtId="0" fontId="1" fillId="2" borderId="56" xfId="7" applyFont="1" applyFill="1" applyBorder="1" applyAlignment="1" applyProtection="1">
      <alignment horizontal="center" wrapText="1"/>
    </xf>
    <xf numFmtId="0" fontId="1" fillId="0" borderId="3" xfId="7" applyFont="1" applyFill="1" applyBorder="1" applyProtection="1"/>
    <xf numFmtId="0" fontId="13" fillId="0" borderId="3" xfId="7" applyFont="1" applyFill="1" applyBorder="1" applyProtection="1"/>
    <xf numFmtId="0" fontId="6" fillId="0" borderId="3" xfId="7" applyFont="1" applyFill="1" applyBorder="1" applyProtection="1"/>
    <xf numFmtId="0" fontId="1" fillId="0" borderId="3" xfId="7" applyFont="1" applyFill="1" applyBorder="1" applyAlignment="1" applyProtection="1">
      <alignment horizontal="right"/>
    </xf>
    <xf numFmtId="0" fontId="1" fillId="0" borderId="3" xfId="7" applyFont="1" applyFill="1" applyBorder="1" applyAlignment="1" applyProtection="1">
      <alignment horizontal="center" wrapText="1"/>
    </xf>
    <xf numFmtId="0" fontId="1" fillId="0" borderId="55" xfId="7" applyFont="1" applyFill="1" applyBorder="1" applyAlignment="1" applyProtection="1">
      <alignment horizontal="center" wrapText="1"/>
    </xf>
    <xf numFmtId="0" fontId="5" fillId="0" borderId="1" xfId="7" applyFont="1" applyFill="1" applyBorder="1" applyAlignment="1" applyProtection="1">
      <alignment horizontal="center"/>
    </xf>
    <xf numFmtId="0" fontId="14" fillId="0" borderId="3" xfId="7" applyFont="1" applyFill="1" applyBorder="1" applyProtection="1"/>
    <xf numFmtId="0" fontId="5" fillId="0" borderId="1" xfId="7" applyFont="1" applyFill="1" applyBorder="1" applyAlignment="1" applyProtection="1">
      <alignment horizontal="right"/>
    </xf>
    <xf numFmtId="0" fontId="5" fillId="0" borderId="1" xfId="7" applyFont="1" applyFill="1" applyBorder="1" applyAlignment="1" applyProtection="1">
      <alignment horizontal="center" wrapText="1"/>
    </xf>
    <xf numFmtId="0" fontId="1" fillId="0" borderId="5" xfId="7" applyFont="1" applyFill="1" applyBorder="1" applyProtection="1"/>
    <xf numFmtId="2" fontId="5" fillId="0" borderId="1" xfId="7" applyNumberFormat="1" applyFont="1" applyFill="1" applyBorder="1" applyAlignment="1" applyProtection="1">
      <alignment horizontal="center" wrapText="1"/>
    </xf>
    <xf numFmtId="0" fontId="19" fillId="0" borderId="1" xfId="7" applyFont="1" applyFill="1" applyBorder="1" applyAlignment="1" applyProtection="1">
      <alignment horizontal="center"/>
    </xf>
    <xf numFmtId="0" fontId="19" fillId="0" borderId="1" xfId="7" applyFont="1" applyFill="1" applyBorder="1" applyAlignment="1" applyProtection="1">
      <alignment horizontal="right"/>
    </xf>
    <xf numFmtId="2" fontId="1" fillId="0" borderId="5" xfId="7" applyNumberFormat="1" applyFont="1" applyFill="1" applyBorder="1" applyProtection="1"/>
    <xf numFmtId="49" fontId="5" fillId="0" borderId="1" xfId="7" applyNumberFormat="1" applyFont="1" applyFill="1" applyBorder="1" applyAlignment="1" applyProtection="1">
      <alignment horizontal="center"/>
    </xf>
    <xf numFmtId="4" fontId="5" fillId="0" borderId="1" xfId="7" applyNumberFormat="1" applyFont="1" applyFill="1" applyBorder="1" applyAlignment="1" applyProtection="1">
      <alignment horizontal="center" wrapText="1"/>
    </xf>
    <xf numFmtId="49" fontId="19" fillId="0" borderId="1" xfId="7" applyNumberFormat="1" applyFont="1" applyFill="1" applyBorder="1" applyAlignment="1" applyProtection="1">
      <alignment horizontal="center"/>
    </xf>
    <xf numFmtId="2" fontId="19" fillId="0" borderId="1" xfId="7" applyNumberFormat="1" applyFont="1" applyFill="1" applyBorder="1" applyAlignment="1" applyProtection="1">
      <alignment horizontal="center" wrapText="1"/>
    </xf>
    <xf numFmtId="0" fontId="5" fillId="0" borderId="3" xfId="7" applyFont="1" applyFill="1" applyBorder="1" applyAlignment="1" applyProtection="1">
      <alignment horizontal="center"/>
    </xf>
    <xf numFmtId="0" fontId="5" fillId="3" borderId="1" xfId="7" applyFont="1" applyFill="1" applyBorder="1" applyAlignment="1" applyProtection="1">
      <alignment horizontal="center"/>
    </xf>
    <xf numFmtId="0" fontId="5" fillId="3" borderId="1" xfId="7" applyFont="1" applyFill="1" applyBorder="1" applyAlignment="1" applyProtection="1">
      <alignment horizontal="right"/>
    </xf>
    <xf numFmtId="0" fontId="7" fillId="0" borderId="1" xfId="7" applyFont="1" applyFill="1" applyBorder="1" applyAlignment="1" applyProtection="1">
      <alignment horizontal="center"/>
    </xf>
    <xf numFmtId="0" fontId="7" fillId="0" borderId="1" xfId="7" applyFont="1" applyFill="1" applyBorder="1" applyAlignment="1" applyProtection="1">
      <alignment horizontal="right"/>
    </xf>
    <xf numFmtId="2" fontId="7" fillId="0" borderId="1" xfId="7" applyNumberFormat="1" applyFont="1" applyFill="1" applyBorder="1" applyAlignment="1" applyProtection="1">
      <alignment horizontal="center" wrapText="1"/>
    </xf>
    <xf numFmtId="0" fontId="7" fillId="0" borderId="3" xfId="7" applyFont="1" applyFill="1" applyBorder="1" applyAlignment="1" applyProtection="1">
      <alignment horizontal="center" wrapText="1"/>
    </xf>
    <xf numFmtId="0" fontId="7" fillId="0" borderId="3" xfId="7" applyFont="1" applyFill="1" applyBorder="1" applyAlignment="1" applyProtection="1">
      <alignment horizontal="center"/>
    </xf>
    <xf numFmtId="0" fontId="7" fillId="0" borderId="1" xfId="8" applyFont="1" applyFill="1" applyBorder="1" applyAlignment="1" applyProtection="1">
      <alignment horizontal="center"/>
    </xf>
    <xf numFmtId="0" fontId="7" fillId="0" borderId="3" xfId="8" applyFont="1" applyFill="1" applyBorder="1" applyAlignment="1" applyProtection="1">
      <alignment horizontal="center"/>
    </xf>
    <xf numFmtId="0" fontId="5" fillId="0" borderId="1" xfId="8" applyFont="1" applyFill="1" applyBorder="1" applyAlignment="1" applyProtection="1">
      <alignment horizontal="center"/>
    </xf>
    <xf numFmtId="0" fontId="5" fillId="0" borderId="1" xfId="8" applyFont="1" applyFill="1" applyBorder="1" applyAlignment="1" applyProtection="1">
      <alignment horizontal="right"/>
    </xf>
    <xf numFmtId="2" fontId="5" fillId="0" borderId="1" xfId="8" applyNumberFormat="1" applyFont="1" applyFill="1" applyBorder="1" applyAlignment="1" applyProtection="1">
      <alignment horizontal="center" wrapText="1"/>
    </xf>
    <xf numFmtId="0" fontId="7" fillId="0" borderId="1" xfId="7" applyFont="1" applyFill="1" applyBorder="1" applyProtection="1"/>
    <xf numFmtId="0" fontId="21" fillId="0" borderId="1" xfId="7" applyFont="1" applyFill="1" applyBorder="1" applyAlignment="1" applyProtection="1">
      <alignment horizontal="center"/>
    </xf>
    <xf numFmtId="0" fontId="21" fillId="0" borderId="3" xfId="7" applyFont="1" applyFill="1" applyBorder="1" applyAlignment="1" applyProtection="1">
      <alignment horizontal="center"/>
    </xf>
    <xf numFmtId="0" fontId="21" fillId="0" borderId="1" xfId="7" applyFont="1" applyFill="1" applyBorder="1" applyProtection="1"/>
    <xf numFmtId="0" fontId="19" fillId="0" borderId="3" xfId="7" applyFont="1" applyFill="1" applyBorder="1" applyAlignment="1" applyProtection="1">
      <alignment horizontal="center" wrapText="1"/>
    </xf>
    <xf numFmtId="0" fontId="19" fillId="0" borderId="3" xfId="7" applyFont="1" applyFill="1" applyBorder="1" applyAlignment="1" applyProtection="1">
      <alignment horizontal="center"/>
    </xf>
    <xf numFmtId="2" fontId="19" fillId="0" borderId="1" xfId="7" applyNumberFormat="1" applyFont="1" applyFill="1" applyBorder="1" applyAlignment="1" applyProtection="1">
      <alignment horizontal="center"/>
    </xf>
    <xf numFmtId="0" fontId="16" fillId="0" borderId="1" xfId="7" applyFill="1" applyBorder="1" applyAlignment="1" applyProtection="1">
      <alignment horizontal="center"/>
    </xf>
    <xf numFmtId="0" fontId="5" fillId="0" borderId="1" xfId="7" applyFont="1" applyFill="1" applyBorder="1" applyAlignment="1" applyProtection="1"/>
    <xf numFmtId="0" fontId="5" fillId="0" borderId="3" xfId="7" applyFont="1" applyFill="1" applyBorder="1" applyAlignment="1" applyProtection="1">
      <alignment horizontal="center" wrapText="1"/>
    </xf>
    <xf numFmtId="0" fontId="5" fillId="0" borderId="3" xfId="6" applyFont="1" applyFill="1" applyBorder="1" applyAlignment="1" applyProtection="1">
      <alignment horizontal="center"/>
    </xf>
    <xf numFmtId="49" fontId="5" fillId="3" borderId="1" xfId="7" applyNumberFormat="1" applyFont="1" applyFill="1" applyBorder="1" applyAlignment="1" applyProtection="1">
      <alignment horizontal="center"/>
    </xf>
    <xf numFmtId="0" fontId="19" fillId="0" borderId="1" xfId="7" applyFont="1" applyFill="1" applyBorder="1" applyAlignment="1" applyProtection="1"/>
    <xf numFmtId="0" fontId="5" fillId="0" borderId="3" xfId="8" applyFont="1" applyFill="1" applyBorder="1" applyAlignment="1" applyProtection="1">
      <alignment horizontal="center"/>
    </xf>
    <xf numFmtId="0" fontId="19" fillId="0" borderId="1" xfId="6" applyFont="1" applyFill="1" applyBorder="1" applyAlignment="1" applyProtection="1">
      <alignment horizontal="center"/>
    </xf>
    <xf numFmtId="0" fontId="19" fillId="0" borderId="3" xfId="6" applyFont="1" applyFill="1" applyBorder="1" applyAlignment="1" applyProtection="1">
      <alignment horizontal="center"/>
    </xf>
    <xf numFmtId="49" fontId="19" fillId="0" borderId="1" xfId="6" applyNumberFormat="1" applyFont="1" applyFill="1" applyBorder="1" applyAlignment="1" applyProtection="1">
      <alignment horizontal="center"/>
    </xf>
    <xf numFmtId="0" fontId="19" fillId="0" borderId="1" xfId="6" applyFont="1" applyFill="1" applyBorder="1" applyAlignment="1" applyProtection="1">
      <alignment horizontal="right"/>
    </xf>
    <xf numFmtId="0" fontId="17" fillId="0" borderId="0" xfId="6" applyFont="1" applyFill="1" applyAlignment="1" applyProtection="1">
      <alignment horizontal="center"/>
    </xf>
    <xf numFmtId="2" fontId="19" fillId="0" borderId="1" xfId="6" applyNumberFormat="1" applyFont="1" applyFill="1" applyBorder="1" applyAlignment="1" applyProtection="1">
      <alignment horizontal="center" wrapText="1"/>
    </xf>
    <xf numFmtId="49" fontId="5" fillId="0" borderId="1" xfId="8" applyNumberFormat="1" applyFont="1" applyFill="1" applyBorder="1" applyAlignment="1" applyProtection="1">
      <alignment horizontal="center"/>
    </xf>
    <xf numFmtId="0" fontId="5" fillId="0" borderId="1" xfId="7" applyFont="1" applyFill="1" applyBorder="1" applyProtection="1"/>
    <xf numFmtId="0" fontId="5" fillId="0" borderId="3" xfId="7" applyFont="1" applyFill="1" applyBorder="1" applyProtection="1"/>
    <xf numFmtId="4" fontId="1" fillId="0" borderId="5" xfId="7" applyNumberFormat="1" applyFont="1" applyFill="1" applyBorder="1" applyProtection="1"/>
    <xf numFmtId="0" fontId="7" fillId="0" borderId="1" xfId="7" applyFont="1" applyFill="1" applyBorder="1" applyAlignment="1" applyProtection="1">
      <alignment horizontal="left"/>
    </xf>
    <xf numFmtId="4" fontId="1" fillId="0" borderId="1" xfId="7" applyNumberFormat="1" applyFont="1" applyFill="1" applyBorder="1" applyAlignment="1" applyProtection="1">
      <alignment horizontal="center" wrapText="1"/>
    </xf>
    <xf numFmtId="0" fontId="6" fillId="0" borderId="1" xfId="7" applyFont="1" applyFill="1" applyBorder="1" applyProtection="1"/>
    <xf numFmtId="0" fontId="1" fillId="0" borderId="1" xfId="7" applyFont="1" applyFill="1" applyBorder="1" applyProtection="1"/>
    <xf numFmtId="0" fontId="16" fillId="0" borderId="2" xfId="7" applyFont="1" applyFill="1" applyBorder="1" applyProtection="1"/>
    <xf numFmtId="0" fontId="5" fillId="0" borderId="2" xfId="7" applyFont="1" applyFill="1" applyBorder="1" applyProtection="1"/>
    <xf numFmtId="0" fontId="16" fillId="0" borderId="2" xfId="7" applyFont="1" applyFill="1" applyBorder="1" applyAlignment="1" applyProtection="1">
      <alignment horizontal="center"/>
    </xf>
    <xf numFmtId="2" fontId="16" fillId="0" borderId="2" xfId="7" applyNumberFormat="1" applyBorder="1" applyProtection="1"/>
    <xf numFmtId="0" fontId="16" fillId="0" borderId="7" xfId="7" applyBorder="1" applyProtection="1"/>
    <xf numFmtId="0" fontId="8" fillId="0" borderId="0" xfId="0" applyFont="1" applyProtection="1"/>
    <xf numFmtId="2" fontId="16" fillId="0" borderId="0" xfId="7" applyNumberFormat="1" applyFill="1" applyProtection="1"/>
    <xf numFmtId="0" fontId="4" fillId="0" borderId="0" xfId="0" applyFont="1" applyProtection="1"/>
    <xf numFmtId="0" fontId="6" fillId="0" borderId="54" xfId="7" applyFont="1" applyFill="1" applyBorder="1" applyAlignment="1" applyProtection="1">
      <alignment vertical="center"/>
    </xf>
    <xf numFmtId="0" fontId="6" fillId="0" borderId="57" xfId="7" applyFont="1" applyFill="1" applyBorder="1" applyAlignment="1" applyProtection="1">
      <alignment vertical="center"/>
    </xf>
    <xf numFmtId="0" fontId="1" fillId="0" borderId="3" xfId="7" applyFont="1" applyFill="1" applyBorder="1" applyAlignment="1" applyProtection="1">
      <alignment horizontal="center" wrapText="1"/>
      <protection locked="0"/>
    </xf>
    <xf numFmtId="49" fontId="1" fillId="0" borderId="55" xfId="7" applyNumberFormat="1" applyFont="1" applyFill="1" applyBorder="1" applyAlignment="1" applyProtection="1">
      <alignment horizontal="center" wrapText="1"/>
      <protection locked="0"/>
    </xf>
    <xf numFmtId="0" fontId="5" fillId="0" borderId="1" xfId="7" applyFont="1" applyFill="1" applyBorder="1" applyAlignment="1" applyProtection="1">
      <alignment horizontal="center" wrapText="1"/>
      <protection locked="0"/>
    </xf>
    <xf numFmtId="49" fontId="1" fillId="0" borderId="5" xfId="7" applyNumberFormat="1" applyFont="1" applyFill="1" applyBorder="1" applyProtection="1">
      <protection locked="0"/>
    </xf>
    <xf numFmtId="2" fontId="5" fillId="0" borderId="1" xfId="7" applyNumberFormat="1" applyFont="1" applyFill="1" applyBorder="1" applyAlignment="1" applyProtection="1">
      <alignment horizontal="center" wrapText="1"/>
      <protection locked="0"/>
    </xf>
    <xf numFmtId="0" fontId="19" fillId="0" borderId="1" xfId="7" applyFont="1" applyFill="1" applyBorder="1" applyAlignment="1" applyProtection="1">
      <alignment horizontal="center" wrapText="1"/>
      <protection locked="0"/>
    </xf>
    <xf numFmtId="49" fontId="20" fillId="0" borderId="5" xfId="7" applyNumberFormat="1" applyFont="1" applyFill="1" applyBorder="1" applyProtection="1">
      <protection locked="0"/>
    </xf>
    <xf numFmtId="2" fontId="19" fillId="0" borderId="1" xfId="7" applyNumberFormat="1" applyFont="1" applyFill="1" applyBorder="1" applyAlignment="1" applyProtection="1">
      <alignment horizontal="center" wrapText="1"/>
      <protection locked="0"/>
    </xf>
    <xf numFmtId="0" fontId="5" fillId="3" borderId="1" xfId="7" applyFont="1" applyFill="1" applyBorder="1" applyAlignment="1" applyProtection="1">
      <alignment horizontal="center" wrapText="1"/>
      <protection locked="0"/>
    </xf>
    <xf numFmtId="49" fontId="1" fillId="3" borderId="5" xfId="7" applyNumberFormat="1" applyFont="1" applyFill="1" applyBorder="1" applyProtection="1">
      <protection locked="0"/>
    </xf>
    <xf numFmtId="2" fontId="7" fillId="0" borderId="1" xfId="7" applyNumberFormat="1" applyFont="1" applyFill="1" applyBorder="1" applyAlignment="1" applyProtection="1">
      <alignment horizontal="center" wrapText="1"/>
      <protection locked="0"/>
    </xf>
    <xf numFmtId="49" fontId="7" fillId="0" borderId="5" xfId="7" applyNumberFormat="1" applyFont="1" applyFill="1" applyBorder="1" applyAlignment="1" applyProtection="1">
      <alignment horizontal="center" wrapText="1"/>
      <protection locked="0"/>
    </xf>
    <xf numFmtId="2" fontId="5" fillId="0" borderId="1" xfId="8" applyNumberFormat="1" applyFont="1" applyFill="1" applyBorder="1" applyAlignment="1" applyProtection="1">
      <alignment horizontal="center" wrapText="1"/>
      <protection locked="0"/>
    </xf>
    <xf numFmtId="49" fontId="7" fillId="0" borderId="5" xfId="8" applyNumberFormat="1" applyFont="1" applyFill="1" applyBorder="1" applyAlignment="1" applyProtection="1">
      <alignment horizontal="center" wrapText="1"/>
      <protection locked="0"/>
    </xf>
    <xf numFmtId="0" fontId="7" fillId="0" borderId="1" xfId="7" applyFont="1" applyFill="1" applyBorder="1" applyAlignment="1" applyProtection="1">
      <alignment horizontal="center" wrapText="1"/>
      <protection locked="0"/>
    </xf>
    <xf numFmtId="0" fontId="21" fillId="0" borderId="1" xfId="7" applyFont="1" applyFill="1" applyBorder="1" applyAlignment="1" applyProtection="1">
      <alignment horizontal="center" wrapText="1"/>
      <protection locked="0"/>
    </xf>
    <xf numFmtId="49" fontId="21" fillId="0" borderId="5" xfId="7" applyNumberFormat="1" applyFont="1" applyFill="1" applyBorder="1" applyAlignment="1" applyProtection="1">
      <alignment horizontal="center" wrapText="1"/>
      <protection locked="0"/>
    </xf>
    <xf numFmtId="2" fontId="19" fillId="0" borderId="1" xfId="7" applyNumberFormat="1" applyFont="1" applyFill="1" applyBorder="1" applyAlignment="1" applyProtection="1">
      <alignment horizontal="center"/>
      <protection locked="0"/>
    </xf>
    <xf numFmtId="0" fontId="19" fillId="0" borderId="1" xfId="7" applyFont="1" applyFill="1" applyBorder="1" applyAlignment="1" applyProtection="1">
      <alignment horizontal="center"/>
      <protection locked="0"/>
    </xf>
    <xf numFmtId="0" fontId="5" fillId="0" borderId="1" xfId="7" applyFont="1" applyFill="1" applyBorder="1" applyAlignment="1" applyProtection="1">
      <alignment horizontal="center"/>
      <protection locked="0"/>
    </xf>
    <xf numFmtId="49" fontId="1" fillId="0" borderId="5" xfId="8" applyNumberFormat="1" applyFont="1" applyFill="1" applyBorder="1" applyProtection="1">
      <protection locked="0"/>
    </xf>
    <xf numFmtId="0" fontId="19" fillId="0" borderId="1" xfId="6" applyFont="1" applyFill="1" applyBorder="1" applyAlignment="1" applyProtection="1">
      <alignment horizontal="center" wrapText="1"/>
      <protection locked="0"/>
    </xf>
    <xf numFmtId="49" fontId="19" fillId="0" borderId="5" xfId="6" applyNumberFormat="1" applyFont="1" applyFill="1" applyBorder="1" applyAlignment="1" applyProtection="1">
      <alignment horizontal="center" wrapText="1"/>
      <protection locked="0"/>
    </xf>
    <xf numFmtId="2" fontId="19" fillId="0" borderId="1" xfId="6" applyNumberFormat="1" applyFont="1" applyFill="1" applyBorder="1" applyAlignment="1" applyProtection="1">
      <alignment horizontal="center" wrapText="1"/>
      <protection locked="0"/>
    </xf>
    <xf numFmtId="0" fontId="6" fillId="0" borderId="57" xfId="7" applyFont="1" applyFill="1" applyBorder="1" applyAlignment="1" applyProtection="1">
      <alignment vertical="center"/>
      <protection locked="0"/>
    </xf>
    <xf numFmtId="49" fontId="6" fillId="0" borderId="53" xfId="7" applyNumberFormat="1" applyFont="1" applyFill="1" applyBorder="1" applyAlignment="1" applyProtection="1">
      <alignment vertical="center"/>
      <protection locked="0"/>
    </xf>
    <xf numFmtId="0" fontId="3" fillId="0" borderId="2" xfId="7" applyFont="1" applyFill="1" applyBorder="1" applyAlignment="1" applyProtection="1">
      <alignment horizontal="center"/>
      <protection locked="0"/>
    </xf>
    <xf numFmtId="49" fontId="16" fillId="0" borderId="7" xfId="7" applyNumberFormat="1" applyBorder="1" applyProtection="1">
      <protection locked="0"/>
    </xf>
    <xf numFmtId="2" fontId="5" fillId="3" borderId="1" xfId="7" applyNumberFormat="1" applyFont="1" applyFill="1" applyBorder="1" applyAlignment="1" applyProtection="1">
      <alignment horizontal="center" wrapText="1"/>
    </xf>
    <xf numFmtId="2" fontId="21" fillId="0" borderId="1" xfId="7" applyNumberFormat="1" applyFont="1" applyFill="1" applyBorder="1" applyAlignment="1" applyProtection="1">
      <alignment horizontal="center" wrapText="1"/>
    </xf>
    <xf numFmtId="2" fontId="5" fillId="0" borderId="1" xfId="7" applyNumberFormat="1" applyFont="1" applyFill="1" applyBorder="1" applyAlignment="1" applyProtection="1">
      <alignment horizontal="center"/>
    </xf>
    <xf numFmtId="2" fontId="6" fillId="0" borderId="57" xfId="7" applyNumberFormat="1" applyFont="1" applyFill="1" applyBorder="1" applyAlignment="1" applyProtection="1">
      <alignment vertical="center"/>
    </xf>
    <xf numFmtId="0" fontId="10" fillId="0" borderId="40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10" fillId="0" borderId="42" xfId="1" applyFont="1" applyBorder="1" applyAlignment="1">
      <alignment horizontal="center" vertical="center"/>
    </xf>
    <xf numFmtId="0" fontId="0" fillId="0" borderId="0" xfId="0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left"/>
    </xf>
    <xf numFmtId="49" fontId="1" fillId="4" borderId="5" xfId="7" applyNumberFormat="1" applyFont="1" applyFill="1" applyBorder="1" applyProtection="1">
      <protection locked="0"/>
    </xf>
  </cellXfs>
  <cellStyles count="9">
    <cellStyle name="Normálne" xfId="0" builtinId="0"/>
    <cellStyle name="Normálne 12" xfId="2"/>
    <cellStyle name="Normálne 12 2" xfId="8"/>
    <cellStyle name="Normálne 2" xfId="3"/>
    <cellStyle name="Normálne 2 2" xfId="4"/>
    <cellStyle name="Normálne 2 2 2" xfId="6"/>
    <cellStyle name="Normálne 2 5" xfId="5"/>
    <cellStyle name="Normálne 2 6" xfId="7"/>
    <cellStyle name="normálne_K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34"/>
  <sheetViews>
    <sheetView zoomScaleNormal="100" workbookViewId="0">
      <selection activeCell="F31" sqref="F31"/>
    </sheetView>
  </sheetViews>
  <sheetFormatPr defaultRowHeight="15" x14ac:dyDescent="0.25"/>
  <cols>
    <col min="1" max="1" width="5.85546875" customWidth="1"/>
    <col min="2" max="2" width="16.7109375" customWidth="1"/>
    <col min="3" max="3" width="13.5703125" customWidth="1"/>
    <col min="4" max="4" width="8" customWidth="1"/>
    <col min="5" max="5" width="9.42578125" customWidth="1"/>
    <col min="7" max="7" width="17.140625" customWidth="1"/>
    <col min="8" max="8" width="7.5703125" customWidth="1"/>
    <col min="9" max="9" width="7.85546875" customWidth="1"/>
    <col min="10" max="10" width="11.28515625" customWidth="1"/>
    <col min="11" max="11" width="9.85546875" customWidth="1"/>
    <col min="12" max="12" width="13.7109375" customWidth="1"/>
  </cols>
  <sheetData>
    <row r="1" spans="1:14" ht="15.75" thickBot="1" x14ac:dyDescent="0.3">
      <c r="A1" s="86"/>
      <c r="B1" s="87"/>
      <c r="C1" s="87"/>
      <c r="D1" s="1"/>
      <c r="E1" s="1"/>
      <c r="F1" s="1"/>
      <c r="G1" s="2" t="s">
        <v>44</v>
      </c>
      <c r="H1" s="1"/>
      <c r="I1" s="1"/>
      <c r="J1" s="1"/>
      <c r="K1" s="1"/>
      <c r="L1" s="1"/>
      <c r="M1" s="81"/>
      <c r="N1" s="81"/>
    </row>
    <row r="2" spans="1:14" ht="15.75" thickTop="1" x14ac:dyDescent="0.25">
      <c r="A2" s="85" t="s">
        <v>289</v>
      </c>
      <c r="B2" s="88"/>
      <c r="C2" s="88"/>
      <c r="D2" s="4"/>
      <c r="E2" s="4"/>
      <c r="F2" s="5" t="s">
        <v>45</v>
      </c>
      <c r="G2" s="4" t="s">
        <v>115</v>
      </c>
      <c r="H2" s="4"/>
      <c r="I2" s="5" t="s">
        <v>46</v>
      </c>
      <c r="J2" s="84" t="s">
        <v>140</v>
      </c>
      <c r="K2" s="4"/>
      <c r="L2" s="6"/>
      <c r="M2" s="82"/>
      <c r="N2" s="83"/>
    </row>
    <row r="3" spans="1:14" x14ac:dyDescent="0.25">
      <c r="A3" s="7"/>
      <c r="B3" s="8"/>
      <c r="C3" s="8"/>
      <c r="D3" s="8"/>
      <c r="E3" s="8"/>
      <c r="F3" s="9" t="s">
        <v>47</v>
      </c>
      <c r="G3" s="8"/>
      <c r="H3" s="8"/>
      <c r="I3" s="9" t="s">
        <v>48</v>
      </c>
      <c r="J3" s="8" t="s">
        <v>104</v>
      </c>
      <c r="K3" s="8"/>
      <c r="L3" s="10"/>
      <c r="M3" s="82"/>
      <c r="N3" s="83"/>
    </row>
    <row r="4" spans="1:14" ht="15.75" thickBot="1" x14ac:dyDescent="0.3">
      <c r="A4" s="89" t="s">
        <v>290</v>
      </c>
      <c r="B4" s="90"/>
      <c r="C4" s="90"/>
      <c r="D4" s="12"/>
      <c r="E4" s="12"/>
      <c r="F4" s="13" t="s">
        <v>49</v>
      </c>
      <c r="G4" s="12" t="s">
        <v>50</v>
      </c>
      <c r="H4" s="12"/>
      <c r="I4" s="13" t="s">
        <v>51</v>
      </c>
      <c r="J4" s="14"/>
      <c r="K4" s="12" t="s">
        <v>52</v>
      </c>
      <c r="L4" s="15"/>
      <c r="M4" s="82"/>
      <c r="N4" s="83"/>
    </row>
    <row r="5" spans="1:14" ht="15.75" thickTop="1" x14ac:dyDescent="0.25">
      <c r="A5" s="3"/>
      <c r="B5" s="4"/>
      <c r="C5" s="4"/>
      <c r="D5" s="4"/>
      <c r="E5" s="4"/>
      <c r="F5" s="16" t="s">
        <v>53</v>
      </c>
      <c r="G5" s="4"/>
      <c r="H5" s="4"/>
      <c r="I5" s="4"/>
      <c r="J5" s="4"/>
      <c r="K5" s="4"/>
      <c r="L5" s="6"/>
      <c r="M5" s="82"/>
      <c r="N5" s="83"/>
    </row>
    <row r="6" spans="1:14" x14ac:dyDescent="0.25">
      <c r="A6" s="7" t="s">
        <v>105</v>
      </c>
      <c r="B6" s="8"/>
      <c r="C6" s="8"/>
      <c r="D6" s="8"/>
      <c r="E6" s="8"/>
      <c r="F6" s="17" t="s">
        <v>53</v>
      </c>
      <c r="G6" s="8"/>
      <c r="H6" s="8"/>
      <c r="I6" s="8"/>
      <c r="J6" s="8"/>
      <c r="K6" s="8"/>
      <c r="L6" s="10"/>
      <c r="M6" s="81"/>
      <c r="N6" s="81"/>
    </row>
    <row r="7" spans="1:14" ht="15.75" thickBot="1" x14ac:dyDescent="0.3">
      <c r="A7" s="11" t="s">
        <v>141</v>
      </c>
      <c r="B7" s="12"/>
      <c r="C7" s="12"/>
      <c r="D7" s="12"/>
      <c r="E7" s="12"/>
      <c r="F7" s="18" t="s">
        <v>53</v>
      </c>
      <c r="G7" s="12"/>
      <c r="H7" s="12"/>
      <c r="I7" s="12"/>
      <c r="J7" s="12"/>
      <c r="K7" s="12"/>
      <c r="L7" s="15"/>
      <c r="M7" s="81"/>
      <c r="N7" s="81"/>
    </row>
    <row r="8" spans="1:14" ht="15.75" thickTop="1" x14ac:dyDescent="0.25">
      <c r="A8" s="19">
        <v>1</v>
      </c>
      <c r="B8" s="20" t="s">
        <v>54</v>
      </c>
      <c r="C8" s="21"/>
      <c r="D8" s="22"/>
      <c r="E8" s="23">
        <v>0</v>
      </c>
      <c r="F8" s="16">
        <v>1</v>
      </c>
      <c r="G8" s="20" t="s">
        <v>55</v>
      </c>
      <c r="H8" s="23">
        <v>0</v>
      </c>
      <c r="I8" s="5"/>
      <c r="J8" s="20" t="s">
        <v>56</v>
      </c>
      <c r="K8" s="22"/>
      <c r="L8" s="24">
        <f>L23*30.126</f>
        <v>0</v>
      </c>
      <c r="M8" s="81"/>
      <c r="N8" s="81"/>
    </row>
    <row r="9" spans="1:14" ht="15.75" thickBot="1" x14ac:dyDescent="0.3">
      <c r="A9" s="25">
        <v>1</v>
      </c>
      <c r="B9" s="26" t="s">
        <v>57</v>
      </c>
      <c r="C9" s="27"/>
      <c r="D9" s="28"/>
      <c r="E9" s="29">
        <v>0</v>
      </c>
      <c r="F9" s="13">
        <v>1</v>
      </c>
      <c r="G9" s="30" t="s">
        <v>25</v>
      </c>
      <c r="H9" s="29">
        <v>0</v>
      </c>
      <c r="I9" s="31"/>
      <c r="J9" s="26" t="s">
        <v>58</v>
      </c>
      <c r="K9" s="28"/>
      <c r="L9" s="32">
        <f>L26*30.126</f>
        <v>0</v>
      </c>
      <c r="M9" s="81"/>
      <c r="N9" s="81"/>
    </row>
    <row r="10" spans="1:14" ht="15.75" thickTop="1" x14ac:dyDescent="0.25">
      <c r="A10" s="33" t="s">
        <v>59</v>
      </c>
      <c r="B10" s="34" t="s">
        <v>60</v>
      </c>
      <c r="C10" s="35" t="s">
        <v>61</v>
      </c>
      <c r="D10" s="35" t="s">
        <v>62</v>
      </c>
      <c r="E10" s="91" t="s">
        <v>63</v>
      </c>
      <c r="F10" s="33" t="s">
        <v>64</v>
      </c>
      <c r="G10" s="211" t="s">
        <v>65</v>
      </c>
      <c r="H10" s="211"/>
      <c r="I10" s="33" t="s">
        <v>66</v>
      </c>
      <c r="J10" s="211" t="s">
        <v>67</v>
      </c>
      <c r="K10" s="211"/>
      <c r="L10" s="211"/>
      <c r="M10" s="81"/>
      <c r="N10" s="81"/>
    </row>
    <row r="11" spans="1:14" x14ac:dyDescent="0.25">
      <c r="A11" s="36">
        <v>1</v>
      </c>
      <c r="B11" s="37" t="s">
        <v>68</v>
      </c>
      <c r="C11" s="38"/>
      <c r="D11" s="38"/>
      <c r="E11" s="39">
        <f>C11+D11</f>
        <v>0</v>
      </c>
      <c r="F11" s="36">
        <v>6</v>
      </c>
      <c r="G11" s="37" t="s">
        <v>69</v>
      </c>
      <c r="H11" s="39"/>
      <c r="I11" s="36">
        <v>11</v>
      </c>
      <c r="J11" s="40" t="s">
        <v>70</v>
      </c>
      <c r="K11" s="41"/>
      <c r="L11" s="42"/>
      <c r="M11" s="81"/>
      <c r="N11" s="81"/>
    </row>
    <row r="12" spans="1:14" x14ac:dyDescent="0.25">
      <c r="A12" s="43">
        <v>2</v>
      </c>
      <c r="B12" s="44" t="s">
        <v>71</v>
      </c>
      <c r="C12" s="45"/>
      <c r="D12" s="45"/>
      <c r="E12" s="39">
        <f>C12+D12</f>
        <v>0</v>
      </c>
      <c r="F12" s="43">
        <v>7</v>
      </c>
      <c r="G12" s="44" t="s">
        <v>72</v>
      </c>
      <c r="H12" s="46"/>
      <c r="I12" s="43">
        <v>12</v>
      </c>
      <c r="J12" s="47" t="s">
        <v>73</v>
      </c>
      <c r="K12" s="48"/>
      <c r="L12" s="42"/>
      <c r="M12" s="81"/>
      <c r="N12" s="81"/>
    </row>
    <row r="13" spans="1:14" x14ac:dyDescent="0.25">
      <c r="A13" s="43">
        <v>3</v>
      </c>
      <c r="B13" s="44" t="s">
        <v>74</v>
      </c>
      <c r="C13" s="45">
        <f>Hárok2!G234</f>
        <v>0</v>
      </c>
      <c r="D13" s="45">
        <f>Hárok2!H235</f>
        <v>0</v>
      </c>
      <c r="E13" s="39">
        <f>C13+D13</f>
        <v>0</v>
      </c>
      <c r="F13" s="43">
        <v>8</v>
      </c>
      <c r="G13" s="44" t="s">
        <v>75</v>
      </c>
      <c r="H13" s="46"/>
      <c r="I13" s="43">
        <v>13</v>
      </c>
      <c r="J13" s="47" t="s">
        <v>76</v>
      </c>
      <c r="K13" s="48">
        <v>0</v>
      </c>
      <c r="L13" s="42"/>
      <c r="M13" s="81"/>
      <c r="N13" s="81"/>
    </row>
    <row r="14" spans="1:14" ht="15.75" thickBot="1" x14ac:dyDescent="0.3">
      <c r="A14" s="43">
        <v>4</v>
      </c>
      <c r="B14" s="44" t="s">
        <v>77</v>
      </c>
      <c r="C14" s="45"/>
      <c r="D14" s="45"/>
      <c r="E14" s="49">
        <f>C14+D14</f>
        <v>0</v>
      </c>
      <c r="F14" s="43">
        <v>9</v>
      </c>
      <c r="G14" s="44" t="s">
        <v>78</v>
      </c>
      <c r="H14" s="46"/>
      <c r="I14" s="43">
        <v>14</v>
      </c>
      <c r="J14" s="47" t="s">
        <v>79</v>
      </c>
      <c r="K14" s="48"/>
      <c r="L14" s="50"/>
      <c r="M14" s="81"/>
      <c r="N14" s="81"/>
    </row>
    <row r="15" spans="1:14" ht="15.75" thickBot="1" x14ac:dyDescent="0.3">
      <c r="A15" s="51">
        <v>5</v>
      </c>
      <c r="B15" s="52" t="s">
        <v>80</v>
      </c>
      <c r="C15" s="53">
        <f>SUM(C11:C14)</f>
        <v>0</v>
      </c>
      <c r="D15" s="54">
        <f>SUM(D11:D14)</f>
        <v>0</v>
      </c>
      <c r="E15" s="55">
        <f>SUM(E11:E14)</f>
        <v>0</v>
      </c>
      <c r="F15" s="56">
        <v>10</v>
      </c>
      <c r="G15" s="57" t="s">
        <v>81</v>
      </c>
      <c r="H15" s="55"/>
      <c r="I15" s="51">
        <v>15</v>
      </c>
      <c r="J15" s="58"/>
      <c r="K15" s="59" t="s">
        <v>82</v>
      </c>
      <c r="L15" s="60"/>
      <c r="M15" s="81"/>
      <c r="N15" s="81"/>
    </row>
    <row r="16" spans="1:14" ht="15.75" thickTop="1" x14ac:dyDescent="0.25">
      <c r="A16" s="210" t="s">
        <v>83</v>
      </c>
      <c r="B16" s="210"/>
      <c r="C16" s="210"/>
      <c r="D16" s="210"/>
      <c r="E16" s="61"/>
      <c r="F16" s="212" t="s">
        <v>84</v>
      </c>
      <c r="G16" s="212"/>
      <c r="H16" s="212"/>
      <c r="I16" s="33" t="s">
        <v>85</v>
      </c>
      <c r="J16" s="211" t="s">
        <v>86</v>
      </c>
      <c r="K16" s="211"/>
      <c r="L16" s="211"/>
      <c r="M16" s="81"/>
      <c r="N16" s="81"/>
    </row>
    <row r="17" spans="1:14" x14ac:dyDescent="0.25">
      <c r="A17" s="62"/>
      <c r="B17" s="63" t="s">
        <v>357</v>
      </c>
      <c r="C17" s="63"/>
      <c r="D17" s="63" t="s">
        <v>88</v>
      </c>
      <c r="E17" s="64"/>
      <c r="F17" s="62"/>
      <c r="G17" s="65"/>
      <c r="H17" s="66"/>
      <c r="I17" s="43">
        <v>16</v>
      </c>
      <c r="J17" s="47" t="s">
        <v>89</v>
      </c>
      <c r="K17" s="67"/>
      <c r="L17" s="42"/>
      <c r="M17" s="81"/>
      <c r="N17" s="81"/>
    </row>
    <row r="18" spans="1:14" x14ac:dyDescent="0.25">
      <c r="A18" s="68"/>
      <c r="B18" s="65" t="s">
        <v>103</v>
      </c>
      <c r="C18" s="65"/>
      <c r="D18" s="65"/>
      <c r="E18" s="69"/>
      <c r="F18" s="68"/>
      <c r="G18" s="65" t="s">
        <v>87</v>
      </c>
      <c r="H18" s="66"/>
      <c r="I18" s="43">
        <v>17</v>
      </c>
      <c r="J18" s="47" t="s">
        <v>91</v>
      </c>
      <c r="K18" s="67"/>
      <c r="L18" s="42"/>
      <c r="M18" s="81"/>
      <c r="N18" s="81"/>
    </row>
    <row r="19" spans="1:14" x14ac:dyDescent="0.25">
      <c r="A19" s="68"/>
      <c r="B19" s="65"/>
      <c r="C19" s="65"/>
      <c r="D19" s="65"/>
      <c r="E19" s="69"/>
      <c r="F19" s="68"/>
      <c r="G19" s="70"/>
      <c r="H19" s="66"/>
      <c r="I19" s="43">
        <v>18</v>
      </c>
      <c r="J19" s="47" t="s">
        <v>92</v>
      </c>
      <c r="K19" s="67"/>
      <c r="L19" s="42"/>
      <c r="M19" s="81"/>
      <c r="N19" s="81"/>
    </row>
    <row r="20" spans="1:14" ht="15.75" thickBot="1" x14ac:dyDescent="0.3">
      <c r="A20" s="68"/>
      <c r="B20" s="65"/>
      <c r="C20" s="65"/>
      <c r="D20" s="65"/>
      <c r="E20" s="69"/>
      <c r="F20" s="68"/>
      <c r="G20" s="63" t="s">
        <v>88</v>
      </c>
      <c r="H20" s="66"/>
      <c r="I20" s="43">
        <v>19</v>
      </c>
      <c r="J20" s="47" t="s">
        <v>93</v>
      </c>
      <c r="K20" s="67"/>
      <c r="L20" s="50"/>
      <c r="M20" s="81"/>
      <c r="N20" s="81"/>
    </row>
    <row r="21" spans="1:14" ht="15.75" thickBot="1" x14ac:dyDescent="0.3">
      <c r="A21" s="62"/>
      <c r="B21" s="65"/>
      <c r="C21" s="65"/>
      <c r="D21" s="65"/>
      <c r="E21" s="65"/>
      <c r="F21" s="62"/>
      <c r="G21" s="65" t="s">
        <v>90</v>
      </c>
      <c r="H21" s="66"/>
      <c r="I21" s="51">
        <v>20</v>
      </c>
      <c r="J21" s="58"/>
      <c r="K21" s="59" t="s">
        <v>94</v>
      </c>
      <c r="L21" s="60"/>
      <c r="M21" s="81"/>
      <c r="N21" s="81"/>
    </row>
    <row r="22" spans="1:14" ht="15.75" thickTop="1" x14ac:dyDescent="0.25">
      <c r="A22" s="210" t="s">
        <v>95</v>
      </c>
      <c r="B22" s="210"/>
      <c r="C22" s="210"/>
      <c r="D22" s="210"/>
      <c r="E22" s="61"/>
      <c r="F22" s="62"/>
      <c r="G22" s="65"/>
      <c r="H22" s="66"/>
      <c r="I22" s="33" t="s">
        <v>96</v>
      </c>
      <c r="J22" s="211" t="s">
        <v>97</v>
      </c>
      <c r="K22" s="211"/>
      <c r="L22" s="211"/>
      <c r="M22" s="81"/>
      <c r="N22" s="81"/>
    </row>
    <row r="23" spans="1:14" x14ac:dyDescent="0.25">
      <c r="A23" s="62"/>
      <c r="B23" s="63" t="s">
        <v>87</v>
      </c>
      <c r="C23" s="63"/>
      <c r="D23" s="63" t="s">
        <v>88</v>
      </c>
      <c r="E23" s="64"/>
      <c r="F23" s="62"/>
      <c r="G23" s="65"/>
      <c r="H23" s="66"/>
      <c r="I23" s="36">
        <v>21</v>
      </c>
      <c r="J23" s="40"/>
      <c r="K23" s="71" t="s">
        <v>98</v>
      </c>
      <c r="L23" s="42">
        <f>E15+H15+L15+L21</f>
        <v>0</v>
      </c>
      <c r="M23" s="81"/>
      <c r="N23" s="81"/>
    </row>
    <row r="24" spans="1:14" x14ac:dyDescent="0.25">
      <c r="A24" s="68"/>
      <c r="B24" s="65" t="s">
        <v>90</v>
      </c>
      <c r="C24" s="65"/>
      <c r="D24" s="65"/>
      <c r="E24" s="69"/>
      <c r="F24" s="62"/>
      <c r="G24" s="65"/>
      <c r="H24" s="66"/>
      <c r="I24" s="43">
        <v>22</v>
      </c>
      <c r="J24" s="47" t="s">
        <v>99</v>
      </c>
      <c r="K24" s="72">
        <f>L23</f>
        <v>0</v>
      </c>
      <c r="L24" s="50">
        <f>ROUND((K24*20)/100+0.04,1)</f>
        <v>0</v>
      </c>
      <c r="M24" s="81"/>
      <c r="N24" s="81"/>
    </row>
    <row r="25" spans="1:14" ht="15.75" thickBot="1" x14ac:dyDescent="0.3">
      <c r="A25" s="68"/>
      <c r="B25" s="65"/>
      <c r="C25" s="65"/>
      <c r="D25" s="65"/>
      <c r="E25" s="69"/>
      <c r="F25" s="62"/>
      <c r="G25" s="65"/>
      <c r="H25" s="66"/>
      <c r="I25" s="43">
        <v>23</v>
      </c>
      <c r="J25" s="47"/>
      <c r="K25" s="72"/>
      <c r="L25" s="73">
        <f>ROUND((K25*20)/100+0.04,1)</f>
        <v>0</v>
      </c>
      <c r="M25" s="81"/>
      <c r="N25" s="81"/>
    </row>
    <row r="26" spans="1:14" ht="15.75" thickBot="1" x14ac:dyDescent="0.3">
      <c r="A26" s="68"/>
      <c r="B26" s="65"/>
      <c r="C26" s="65"/>
      <c r="D26" s="65"/>
      <c r="E26" s="69"/>
      <c r="F26" s="62"/>
      <c r="G26" s="65"/>
      <c r="H26" s="66"/>
      <c r="I26" s="51">
        <v>24</v>
      </c>
      <c r="J26" s="58"/>
      <c r="K26" s="59" t="s">
        <v>100</v>
      </c>
      <c r="L26" s="60">
        <f>L23+L24+L25</f>
        <v>0</v>
      </c>
      <c r="M26" s="81"/>
      <c r="N26" s="81"/>
    </row>
    <row r="27" spans="1:14" ht="16.5" thickTop="1" thickBot="1" x14ac:dyDescent="0.3">
      <c r="A27" s="74"/>
      <c r="B27" s="75"/>
      <c r="C27" s="75"/>
      <c r="D27" s="75"/>
      <c r="E27" s="75"/>
      <c r="F27" s="74"/>
      <c r="G27" s="75"/>
      <c r="H27" s="76"/>
      <c r="I27" s="77" t="s">
        <v>101</v>
      </c>
      <c r="J27" s="78" t="s">
        <v>102</v>
      </c>
      <c r="K27" s="79"/>
      <c r="L27" s="80">
        <v>0</v>
      </c>
      <c r="M27" s="81"/>
      <c r="N27" s="81"/>
    </row>
    <row r="28" spans="1:14" ht="15.75" thickTop="1" x14ac:dyDescent="0.25"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</row>
    <row r="29" spans="1:14" x14ac:dyDescent="0.25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</row>
    <row r="30" spans="1:14" x14ac:dyDescent="0.25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</row>
    <row r="31" spans="1:14" x14ac:dyDescent="0.25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</row>
    <row r="32" spans="1:14" x14ac:dyDescent="0.25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</row>
    <row r="33" spans="1:14" x14ac:dyDescent="0.25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4" spans="1:14" x14ac:dyDescent="0.25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</row>
  </sheetData>
  <mergeCells count="7">
    <mergeCell ref="A22:D22"/>
    <mergeCell ref="J22:L22"/>
    <mergeCell ref="G10:H10"/>
    <mergeCell ref="J10:L10"/>
    <mergeCell ref="A16:D16"/>
    <mergeCell ref="F16:H16"/>
    <mergeCell ref="J16:L16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55"/>
  <sheetViews>
    <sheetView tabSelected="1" zoomScaleNormal="100" zoomScaleSheetLayoutView="70" workbookViewId="0">
      <pane ySplit="7" topLeftCell="A227" activePane="bottomLeft" state="frozen"/>
      <selection pane="bottomLeft" activeCell="I163" sqref="I163"/>
    </sheetView>
  </sheetViews>
  <sheetFormatPr defaultColWidth="8.7109375" defaultRowHeight="15" x14ac:dyDescent="0.25"/>
  <cols>
    <col min="1" max="1" width="14.28515625" style="93" customWidth="1"/>
    <col min="2" max="2" width="86.7109375" style="93" customWidth="1"/>
    <col min="3" max="3" width="27.28515625" style="93" customWidth="1"/>
    <col min="4" max="4" width="6" style="93" customWidth="1"/>
    <col min="5" max="5" width="9.7109375" style="93" customWidth="1"/>
    <col min="6" max="6" width="9.5703125" style="93" customWidth="1"/>
    <col min="7" max="7" width="17.85546875" style="93" customWidth="1"/>
    <col min="8" max="8" width="17.140625" style="93" customWidth="1"/>
    <col min="9" max="9" width="29.140625" style="94" customWidth="1"/>
    <col min="10" max="16384" width="8.7109375" style="94"/>
  </cols>
  <sheetData>
    <row r="1" spans="1:9" ht="21" x14ac:dyDescent="0.35">
      <c r="A1" s="92"/>
      <c r="B1" s="92" t="s">
        <v>356</v>
      </c>
    </row>
    <row r="2" spans="1:9" ht="15.75" x14ac:dyDescent="0.25">
      <c r="A2" s="95" t="s">
        <v>10</v>
      </c>
      <c r="B2" s="96" t="s">
        <v>152</v>
      </c>
      <c r="C2" s="96"/>
      <c r="D2" s="97"/>
      <c r="E2" s="97"/>
      <c r="F2" s="97"/>
      <c r="G2" s="97"/>
      <c r="H2" s="98"/>
      <c r="I2" s="98"/>
    </row>
    <row r="3" spans="1:9" ht="15.75" x14ac:dyDescent="0.25">
      <c r="A3" s="95" t="s">
        <v>9</v>
      </c>
      <c r="B3" s="99" t="s">
        <v>288</v>
      </c>
      <c r="C3" s="96"/>
      <c r="D3" s="97"/>
      <c r="E3" s="97"/>
      <c r="F3" s="97"/>
      <c r="G3" s="97"/>
      <c r="H3" s="98"/>
      <c r="I3" s="98"/>
    </row>
    <row r="4" spans="1:9" ht="15.75" x14ac:dyDescent="0.25">
      <c r="A4" s="95" t="s">
        <v>0</v>
      </c>
      <c r="B4" s="96" t="s">
        <v>154</v>
      </c>
      <c r="C4" s="96"/>
      <c r="D4" s="97"/>
      <c r="E4" s="97"/>
      <c r="F4" s="97"/>
      <c r="G4" s="97"/>
      <c r="H4" s="98"/>
      <c r="I4" s="98"/>
    </row>
    <row r="5" spans="1:9" x14ac:dyDescent="0.25">
      <c r="A5" s="100"/>
      <c r="B5" s="101"/>
      <c r="C5" s="101"/>
      <c r="D5" s="97"/>
      <c r="E5" s="97"/>
      <c r="F5" s="97"/>
      <c r="G5" s="97"/>
      <c r="H5" s="98"/>
      <c r="I5" s="98"/>
    </row>
    <row r="6" spans="1:9" s="102" customFormat="1" x14ac:dyDescent="0.25">
      <c r="A6" s="100"/>
      <c r="B6" s="101"/>
      <c r="C6" s="101"/>
      <c r="D6" s="97"/>
      <c r="E6" s="97"/>
      <c r="F6" s="97"/>
      <c r="G6" s="97"/>
      <c r="H6" s="98"/>
      <c r="I6" s="98"/>
    </row>
    <row r="7" spans="1:9" s="102" customFormat="1" ht="15.75" x14ac:dyDescent="0.25">
      <c r="A7" s="100"/>
      <c r="B7" s="96" t="s">
        <v>153</v>
      </c>
      <c r="C7" s="101"/>
      <c r="D7" s="97"/>
      <c r="E7" s="97"/>
      <c r="F7" s="97"/>
      <c r="G7" s="97"/>
      <c r="H7" s="98"/>
      <c r="I7" s="98"/>
    </row>
    <row r="8" spans="1:9" s="102" customFormat="1" ht="30.75" thickBot="1" x14ac:dyDescent="0.3">
      <c r="A8" s="103" t="s">
        <v>23</v>
      </c>
      <c r="B8" s="104" t="s">
        <v>1</v>
      </c>
      <c r="C8" s="105" t="s">
        <v>14</v>
      </c>
      <c r="D8" s="104" t="s">
        <v>2</v>
      </c>
      <c r="E8" s="104" t="s">
        <v>3</v>
      </c>
      <c r="F8" s="106" t="s">
        <v>13</v>
      </c>
      <c r="G8" s="106" t="s">
        <v>110</v>
      </c>
      <c r="H8" s="107" t="s">
        <v>111</v>
      </c>
      <c r="I8" s="107" t="s">
        <v>358</v>
      </c>
    </row>
    <row r="9" spans="1:9" s="102" customFormat="1" ht="21.75" thickTop="1" x14ac:dyDescent="0.35">
      <c r="A9" s="108"/>
      <c r="B9" s="109" t="s">
        <v>255</v>
      </c>
      <c r="C9" s="110"/>
      <c r="D9" s="108"/>
      <c r="E9" s="111"/>
      <c r="F9" s="178"/>
      <c r="G9" s="112"/>
      <c r="H9" s="113"/>
      <c r="I9" s="179"/>
    </row>
    <row r="10" spans="1:9" s="102" customFormat="1" ht="18.75" x14ac:dyDescent="0.3">
      <c r="A10" s="114"/>
      <c r="B10" s="115" t="s">
        <v>155</v>
      </c>
      <c r="C10" s="114"/>
      <c r="D10" s="114"/>
      <c r="E10" s="116"/>
      <c r="F10" s="180"/>
      <c r="G10" s="117"/>
      <c r="H10" s="118"/>
      <c r="I10" s="181"/>
    </row>
    <row r="11" spans="1:9" s="102" customFormat="1" x14ac:dyDescent="0.25">
      <c r="A11" s="114" t="s">
        <v>26</v>
      </c>
      <c r="B11" s="114" t="s">
        <v>242</v>
      </c>
      <c r="C11" s="114" t="s">
        <v>243</v>
      </c>
      <c r="D11" s="114" t="s">
        <v>5</v>
      </c>
      <c r="E11" s="116">
        <v>7</v>
      </c>
      <c r="F11" s="182"/>
      <c r="G11" s="119">
        <f>ROUND(E11*F11,2)</f>
        <v>0</v>
      </c>
      <c r="H11" s="119"/>
      <c r="I11" s="181"/>
    </row>
    <row r="12" spans="1:9" s="102" customFormat="1" x14ac:dyDescent="0.25">
      <c r="A12" s="114" t="s">
        <v>26</v>
      </c>
      <c r="B12" s="114" t="s">
        <v>244</v>
      </c>
      <c r="C12" s="114" t="s">
        <v>245</v>
      </c>
      <c r="D12" s="114" t="s">
        <v>5</v>
      </c>
      <c r="E12" s="116">
        <v>12</v>
      </c>
      <c r="F12" s="182"/>
      <c r="G12" s="119">
        <f t="shared" ref="G12:G62" si="0">ROUND(E12*F12,2)</f>
        <v>0</v>
      </c>
      <c r="H12" s="119"/>
      <c r="I12" s="181"/>
    </row>
    <row r="13" spans="1:9" s="102" customFormat="1" x14ac:dyDescent="0.25">
      <c r="A13" s="114" t="s">
        <v>26</v>
      </c>
      <c r="B13" s="114" t="s">
        <v>246</v>
      </c>
      <c r="C13" s="114" t="s">
        <v>247</v>
      </c>
      <c r="D13" s="114" t="s">
        <v>5</v>
      </c>
      <c r="E13" s="116">
        <v>7</v>
      </c>
      <c r="F13" s="180"/>
      <c r="G13" s="119">
        <f t="shared" si="0"/>
        <v>0</v>
      </c>
      <c r="H13" s="119"/>
      <c r="I13" s="181"/>
    </row>
    <row r="14" spans="1:9" s="102" customFormat="1" x14ac:dyDescent="0.25">
      <c r="A14" s="114" t="s">
        <v>26</v>
      </c>
      <c r="B14" s="114" t="s">
        <v>248</v>
      </c>
      <c r="C14" s="114" t="s">
        <v>249</v>
      </c>
      <c r="D14" s="114" t="s">
        <v>5</v>
      </c>
      <c r="E14" s="116">
        <v>7</v>
      </c>
      <c r="F14" s="180"/>
      <c r="G14" s="119">
        <f t="shared" si="0"/>
        <v>0</v>
      </c>
      <c r="H14" s="119"/>
      <c r="I14" s="181"/>
    </row>
    <row r="15" spans="1:9" s="102" customFormat="1" x14ac:dyDescent="0.25">
      <c r="A15" s="114" t="s">
        <v>26</v>
      </c>
      <c r="B15" s="114" t="s">
        <v>250</v>
      </c>
      <c r="C15" s="114" t="s">
        <v>252</v>
      </c>
      <c r="D15" s="114" t="s">
        <v>5</v>
      </c>
      <c r="E15" s="116">
        <v>2</v>
      </c>
      <c r="F15" s="180"/>
      <c r="G15" s="119">
        <f t="shared" si="0"/>
        <v>0</v>
      </c>
      <c r="H15" s="119"/>
      <c r="I15" s="181"/>
    </row>
    <row r="16" spans="1:9" s="102" customFormat="1" x14ac:dyDescent="0.25">
      <c r="A16" s="114" t="s">
        <v>26</v>
      </c>
      <c r="B16" s="114" t="s">
        <v>251</v>
      </c>
      <c r="C16" s="114" t="s">
        <v>253</v>
      </c>
      <c r="D16" s="114" t="s">
        <v>5</v>
      </c>
      <c r="E16" s="116">
        <v>24</v>
      </c>
      <c r="F16" s="180"/>
      <c r="G16" s="119">
        <f t="shared" si="0"/>
        <v>0</v>
      </c>
      <c r="H16" s="119"/>
      <c r="I16" s="181"/>
    </row>
    <row r="17" spans="1:9" s="102" customFormat="1" x14ac:dyDescent="0.25">
      <c r="A17" s="114" t="s">
        <v>26</v>
      </c>
      <c r="B17" s="114" t="s">
        <v>256</v>
      </c>
      <c r="C17" s="114" t="s">
        <v>254</v>
      </c>
      <c r="D17" s="114" t="s">
        <v>5</v>
      </c>
      <c r="E17" s="116">
        <v>1</v>
      </c>
      <c r="F17" s="180"/>
      <c r="G17" s="119">
        <f t="shared" si="0"/>
        <v>0</v>
      </c>
      <c r="H17" s="119"/>
      <c r="I17" s="181"/>
    </row>
    <row r="18" spans="1:9" s="102" customFormat="1" x14ac:dyDescent="0.25">
      <c r="A18" s="114" t="s">
        <v>26</v>
      </c>
      <c r="B18" s="114" t="s">
        <v>257</v>
      </c>
      <c r="C18" s="114"/>
      <c r="D18" s="114" t="s">
        <v>5</v>
      </c>
      <c r="E18" s="116">
        <v>4</v>
      </c>
      <c r="F18" s="180"/>
      <c r="G18" s="119">
        <f t="shared" si="0"/>
        <v>0</v>
      </c>
      <c r="H18" s="119"/>
      <c r="I18" s="181"/>
    </row>
    <row r="19" spans="1:9" s="102" customFormat="1" x14ac:dyDescent="0.25">
      <c r="A19" s="114" t="s">
        <v>26</v>
      </c>
      <c r="B19" s="114" t="s">
        <v>258</v>
      </c>
      <c r="C19" s="114"/>
      <c r="D19" s="114" t="s">
        <v>5</v>
      </c>
      <c r="E19" s="116">
        <v>4</v>
      </c>
      <c r="F19" s="180"/>
      <c r="G19" s="119">
        <f t="shared" si="0"/>
        <v>0</v>
      </c>
      <c r="H19" s="119"/>
      <c r="I19" s="181"/>
    </row>
    <row r="20" spans="1:9" s="102" customFormat="1" x14ac:dyDescent="0.25">
      <c r="A20" s="114" t="s">
        <v>26</v>
      </c>
      <c r="B20" s="114" t="s">
        <v>259</v>
      </c>
      <c r="C20" s="114"/>
      <c r="D20" s="114" t="s">
        <v>5</v>
      </c>
      <c r="E20" s="116">
        <v>4</v>
      </c>
      <c r="F20" s="180"/>
      <c r="G20" s="119">
        <f>ROUND(E20*F20,2)</f>
        <v>0</v>
      </c>
      <c r="H20" s="119"/>
      <c r="I20" s="181"/>
    </row>
    <row r="21" spans="1:9" s="102" customFormat="1" x14ac:dyDescent="0.25">
      <c r="A21" s="120" t="s">
        <v>26</v>
      </c>
      <c r="B21" s="120" t="s">
        <v>355</v>
      </c>
      <c r="C21" s="120">
        <v>402075</v>
      </c>
      <c r="D21" s="120" t="s">
        <v>5</v>
      </c>
      <c r="E21" s="121">
        <v>1</v>
      </c>
      <c r="F21" s="183"/>
      <c r="G21" s="126">
        <f t="shared" si="0"/>
        <v>0</v>
      </c>
      <c r="H21" s="126"/>
      <c r="I21" s="184"/>
    </row>
    <row r="22" spans="1:9" s="102" customFormat="1" x14ac:dyDescent="0.25">
      <c r="A22" s="120" t="s">
        <v>26</v>
      </c>
      <c r="B22" s="120" t="s">
        <v>354</v>
      </c>
      <c r="C22" s="120">
        <v>404239</v>
      </c>
      <c r="D22" s="120" t="s">
        <v>5</v>
      </c>
      <c r="E22" s="121">
        <v>2</v>
      </c>
      <c r="F22" s="183"/>
      <c r="G22" s="126">
        <f t="shared" si="0"/>
        <v>0</v>
      </c>
      <c r="H22" s="126"/>
      <c r="I22" s="184"/>
    </row>
    <row r="23" spans="1:9" s="102" customFormat="1" x14ac:dyDescent="0.25">
      <c r="A23" s="114" t="s">
        <v>26</v>
      </c>
      <c r="B23" s="114" t="s">
        <v>156</v>
      </c>
      <c r="C23" s="114" t="s">
        <v>157</v>
      </c>
      <c r="D23" s="114" t="s">
        <v>5</v>
      </c>
      <c r="E23" s="116">
        <v>1</v>
      </c>
      <c r="F23" s="180"/>
      <c r="G23" s="119">
        <f t="shared" si="0"/>
        <v>0</v>
      </c>
      <c r="H23" s="119"/>
      <c r="I23" s="181"/>
    </row>
    <row r="24" spans="1:9" s="102" customFormat="1" x14ac:dyDescent="0.25">
      <c r="A24" s="114" t="s">
        <v>26</v>
      </c>
      <c r="B24" s="114" t="s">
        <v>158</v>
      </c>
      <c r="C24" s="114" t="s">
        <v>172</v>
      </c>
      <c r="D24" s="114" t="s">
        <v>5</v>
      </c>
      <c r="E24" s="116">
        <v>3</v>
      </c>
      <c r="F24" s="182"/>
      <c r="G24" s="119">
        <f t="shared" si="0"/>
        <v>0</v>
      </c>
      <c r="H24" s="119"/>
      <c r="I24" s="181"/>
    </row>
    <row r="25" spans="1:9" s="102" customFormat="1" x14ac:dyDescent="0.25">
      <c r="A25" s="114" t="s">
        <v>26</v>
      </c>
      <c r="B25" s="114" t="s">
        <v>159</v>
      </c>
      <c r="C25" s="114" t="s">
        <v>173</v>
      </c>
      <c r="D25" s="114" t="s">
        <v>5</v>
      </c>
      <c r="E25" s="116">
        <v>2</v>
      </c>
      <c r="F25" s="180"/>
      <c r="G25" s="119">
        <f t="shared" si="0"/>
        <v>0</v>
      </c>
      <c r="H25" s="119"/>
      <c r="I25" s="181"/>
    </row>
    <row r="26" spans="1:9" s="102" customFormat="1" x14ac:dyDescent="0.25">
      <c r="A26" s="114" t="s">
        <v>26</v>
      </c>
      <c r="B26" s="114" t="s">
        <v>160</v>
      </c>
      <c r="C26" s="114" t="s">
        <v>174</v>
      </c>
      <c r="D26" s="114" t="s">
        <v>5</v>
      </c>
      <c r="E26" s="116">
        <v>1</v>
      </c>
      <c r="F26" s="180"/>
      <c r="G26" s="119">
        <f t="shared" si="0"/>
        <v>0</v>
      </c>
      <c r="H26" s="119"/>
      <c r="I26" s="181"/>
    </row>
    <row r="27" spans="1:9" s="102" customFormat="1" x14ac:dyDescent="0.25">
      <c r="A27" s="114" t="s">
        <v>26</v>
      </c>
      <c r="B27" s="114" t="s">
        <v>161</v>
      </c>
      <c r="C27" s="114" t="s">
        <v>175</v>
      </c>
      <c r="D27" s="114" t="s">
        <v>5</v>
      </c>
      <c r="E27" s="116">
        <v>1</v>
      </c>
      <c r="F27" s="180"/>
      <c r="G27" s="119">
        <f t="shared" si="0"/>
        <v>0</v>
      </c>
      <c r="H27" s="119"/>
      <c r="I27" s="181"/>
    </row>
    <row r="28" spans="1:9" s="102" customFormat="1" x14ac:dyDescent="0.25">
      <c r="A28" s="114" t="s">
        <v>26</v>
      </c>
      <c r="B28" s="114" t="s">
        <v>162</v>
      </c>
      <c r="C28" s="114" t="s">
        <v>176</v>
      </c>
      <c r="D28" s="114" t="s">
        <v>5</v>
      </c>
      <c r="E28" s="116">
        <v>2</v>
      </c>
      <c r="F28" s="180"/>
      <c r="G28" s="119">
        <f t="shared" si="0"/>
        <v>0</v>
      </c>
      <c r="H28" s="119"/>
      <c r="I28" s="181"/>
    </row>
    <row r="29" spans="1:9" s="102" customFormat="1" x14ac:dyDescent="0.25">
      <c r="A29" s="114" t="s">
        <v>26</v>
      </c>
      <c r="B29" s="114" t="s">
        <v>163</v>
      </c>
      <c r="C29" s="114" t="s">
        <v>177</v>
      </c>
      <c r="D29" s="114" t="s">
        <v>5</v>
      </c>
      <c r="E29" s="116">
        <v>47</v>
      </c>
      <c r="F29" s="180"/>
      <c r="G29" s="119">
        <f t="shared" si="0"/>
        <v>0</v>
      </c>
      <c r="H29" s="119"/>
      <c r="I29" s="181"/>
    </row>
    <row r="30" spans="1:9" s="102" customFormat="1" x14ac:dyDescent="0.25">
      <c r="A30" s="114" t="s">
        <v>26</v>
      </c>
      <c r="B30" s="114" t="s">
        <v>164</v>
      </c>
      <c r="C30" s="114" t="s">
        <v>178</v>
      </c>
      <c r="D30" s="114" t="s">
        <v>5</v>
      </c>
      <c r="E30" s="116">
        <v>2</v>
      </c>
      <c r="F30" s="180"/>
      <c r="G30" s="119">
        <f t="shared" si="0"/>
        <v>0</v>
      </c>
      <c r="H30" s="119"/>
      <c r="I30" s="181"/>
    </row>
    <row r="31" spans="1:9" s="102" customFormat="1" x14ac:dyDescent="0.25">
      <c r="A31" s="114" t="s">
        <v>26</v>
      </c>
      <c r="B31" s="114" t="s">
        <v>165</v>
      </c>
      <c r="C31" s="114" t="s">
        <v>179</v>
      </c>
      <c r="D31" s="114" t="s">
        <v>5</v>
      </c>
      <c r="E31" s="116">
        <v>1</v>
      </c>
      <c r="F31" s="180"/>
      <c r="G31" s="119">
        <f t="shared" si="0"/>
        <v>0</v>
      </c>
      <c r="H31" s="119"/>
      <c r="I31" s="181"/>
    </row>
    <row r="32" spans="1:9" s="102" customFormat="1" x14ac:dyDescent="0.25">
      <c r="A32" s="114" t="s">
        <v>26</v>
      </c>
      <c r="B32" s="114" t="s">
        <v>166</v>
      </c>
      <c r="C32" s="114" t="s">
        <v>180</v>
      </c>
      <c r="D32" s="114" t="s">
        <v>5</v>
      </c>
      <c r="E32" s="116">
        <v>6</v>
      </c>
      <c r="F32" s="180"/>
      <c r="G32" s="119">
        <f t="shared" si="0"/>
        <v>0</v>
      </c>
      <c r="H32" s="119"/>
      <c r="I32" s="181"/>
    </row>
    <row r="33" spans="1:9" s="102" customFormat="1" x14ac:dyDescent="0.25">
      <c r="A33" s="114" t="s">
        <v>26</v>
      </c>
      <c r="B33" s="114" t="s">
        <v>167</v>
      </c>
      <c r="C33" s="114" t="s">
        <v>181</v>
      </c>
      <c r="D33" s="114" t="s">
        <v>5</v>
      </c>
      <c r="E33" s="116">
        <v>1</v>
      </c>
      <c r="F33" s="180"/>
      <c r="G33" s="119">
        <f t="shared" si="0"/>
        <v>0</v>
      </c>
      <c r="H33" s="119"/>
      <c r="I33" s="181"/>
    </row>
    <row r="34" spans="1:9" s="102" customFormat="1" x14ac:dyDescent="0.25">
      <c r="A34" s="114" t="s">
        <v>26</v>
      </c>
      <c r="B34" s="114" t="s">
        <v>168</v>
      </c>
      <c r="C34" s="114" t="s">
        <v>182</v>
      </c>
      <c r="D34" s="114" t="s">
        <v>5</v>
      </c>
      <c r="E34" s="116">
        <v>4</v>
      </c>
      <c r="F34" s="180"/>
      <c r="G34" s="119">
        <f t="shared" si="0"/>
        <v>0</v>
      </c>
      <c r="H34" s="119"/>
      <c r="I34" s="181"/>
    </row>
    <row r="35" spans="1:9" s="102" customFormat="1" x14ac:dyDescent="0.25">
      <c r="A35" s="114" t="s">
        <v>26</v>
      </c>
      <c r="B35" s="114" t="s">
        <v>169</v>
      </c>
      <c r="C35" s="114" t="s">
        <v>183</v>
      </c>
      <c r="D35" s="114" t="s">
        <v>5</v>
      </c>
      <c r="E35" s="116">
        <v>1</v>
      </c>
      <c r="F35" s="180"/>
      <c r="G35" s="119">
        <f t="shared" si="0"/>
        <v>0</v>
      </c>
      <c r="H35" s="119"/>
      <c r="I35" s="181"/>
    </row>
    <row r="36" spans="1:9" s="102" customFormat="1" x14ac:dyDescent="0.25">
      <c r="A36" s="114" t="s">
        <v>26</v>
      </c>
      <c r="B36" s="114" t="s">
        <v>170</v>
      </c>
      <c r="C36" s="114" t="s">
        <v>184</v>
      </c>
      <c r="D36" s="114" t="s">
        <v>5</v>
      </c>
      <c r="E36" s="116">
        <v>1</v>
      </c>
      <c r="F36" s="180"/>
      <c r="G36" s="119">
        <f t="shared" si="0"/>
        <v>0</v>
      </c>
      <c r="H36" s="119"/>
      <c r="I36" s="181"/>
    </row>
    <row r="37" spans="1:9" s="102" customFormat="1" x14ac:dyDescent="0.25">
      <c r="A37" s="114" t="s">
        <v>26</v>
      </c>
      <c r="B37" s="114" t="s">
        <v>171</v>
      </c>
      <c r="C37" s="114" t="s">
        <v>185</v>
      </c>
      <c r="D37" s="114" t="s">
        <v>5</v>
      </c>
      <c r="E37" s="116">
        <v>1</v>
      </c>
      <c r="F37" s="180"/>
      <c r="G37" s="119">
        <f t="shared" si="0"/>
        <v>0</v>
      </c>
      <c r="H37" s="119"/>
      <c r="I37" s="181"/>
    </row>
    <row r="38" spans="1:9" s="102" customFormat="1" x14ac:dyDescent="0.25">
      <c r="A38" s="120" t="s">
        <v>26</v>
      </c>
      <c r="B38" s="120" t="s">
        <v>353</v>
      </c>
      <c r="C38" s="120" t="s">
        <v>352</v>
      </c>
      <c r="D38" s="120" t="s">
        <v>5</v>
      </c>
      <c r="E38" s="121">
        <v>75</v>
      </c>
      <c r="F38" s="183"/>
      <c r="G38" s="126">
        <f t="shared" si="0"/>
        <v>0</v>
      </c>
      <c r="H38" s="126"/>
      <c r="I38" s="184"/>
    </row>
    <row r="39" spans="1:9" s="102" customFormat="1" x14ac:dyDescent="0.25">
      <c r="A39" s="120" t="s">
        <v>26</v>
      </c>
      <c r="B39" s="120" t="s">
        <v>351</v>
      </c>
      <c r="C39" s="120" t="s">
        <v>350</v>
      </c>
      <c r="D39" s="120" t="s">
        <v>5</v>
      </c>
      <c r="E39" s="121">
        <v>75</v>
      </c>
      <c r="F39" s="183"/>
      <c r="G39" s="126">
        <f t="shared" si="0"/>
        <v>0</v>
      </c>
      <c r="H39" s="126"/>
      <c r="I39" s="184"/>
    </row>
    <row r="40" spans="1:9" s="102" customFormat="1" x14ac:dyDescent="0.25">
      <c r="A40" s="120" t="s">
        <v>26</v>
      </c>
      <c r="B40" s="120" t="s">
        <v>349</v>
      </c>
      <c r="C40" s="120" t="s">
        <v>348</v>
      </c>
      <c r="D40" s="120" t="s">
        <v>5</v>
      </c>
      <c r="E40" s="121">
        <v>6</v>
      </c>
      <c r="F40" s="183"/>
      <c r="G40" s="126">
        <f t="shared" si="0"/>
        <v>0</v>
      </c>
      <c r="H40" s="126"/>
      <c r="I40" s="184"/>
    </row>
    <row r="41" spans="1:9" s="102" customFormat="1" x14ac:dyDescent="0.25">
      <c r="A41" s="114" t="s">
        <v>26</v>
      </c>
      <c r="B41" s="114" t="s">
        <v>187</v>
      </c>
      <c r="C41" s="114" t="s">
        <v>186</v>
      </c>
      <c r="D41" s="114" t="s">
        <v>5</v>
      </c>
      <c r="E41" s="116">
        <v>4</v>
      </c>
      <c r="F41" s="182"/>
      <c r="G41" s="119">
        <f t="shared" si="0"/>
        <v>0</v>
      </c>
      <c r="H41" s="119"/>
      <c r="I41" s="181"/>
    </row>
    <row r="42" spans="1:9" s="102" customFormat="1" x14ac:dyDescent="0.25">
      <c r="A42" s="114" t="s">
        <v>26</v>
      </c>
      <c r="B42" s="114" t="s">
        <v>189</v>
      </c>
      <c r="C42" s="114" t="s">
        <v>188</v>
      </c>
      <c r="D42" s="114" t="s">
        <v>5</v>
      </c>
      <c r="E42" s="116">
        <v>1</v>
      </c>
      <c r="F42" s="180"/>
      <c r="G42" s="119">
        <f t="shared" si="0"/>
        <v>0</v>
      </c>
      <c r="H42" s="119"/>
      <c r="I42" s="181"/>
    </row>
    <row r="43" spans="1:9" s="102" customFormat="1" x14ac:dyDescent="0.25">
      <c r="A43" s="114" t="s">
        <v>26</v>
      </c>
      <c r="B43" s="114" t="s">
        <v>190</v>
      </c>
      <c r="C43" s="114" t="s">
        <v>186</v>
      </c>
      <c r="D43" s="114" t="s">
        <v>5</v>
      </c>
      <c r="E43" s="116">
        <v>1</v>
      </c>
      <c r="F43" s="182"/>
      <c r="G43" s="119">
        <f t="shared" si="0"/>
        <v>0</v>
      </c>
      <c r="H43" s="119"/>
      <c r="I43" s="181"/>
    </row>
    <row r="44" spans="1:9" s="102" customFormat="1" x14ac:dyDescent="0.25">
      <c r="A44" s="114" t="s">
        <v>26</v>
      </c>
      <c r="B44" s="114" t="s">
        <v>191</v>
      </c>
      <c r="C44" s="114" t="s">
        <v>192</v>
      </c>
      <c r="D44" s="114" t="s">
        <v>5</v>
      </c>
      <c r="E44" s="116">
        <v>6</v>
      </c>
      <c r="F44" s="182"/>
      <c r="G44" s="119">
        <f t="shared" si="0"/>
        <v>0</v>
      </c>
      <c r="H44" s="119"/>
      <c r="I44" s="181"/>
    </row>
    <row r="45" spans="1:9" s="102" customFormat="1" x14ac:dyDescent="0.25">
      <c r="A45" s="114" t="s">
        <v>26</v>
      </c>
      <c r="B45" s="114" t="s">
        <v>193</v>
      </c>
      <c r="C45" s="114" t="s">
        <v>194</v>
      </c>
      <c r="D45" s="114" t="s">
        <v>5</v>
      </c>
      <c r="E45" s="116">
        <v>6</v>
      </c>
      <c r="F45" s="180"/>
      <c r="G45" s="119">
        <f t="shared" si="0"/>
        <v>0</v>
      </c>
      <c r="H45" s="119"/>
      <c r="I45" s="181"/>
    </row>
    <row r="46" spans="1:9" s="102" customFormat="1" x14ac:dyDescent="0.25">
      <c r="A46" s="114" t="s">
        <v>26</v>
      </c>
      <c r="B46" s="114" t="s">
        <v>195</v>
      </c>
      <c r="C46" s="114" t="s">
        <v>196</v>
      </c>
      <c r="D46" s="114" t="s">
        <v>5</v>
      </c>
      <c r="E46" s="116">
        <v>1</v>
      </c>
      <c r="F46" s="180"/>
      <c r="G46" s="119">
        <f t="shared" si="0"/>
        <v>0</v>
      </c>
      <c r="H46" s="119"/>
      <c r="I46" s="181"/>
    </row>
    <row r="47" spans="1:9" s="102" customFormat="1" x14ac:dyDescent="0.25">
      <c r="A47" s="114" t="s">
        <v>26</v>
      </c>
      <c r="B47" s="114" t="s">
        <v>197</v>
      </c>
      <c r="C47" s="114" t="s">
        <v>198</v>
      </c>
      <c r="D47" s="114" t="s">
        <v>5</v>
      </c>
      <c r="E47" s="116">
        <v>5</v>
      </c>
      <c r="F47" s="180"/>
      <c r="G47" s="119">
        <f t="shared" si="0"/>
        <v>0</v>
      </c>
      <c r="H47" s="119"/>
      <c r="I47" s="181"/>
    </row>
    <row r="48" spans="1:9" s="102" customFormat="1" x14ac:dyDescent="0.25">
      <c r="A48" s="114" t="s">
        <v>26</v>
      </c>
      <c r="B48" s="114" t="s">
        <v>199</v>
      </c>
      <c r="C48" s="114" t="s">
        <v>200</v>
      </c>
      <c r="D48" s="114" t="s">
        <v>5</v>
      </c>
      <c r="E48" s="116">
        <v>1</v>
      </c>
      <c r="F48" s="180"/>
      <c r="G48" s="119">
        <f t="shared" si="0"/>
        <v>0</v>
      </c>
      <c r="H48" s="119"/>
      <c r="I48" s="181"/>
    </row>
    <row r="49" spans="1:9" s="102" customFormat="1" x14ac:dyDescent="0.25">
      <c r="A49" s="114" t="s">
        <v>26</v>
      </c>
      <c r="B49" s="114" t="s">
        <v>201</v>
      </c>
      <c r="C49" s="114" t="s">
        <v>287</v>
      </c>
      <c r="D49" s="114" t="s">
        <v>5</v>
      </c>
      <c r="E49" s="116">
        <v>1</v>
      </c>
      <c r="F49" s="182"/>
      <c r="G49" s="119">
        <f t="shared" si="0"/>
        <v>0</v>
      </c>
      <c r="H49" s="119"/>
      <c r="I49" s="216" t="s">
        <v>359</v>
      </c>
    </row>
    <row r="50" spans="1:9" s="102" customFormat="1" x14ac:dyDescent="0.25">
      <c r="A50" s="114" t="s">
        <v>26</v>
      </c>
      <c r="B50" s="114" t="s">
        <v>202</v>
      </c>
      <c r="C50" s="114" t="s">
        <v>203</v>
      </c>
      <c r="D50" s="114" t="s">
        <v>5</v>
      </c>
      <c r="E50" s="116">
        <v>2</v>
      </c>
      <c r="F50" s="180"/>
      <c r="G50" s="119">
        <f t="shared" si="0"/>
        <v>0</v>
      </c>
      <c r="H50" s="119"/>
      <c r="I50" s="181"/>
    </row>
    <row r="51" spans="1:9" s="102" customFormat="1" x14ac:dyDescent="0.25">
      <c r="A51" s="114" t="s">
        <v>26</v>
      </c>
      <c r="B51" s="114" t="s">
        <v>204</v>
      </c>
      <c r="C51" s="114" t="s">
        <v>205</v>
      </c>
      <c r="D51" s="114" t="s">
        <v>5</v>
      </c>
      <c r="E51" s="116">
        <v>2</v>
      </c>
      <c r="F51" s="180"/>
      <c r="G51" s="119">
        <f t="shared" si="0"/>
        <v>0</v>
      </c>
      <c r="H51" s="119"/>
      <c r="I51" s="181"/>
    </row>
    <row r="52" spans="1:9" s="102" customFormat="1" x14ac:dyDescent="0.25">
      <c r="A52" s="114" t="s">
        <v>26</v>
      </c>
      <c r="B52" s="114" t="s">
        <v>207</v>
      </c>
      <c r="C52" s="114" t="s">
        <v>206</v>
      </c>
      <c r="D52" s="114" t="s">
        <v>5</v>
      </c>
      <c r="E52" s="116">
        <v>2</v>
      </c>
      <c r="F52" s="180"/>
      <c r="G52" s="119">
        <f t="shared" si="0"/>
        <v>0</v>
      </c>
      <c r="H52" s="119"/>
      <c r="I52" s="181"/>
    </row>
    <row r="53" spans="1:9" s="102" customFormat="1" x14ac:dyDescent="0.25">
      <c r="A53" s="114" t="s">
        <v>26</v>
      </c>
      <c r="B53" s="114" t="s">
        <v>135</v>
      </c>
      <c r="C53" s="123" t="s">
        <v>135</v>
      </c>
      <c r="D53" s="114" t="s">
        <v>5</v>
      </c>
      <c r="E53" s="116">
        <v>20</v>
      </c>
      <c r="F53" s="180"/>
      <c r="G53" s="119">
        <f t="shared" si="0"/>
        <v>0</v>
      </c>
      <c r="H53" s="119"/>
      <c r="I53" s="181"/>
    </row>
    <row r="54" spans="1:9" s="102" customFormat="1" x14ac:dyDescent="0.25">
      <c r="A54" s="120" t="s">
        <v>26</v>
      </c>
      <c r="B54" s="120" t="s">
        <v>347</v>
      </c>
      <c r="C54" s="120" t="s">
        <v>136</v>
      </c>
      <c r="D54" s="120" t="s">
        <v>5</v>
      </c>
      <c r="E54" s="121">
        <v>40</v>
      </c>
      <c r="F54" s="183"/>
      <c r="G54" s="126">
        <f t="shared" si="0"/>
        <v>0</v>
      </c>
      <c r="H54" s="126"/>
      <c r="I54" s="184"/>
    </row>
    <row r="55" spans="1:9" s="102" customFormat="1" x14ac:dyDescent="0.25">
      <c r="A55" s="114" t="s">
        <v>26</v>
      </c>
      <c r="B55" s="114" t="s">
        <v>346</v>
      </c>
      <c r="C55" s="123"/>
      <c r="D55" s="114" t="s">
        <v>5</v>
      </c>
      <c r="E55" s="116">
        <v>1</v>
      </c>
      <c r="F55" s="180"/>
      <c r="G55" s="119">
        <f t="shared" si="0"/>
        <v>0</v>
      </c>
      <c r="H55" s="119"/>
      <c r="I55" s="181"/>
    </row>
    <row r="56" spans="1:9" s="102" customFormat="1" x14ac:dyDescent="0.25">
      <c r="A56" s="120" t="s">
        <v>26</v>
      </c>
      <c r="B56" s="120" t="s">
        <v>345</v>
      </c>
      <c r="C56" s="125" t="s">
        <v>132</v>
      </c>
      <c r="D56" s="120" t="s">
        <v>4</v>
      </c>
      <c r="E56" s="121">
        <v>550</v>
      </c>
      <c r="F56" s="185"/>
      <c r="G56" s="126">
        <f t="shared" si="0"/>
        <v>0</v>
      </c>
      <c r="H56" s="126"/>
      <c r="I56" s="184"/>
    </row>
    <row r="57" spans="1:9" s="102" customFormat="1" x14ac:dyDescent="0.25">
      <c r="A57" s="120" t="s">
        <v>26</v>
      </c>
      <c r="B57" s="120" t="s">
        <v>344</v>
      </c>
      <c r="C57" s="125" t="s">
        <v>132</v>
      </c>
      <c r="D57" s="120" t="s">
        <v>4</v>
      </c>
      <c r="E57" s="121">
        <v>500</v>
      </c>
      <c r="F57" s="185"/>
      <c r="G57" s="126">
        <f t="shared" si="0"/>
        <v>0</v>
      </c>
      <c r="H57" s="126"/>
      <c r="I57" s="184"/>
    </row>
    <row r="58" spans="1:9" s="102" customFormat="1" x14ac:dyDescent="0.25">
      <c r="A58" s="114" t="s">
        <v>26</v>
      </c>
      <c r="B58" s="114" t="s">
        <v>118</v>
      </c>
      <c r="C58" s="114"/>
      <c r="D58" s="114" t="s">
        <v>4</v>
      </c>
      <c r="E58" s="116">
        <v>2</v>
      </c>
      <c r="F58" s="180"/>
      <c r="G58" s="119">
        <f t="shared" si="0"/>
        <v>0</v>
      </c>
      <c r="H58" s="119"/>
      <c r="I58" s="181"/>
    </row>
    <row r="59" spans="1:9" s="102" customFormat="1" x14ac:dyDescent="0.25">
      <c r="A59" s="114" t="s">
        <v>26</v>
      </c>
      <c r="B59" s="114" t="s">
        <v>119</v>
      </c>
      <c r="C59" s="114"/>
      <c r="D59" s="114" t="s">
        <v>4</v>
      </c>
      <c r="E59" s="116">
        <v>2</v>
      </c>
      <c r="F59" s="180"/>
      <c r="G59" s="119">
        <f t="shared" si="0"/>
        <v>0</v>
      </c>
      <c r="H59" s="119"/>
      <c r="I59" s="181"/>
    </row>
    <row r="60" spans="1:9" s="102" customFormat="1" x14ac:dyDescent="0.25">
      <c r="A60" s="114" t="s">
        <v>26</v>
      </c>
      <c r="B60" s="114" t="s">
        <v>120</v>
      </c>
      <c r="C60" s="114"/>
      <c r="D60" s="114" t="s">
        <v>4</v>
      </c>
      <c r="E60" s="116">
        <v>2</v>
      </c>
      <c r="F60" s="180"/>
      <c r="G60" s="119">
        <f t="shared" si="0"/>
        <v>0</v>
      </c>
      <c r="H60" s="119"/>
      <c r="I60" s="181"/>
    </row>
    <row r="61" spans="1:9" s="102" customFormat="1" x14ac:dyDescent="0.25">
      <c r="A61" s="114" t="s">
        <v>26</v>
      </c>
      <c r="B61" s="114" t="s">
        <v>121</v>
      </c>
      <c r="C61" s="114"/>
      <c r="D61" s="114" t="s">
        <v>4</v>
      </c>
      <c r="E61" s="116">
        <v>2</v>
      </c>
      <c r="F61" s="180"/>
      <c r="G61" s="119">
        <f t="shared" si="0"/>
        <v>0</v>
      </c>
      <c r="H61" s="119"/>
      <c r="I61" s="181"/>
    </row>
    <row r="62" spans="1:9" s="102" customFormat="1" x14ac:dyDescent="0.25">
      <c r="A62" s="114" t="s">
        <v>26</v>
      </c>
      <c r="B62" s="127" t="s">
        <v>31</v>
      </c>
      <c r="C62" s="114"/>
      <c r="D62" s="114" t="s">
        <v>11</v>
      </c>
      <c r="E62" s="116">
        <v>50</v>
      </c>
      <c r="F62" s="180"/>
      <c r="G62" s="119">
        <f t="shared" si="0"/>
        <v>0</v>
      </c>
      <c r="H62" s="119"/>
      <c r="I62" s="181"/>
    </row>
    <row r="63" spans="1:9" s="102" customFormat="1" x14ac:dyDescent="0.25">
      <c r="A63" s="128"/>
      <c r="B63" s="128"/>
      <c r="C63" s="128"/>
      <c r="D63" s="128"/>
      <c r="E63" s="129"/>
      <c r="F63" s="186"/>
      <c r="G63" s="206"/>
      <c r="H63" s="206"/>
      <c r="I63" s="187"/>
    </row>
    <row r="64" spans="1:9" s="102" customFormat="1" x14ac:dyDescent="0.25">
      <c r="A64" s="130" t="s">
        <v>25</v>
      </c>
      <c r="B64" s="130" t="s">
        <v>122</v>
      </c>
      <c r="C64" s="130"/>
      <c r="D64" s="114" t="s">
        <v>12</v>
      </c>
      <c r="E64" s="131">
        <v>24</v>
      </c>
      <c r="F64" s="188"/>
      <c r="G64" s="132"/>
      <c r="H64" s="132">
        <f t="shared" ref="H64:H73" si="1">ROUND(E64*F64,2)</f>
        <v>0</v>
      </c>
      <c r="I64" s="189"/>
    </row>
    <row r="65" spans="1:9" s="102" customFormat="1" x14ac:dyDescent="0.25">
      <c r="A65" s="130" t="s">
        <v>25</v>
      </c>
      <c r="B65" s="133" t="s">
        <v>270</v>
      </c>
      <c r="C65" s="114"/>
      <c r="D65" s="114" t="s">
        <v>5</v>
      </c>
      <c r="E65" s="116">
        <v>7</v>
      </c>
      <c r="F65" s="180"/>
      <c r="G65" s="119"/>
      <c r="H65" s="119">
        <f>ROUND(E65*F65,2)</f>
        <v>0</v>
      </c>
      <c r="I65" s="189"/>
    </row>
    <row r="66" spans="1:9" s="102" customFormat="1" x14ac:dyDescent="0.25">
      <c r="A66" s="130" t="s">
        <v>25</v>
      </c>
      <c r="B66" s="134" t="s">
        <v>32</v>
      </c>
      <c r="C66" s="114"/>
      <c r="D66" s="114" t="s">
        <v>5</v>
      </c>
      <c r="E66" s="116">
        <v>1000</v>
      </c>
      <c r="F66" s="180"/>
      <c r="G66" s="119"/>
      <c r="H66" s="119">
        <f t="shared" si="1"/>
        <v>0</v>
      </c>
      <c r="I66" s="189"/>
    </row>
    <row r="67" spans="1:9" s="102" customFormat="1" x14ac:dyDescent="0.25">
      <c r="A67" s="135" t="s">
        <v>25</v>
      </c>
      <c r="B67" s="136" t="s">
        <v>37</v>
      </c>
      <c r="C67" s="137"/>
      <c r="D67" s="137" t="s">
        <v>12</v>
      </c>
      <c r="E67" s="138">
        <v>10</v>
      </c>
      <c r="F67" s="190"/>
      <c r="G67" s="139"/>
      <c r="H67" s="139">
        <f t="shared" si="1"/>
        <v>0</v>
      </c>
      <c r="I67" s="191"/>
    </row>
    <row r="68" spans="1:9" s="102" customFormat="1" x14ac:dyDescent="0.25">
      <c r="A68" s="130" t="s">
        <v>25</v>
      </c>
      <c r="B68" s="130" t="s">
        <v>36</v>
      </c>
      <c r="C68" s="114"/>
      <c r="D68" s="114" t="s">
        <v>12</v>
      </c>
      <c r="E68" s="116">
        <v>10</v>
      </c>
      <c r="F68" s="180"/>
      <c r="G68" s="119"/>
      <c r="H68" s="119">
        <f t="shared" si="1"/>
        <v>0</v>
      </c>
      <c r="I68" s="189"/>
    </row>
    <row r="69" spans="1:9" s="102" customFormat="1" x14ac:dyDescent="0.25">
      <c r="A69" s="130" t="s">
        <v>25</v>
      </c>
      <c r="B69" s="134" t="s">
        <v>114</v>
      </c>
      <c r="C69" s="140"/>
      <c r="D69" s="114" t="s">
        <v>11</v>
      </c>
      <c r="E69" s="131">
        <v>50</v>
      </c>
      <c r="F69" s="192"/>
      <c r="G69" s="132"/>
      <c r="H69" s="132">
        <f t="shared" si="1"/>
        <v>0</v>
      </c>
      <c r="I69" s="189"/>
    </row>
    <row r="70" spans="1:9" s="102" customFormat="1" x14ac:dyDescent="0.25">
      <c r="A70" s="130" t="s">
        <v>25</v>
      </c>
      <c r="B70" s="134" t="s">
        <v>137</v>
      </c>
      <c r="C70" s="130"/>
      <c r="D70" s="114" t="s">
        <v>5</v>
      </c>
      <c r="E70" s="140">
        <v>400</v>
      </c>
      <c r="F70" s="192"/>
      <c r="G70" s="132"/>
      <c r="H70" s="132">
        <f t="shared" si="1"/>
        <v>0</v>
      </c>
      <c r="I70" s="189"/>
    </row>
    <row r="71" spans="1:9" s="102" customFormat="1" x14ac:dyDescent="0.25">
      <c r="A71" s="130" t="s">
        <v>25</v>
      </c>
      <c r="B71" s="134" t="s">
        <v>35</v>
      </c>
      <c r="C71" s="130"/>
      <c r="D71" s="114" t="s">
        <v>5</v>
      </c>
      <c r="E71" s="140">
        <v>100</v>
      </c>
      <c r="F71" s="192"/>
      <c r="G71" s="132"/>
      <c r="H71" s="132">
        <f t="shared" si="1"/>
        <v>0</v>
      </c>
      <c r="I71" s="189"/>
    </row>
    <row r="72" spans="1:9" s="102" customFormat="1" x14ac:dyDescent="0.25">
      <c r="A72" s="130" t="s">
        <v>25</v>
      </c>
      <c r="B72" s="134" t="s">
        <v>143</v>
      </c>
      <c r="C72" s="130"/>
      <c r="D72" s="114" t="s">
        <v>4</v>
      </c>
      <c r="E72" s="140">
        <v>550</v>
      </c>
      <c r="F72" s="192"/>
      <c r="G72" s="132"/>
      <c r="H72" s="132">
        <f t="shared" si="1"/>
        <v>0</v>
      </c>
      <c r="I72" s="189"/>
    </row>
    <row r="73" spans="1:9" s="102" customFormat="1" x14ac:dyDescent="0.25">
      <c r="A73" s="141" t="s">
        <v>25</v>
      </c>
      <c r="B73" s="142" t="s">
        <v>343</v>
      </c>
      <c r="C73" s="141"/>
      <c r="D73" s="120" t="s">
        <v>4</v>
      </c>
      <c r="E73" s="143">
        <v>500</v>
      </c>
      <c r="F73" s="193"/>
      <c r="G73" s="207"/>
      <c r="H73" s="207">
        <f t="shared" si="1"/>
        <v>0</v>
      </c>
      <c r="I73" s="194"/>
    </row>
    <row r="74" spans="1:9" s="102" customFormat="1" x14ac:dyDescent="0.25">
      <c r="A74" s="114"/>
      <c r="B74" s="114"/>
      <c r="C74" s="114"/>
      <c r="D74" s="114"/>
      <c r="E74" s="116"/>
      <c r="F74" s="180"/>
      <c r="G74" s="119"/>
      <c r="H74" s="119"/>
      <c r="I74" s="181"/>
    </row>
    <row r="75" spans="1:9" s="102" customFormat="1" ht="18.75" x14ac:dyDescent="0.3">
      <c r="A75" s="114"/>
      <c r="B75" s="115" t="s">
        <v>123</v>
      </c>
      <c r="C75" s="114"/>
      <c r="D75" s="114"/>
      <c r="E75" s="116"/>
      <c r="F75" s="180"/>
      <c r="G75" s="119"/>
      <c r="H75" s="119"/>
      <c r="I75" s="181"/>
    </row>
    <row r="76" spans="1:9" s="102" customFormat="1" x14ac:dyDescent="0.25">
      <c r="A76" s="120" t="s">
        <v>26</v>
      </c>
      <c r="B76" s="144" t="s">
        <v>342</v>
      </c>
      <c r="C76" s="120" t="s">
        <v>341</v>
      </c>
      <c r="D76" s="120" t="s">
        <v>5</v>
      </c>
      <c r="E76" s="121">
        <v>13</v>
      </c>
      <c r="F76" s="185"/>
      <c r="G76" s="126">
        <f t="shared" ref="G76:G139" si="2">ROUND(E76*F76,2)</f>
        <v>0</v>
      </c>
      <c r="H76" s="126"/>
      <c r="I76" s="216" t="s">
        <v>359</v>
      </c>
    </row>
    <row r="77" spans="1:9" s="102" customFormat="1" x14ac:dyDescent="0.25">
      <c r="A77" s="120" t="s">
        <v>26</v>
      </c>
      <c r="B77" s="145" t="s">
        <v>340</v>
      </c>
      <c r="C77" s="120" t="s">
        <v>339</v>
      </c>
      <c r="D77" s="120" t="s">
        <v>5</v>
      </c>
      <c r="E77" s="121">
        <v>42</v>
      </c>
      <c r="F77" s="185"/>
      <c r="G77" s="126">
        <f t="shared" si="2"/>
        <v>0</v>
      </c>
      <c r="H77" s="126"/>
      <c r="I77" s="216" t="s">
        <v>359</v>
      </c>
    </row>
    <row r="78" spans="1:9" s="102" customFormat="1" x14ac:dyDescent="0.25">
      <c r="A78" s="120" t="s">
        <v>26</v>
      </c>
      <c r="B78" s="145" t="s">
        <v>338</v>
      </c>
      <c r="C78" s="120" t="s">
        <v>337</v>
      </c>
      <c r="D78" s="120" t="s">
        <v>5</v>
      </c>
      <c r="E78" s="121">
        <v>90</v>
      </c>
      <c r="F78" s="185"/>
      <c r="G78" s="126">
        <f t="shared" si="2"/>
        <v>0</v>
      </c>
      <c r="H78" s="126"/>
      <c r="I78" s="216" t="s">
        <v>359</v>
      </c>
    </row>
    <row r="79" spans="1:9" s="102" customFormat="1" ht="30" x14ac:dyDescent="0.25">
      <c r="A79" s="120" t="s">
        <v>26</v>
      </c>
      <c r="B79" s="144" t="s">
        <v>336</v>
      </c>
      <c r="C79" s="120" t="s">
        <v>335</v>
      </c>
      <c r="D79" s="120" t="s">
        <v>5</v>
      </c>
      <c r="E79" s="121">
        <v>41</v>
      </c>
      <c r="F79" s="183"/>
      <c r="G79" s="126">
        <f t="shared" si="2"/>
        <v>0</v>
      </c>
      <c r="H79" s="126"/>
      <c r="I79" s="216" t="s">
        <v>359</v>
      </c>
    </row>
    <row r="80" spans="1:9" s="102" customFormat="1" x14ac:dyDescent="0.25">
      <c r="A80" s="120" t="s">
        <v>26</v>
      </c>
      <c r="B80" s="145" t="s">
        <v>334</v>
      </c>
      <c r="C80" s="120" t="s">
        <v>333</v>
      </c>
      <c r="D80" s="120" t="s">
        <v>5</v>
      </c>
      <c r="E80" s="121">
        <v>14</v>
      </c>
      <c r="F80" s="185"/>
      <c r="G80" s="126">
        <f t="shared" si="2"/>
        <v>0</v>
      </c>
      <c r="H80" s="126"/>
      <c r="I80" s="216" t="s">
        <v>359</v>
      </c>
    </row>
    <row r="81" spans="1:9" s="102" customFormat="1" x14ac:dyDescent="0.25">
      <c r="A81" s="120" t="s">
        <v>26</v>
      </c>
      <c r="B81" s="145" t="s">
        <v>332</v>
      </c>
      <c r="C81" s="120" t="s">
        <v>331</v>
      </c>
      <c r="D81" s="120" t="s">
        <v>5</v>
      </c>
      <c r="E81" s="121">
        <v>6</v>
      </c>
      <c r="F81" s="185"/>
      <c r="G81" s="126">
        <f t="shared" si="2"/>
        <v>0</v>
      </c>
      <c r="H81" s="126"/>
      <c r="I81" s="216" t="s">
        <v>359</v>
      </c>
    </row>
    <row r="82" spans="1:9" s="102" customFormat="1" x14ac:dyDescent="0.25">
      <c r="A82" s="114" t="s">
        <v>26</v>
      </c>
      <c r="B82" s="127" t="s">
        <v>19</v>
      </c>
      <c r="C82" s="114" t="s">
        <v>20</v>
      </c>
      <c r="D82" s="114" t="s">
        <v>5</v>
      </c>
      <c r="E82" s="116">
        <v>73</v>
      </c>
      <c r="F82" s="182"/>
      <c r="G82" s="119">
        <f t="shared" si="2"/>
        <v>0</v>
      </c>
      <c r="H82" s="119"/>
      <c r="I82" s="181"/>
    </row>
    <row r="83" spans="1:9" s="102" customFormat="1" x14ac:dyDescent="0.25">
      <c r="A83" s="114" t="s">
        <v>26</v>
      </c>
      <c r="B83" s="127" t="s">
        <v>208</v>
      </c>
      <c r="C83" s="114" t="s">
        <v>209</v>
      </c>
      <c r="D83" s="114" t="s">
        <v>5</v>
      </c>
      <c r="E83" s="116">
        <v>21</v>
      </c>
      <c r="F83" s="182"/>
      <c r="G83" s="119">
        <f t="shared" si="2"/>
        <v>0</v>
      </c>
      <c r="H83" s="119"/>
      <c r="I83" s="181"/>
    </row>
    <row r="84" spans="1:9" s="102" customFormat="1" x14ac:dyDescent="0.25">
      <c r="A84" s="114" t="s">
        <v>26</v>
      </c>
      <c r="B84" s="127" t="s">
        <v>210</v>
      </c>
      <c r="C84" s="114">
        <v>774408</v>
      </c>
      <c r="D84" s="114" t="s">
        <v>5</v>
      </c>
      <c r="E84" s="116">
        <v>8</v>
      </c>
      <c r="F84" s="182"/>
      <c r="G84" s="119">
        <f t="shared" si="2"/>
        <v>0</v>
      </c>
      <c r="H84" s="119"/>
      <c r="I84" s="181"/>
    </row>
    <row r="85" spans="1:9" s="102" customFormat="1" x14ac:dyDescent="0.25">
      <c r="A85" s="114" t="s">
        <v>26</v>
      </c>
      <c r="B85" s="127" t="s">
        <v>21</v>
      </c>
      <c r="C85" s="114" t="s">
        <v>22</v>
      </c>
      <c r="D85" s="114" t="s">
        <v>5</v>
      </c>
      <c r="E85" s="116">
        <v>29</v>
      </c>
      <c r="F85" s="182"/>
      <c r="G85" s="119">
        <f t="shared" si="2"/>
        <v>0</v>
      </c>
      <c r="H85" s="119"/>
      <c r="I85" s="181"/>
    </row>
    <row r="86" spans="1:9" s="102" customFormat="1" x14ac:dyDescent="0.25">
      <c r="A86" s="114" t="s">
        <v>26</v>
      </c>
      <c r="B86" s="127" t="s">
        <v>15</v>
      </c>
      <c r="C86" s="114" t="s">
        <v>16</v>
      </c>
      <c r="D86" s="114" t="s">
        <v>5</v>
      </c>
      <c r="E86" s="116">
        <v>135</v>
      </c>
      <c r="F86" s="182"/>
      <c r="G86" s="119">
        <f t="shared" si="2"/>
        <v>0</v>
      </c>
      <c r="H86" s="119"/>
      <c r="I86" s="181"/>
    </row>
    <row r="87" spans="1:9" s="102" customFormat="1" x14ac:dyDescent="0.25">
      <c r="A87" s="114" t="s">
        <v>26</v>
      </c>
      <c r="B87" s="127" t="s">
        <v>17</v>
      </c>
      <c r="C87" s="114" t="s">
        <v>18</v>
      </c>
      <c r="D87" s="114" t="s">
        <v>5</v>
      </c>
      <c r="E87" s="116">
        <v>200</v>
      </c>
      <c r="F87" s="180"/>
      <c r="G87" s="119">
        <f t="shared" si="2"/>
        <v>0</v>
      </c>
      <c r="H87" s="119"/>
      <c r="I87" s="181"/>
    </row>
    <row r="88" spans="1:9" s="102" customFormat="1" x14ac:dyDescent="0.25">
      <c r="A88" s="114" t="s">
        <v>26</v>
      </c>
      <c r="B88" s="114" t="s">
        <v>272</v>
      </c>
      <c r="C88" s="114" t="s">
        <v>271</v>
      </c>
      <c r="D88" s="114" t="s">
        <v>5</v>
      </c>
      <c r="E88" s="116">
        <v>55</v>
      </c>
      <c r="F88" s="180"/>
      <c r="G88" s="119">
        <f t="shared" si="2"/>
        <v>0</v>
      </c>
      <c r="H88" s="119"/>
      <c r="I88" s="181"/>
    </row>
    <row r="89" spans="1:9" s="102" customFormat="1" x14ac:dyDescent="0.25">
      <c r="A89" s="114" t="s">
        <v>26</v>
      </c>
      <c r="B89" s="127" t="s">
        <v>292</v>
      </c>
      <c r="C89" s="114" t="s">
        <v>33</v>
      </c>
      <c r="D89" s="114" t="s">
        <v>5</v>
      </c>
      <c r="E89" s="116">
        <v>550</v>
      </c>
      <c r="F89" s="182"/>
      <c r="G89" s="119">
        <f t="shared" si="2"/>
        <v>0</v>
      </c>
      <c r="H89" s="119"/>
      <c r="I89" s="181"/>
    </row>
    <row r="90" spans="1:9" s="102" customFormat="1" x14ac:dyDescent="0.25">
      <c r="A90" s="114" t="s">
        <v>26</v>
      </c>
      <c r="B90" s="114" t="s">
        <v>272</v>
      </c>
      <c r="C90" s="114" t="s">
        <v>271</v>
      </c>
      <c r="D90" s="114" t="s">
        <v>5</v>
      </c>
      <c r="E90" s="116">
        <v>34</v>
      </c>
      <c r="F90" s="180"/>
      <c r="G90" s="119">
        <f t="shared" si="2"/>
        <v>0</v>
      </c>
      <c r="H90" s="119"/>
      <c r="I90" s="181"/>
    </row>
    <row r="91" spans="1:9" s="102" customFormat="1" x14ac:dyDescent="0.25">
      <c r="A91" s="114" t="s">
        <v>26</v>
      </c>
      <c r="B91" s="127" t="s">
        <v>293</v>
      </c>
      <c r="C91" s="114" t="s">
        <v>33</v>
      </c>
      <c r="D91" s="114" t="s">
        <v>5</v>
      </c>
      <c r="E91" s="116">
        <v>110</v>
      </c>
      <c r="F91" s="182"/>
      <c r="G91" s="119">
        <f t="shared" si="2"/>
        <v>0</v>
      </c>
      <c r="H91" s="119"/>
      <c r="I91" s="181"/>
    </row>
    <row r="92" spans="1:9" s="102" customFormat="1" x14ac:dyDescent="0.25">
      <c r="A92" s="120" t="s">
        <v>26</v>
      </c>
      <c r="B92" s="145" t="s">
        <v>330</v>
      </c>
      <c r="C92" s="120" t="s">
        <v>329</v>
      </c>
      <c r="D92" s="120" t="s">
        <v>5</v>
      </c>
      <c r="E92" s="121">
        <v>340</v>
      </c>
      <c r="F92" s="183"/>
      <c r="G92" s="126">
        <f t="shared" si="2"/>
        <v>0</v>
      </c>
      <c r="H92" s="126"/>
      <c r="I92" s="184"/>
    </row>
    <row r="93" spans="1:9" s="102" customFormat="1" x14ac:dyDescent="0.25">
      <c r="A93" s="120" t="s">
        <v>26</v>
      </c>
      <c r="B93" s="145" t="s">
        <v>328</v>
      </c>
      <c r="C93" s="120" t="s">
        <v>327</v>
      </c>
      <c r="D93" s="120" t="s">
        <v>5</v>
      </c>
      <c r="E93" s="121">
        <v>3100</v>
      </c>
      <c r="F93" s="185"/>
      <c r="G93" s="126">
        <f t="shared" si="2"/>
        <v>0</v>
      </c>
      <c r="H93" s="126"/>
      <c r="I93" s="184"/>
    </row>
    <row r="94" spans="1:9" s="102" customFormat="1" x14ac:dyDescent="0.25">
      <c r="A94" s="120" t="s">
        <v>26</v>
      </c>
      <c r="B94" s="145" t="s">
        <v>326</v>
      </c>
      <c r="C94" s="120" t="s">
        <v>325</v>
      </c>
      <c r="D94" s="120" t="s">
        <v>5</v>
      </c>
      <c r="E94" s="121">
        <v>650</v>
      </c>
      <c r="F94" s="185"/>
      <c r="G94" s="126">
        <f t="shared" si="2"/>
        <v>0</v>
      </c>
      <c r="H94" s="126"/>
      <c r="I94" s="184"/>
    </row>
    <row r="95" spans="1:9" s="102" customFormat="1" x14ac:dyDescent="0.25">
      <c r="A95" s="128"/>
      <c r="B95" s="128"/>
      <c r="C95" s="128"/>
      <c r="D95" s="128"/>
      <c r="E95" s="129"/>
      <c r="F95" s="186"/>
      <c r="G95" s="206"/>
      <c r="H95" s="206"/>
      <c r="I95" s="187"/>
    </row>
    <row r="96" spans="1:9" s="102" customFormat="1" x14ac:dyDescent="0.25">
      <c r="A96" s="135" t="s">
        <v>25</v>
      </c>
      <c r="B96" s="136" t="s">
        <v>37</v>
      </c>
      <c r="C96" s="137"/>
      <c r="D96" s="137" t="s">
        <v>12</v>
      </c>
      <c r="E96" s="138">
        <v>20</v>
      </c>
      <c r="F96" s="190"/>
      <c r="G96" s="139"/>
      <c r="H96" s="139">
        <f t="shared" ref="H96:H112" si="3">ROUND(E96*F96,2)</f>
        <v>0</v>
      </c>
      <c r="I96" s="191"/>
    </row>
    <row r="97" spans="1:9" s="102" customFormat="1" x14ac:dyDescent="0.25">
      <c r="A97" s="141" t="s">
        <v>25</v>
      </c>
      <c r="B97" s="142" t="s">
        <v>324</v>
      </c>
      <c r="C97" s="120"/>
      <c r="D97" s="120" t="s">
        <v>4</v>
      </c>
      <c r="E97" s="121">
        <v>340</v>
      </c>
      <c r="F97" s="195"/>
      <c r="G97" s="146"/>
      <c r="H97" s="146">
        <f t="shared" si="3"/>
        <v>0</v>
      </c>
      <c r="I97" s="194"/>
    </row>
    <row r="98" spans="1:9" s="102" customFormat="1" x14ac:dyDescent="0.25">
      <c r="A98" s="141" t="s">
        <v>25</v>
      </c>
      <c r="B98" s="142" t="s">
        <v>323</v>
      </c>
      <c r="C98" s="120"/>
      <c r="D98" s="120" t="s">
        <v>4</v>
      </c>
      <c r="E98" s="121">
        <v>3100</v>
      </c>
      <c r="F98" s="195"/>
      <c r="G98" s="146"/>
      <c r="H98" s="146">
        <f t="shared" si="3"/>
        <v>0</v>
      </c>
      <c r="I98" s="194"/>
    </row>
    <row r="99" spans="1:9" s="102" customFormat="1" x14ac:dyDescent="0.25">
      <c r="A99" s="141" t="s">
        <v>25</v>
      </c>
      <c r="B99" s="142" t="s">
        <v>322</v>
      </c>
      <c r="C99" s="120"/>
      <c r="D99" s="120" t="s">
        <v>4</v>
      </c>
      <c r="E99" s="121">
        <v>650</v>
      </c>
      <c r="F99" s="196"/>
      <c r="G99" s="146"/>
      <c r="H99" s="146">
        <f t="shared" si="3"/>
        <v>0</v>
      </c>
      <c r="I99" s="194"/>
    </row>
    <row r="100" spans="1:9" s="102" customFormat="1" x14ac:dyDescent="0.25">
      <c r="A100" s="130" t="s">
        <v>25</v>
      </c>
      <c r="B100" s="134" t="s">
        <v>41</v>
      </c>
      <c r="C100" s="114"/>
      <c r="D100" s="114" t="s">
        <v>5</v>
      </c>
      <c r="E100" s="116">
        <v>200</v>
      </c>
      <c r="F100" s="180"/>
      <c r="G100" s="119"/>
      <c r="H100" s="119">
        <f t="shared" si="3"/>
        <v>0</v>
      </c>
      <c r="I100" s="189"/>
    </row>
    <row r="101" spans="1:9" s="102" customFormat="1" x14ac:dyDescent="0.25">
      <c r="A101" s="130" t="s">
        <v>25</v>
      </c>
      <c r="B101" s="134" t="s">
        <v>273</v>
      </c>
      <c r="C101" s="114"/>
      <c r="D101" s="114" t="s">
        <v>5</v>
      </c>
      <c r="E101" s="116">
        <v>89</v>
      </c>
      <c r="F101" s="180"/>
      <c r="G101" s="119"/>
      <c r="H101" s="119">
        <f t="shared" si="3"/>
        <v>0</v>
      </c>
      <c r="I101" s="189"/>
    </row>
    <row r="102" spans="1:9" s="102" customFormat="1" x14ac:dyDescent="0.25">
      <c r="A102" s="130" t="s">
        <v>25</v>
      </c>
      <c r="B102" s="134" t="s">
        <v>38</v>
      </c>
      <c r="C102" s="114"/>
      <c r="D102" s="114" t="s">
        <v>5</v>
      </c>
      <c r="E102" s="116">
        <v>73</v>
      </c>
      <c r="F102" s="180"/>
      <c r="G102" s="119"/>
      <c r="H102" s="119">
        <f t="shared" si="3"/>
        <v>0</v>
      </c>
      <c r="I102" s="189"/>
    </row>
    <row r="103" spans="1:9" s="102" customFormat="1" x14ac:dyDescent="0.25">
      <c r="A103" s="130" t="s">
        <v>25</v>
      </c>
      <c r="B103" s="134" t="s">
        <v>39</v>
      </c>
      <c r="C103" s="114"/>
      <c r="D103" s="114" t="s">
        <v>5</v>
      </c>
      <c r="E103" s="116">
        <v>29</v>
      </c>
      <c r="F103" s="180"/>
      <c r="G103" s="119"/>
      <c r="H103" s="119">
        <f t="shared" si="3"/>
        <v>0</v>
      </c>
      <c r="I103" s="189"/>
    </row>
    <row r="104" spans="1:9" s="102" customFormat="1" x14ac:dyDescent="0.25">
      <c r="A104" s="130" t="s">
        <v>25</v>
      </c>
      <c r="B104" s="134" t="s">
        <v>275</v>
      </c>
      <c r="C104" s="114"/>
      <c r="D104" s="114" t="s">
        <v>5</v>
      </c>
      <c r="E104" s="116">
        <v>21</v>
      </c>
      <c r="F104" s="180"/>
      <c r="G104" s="119"/>
      <c r="H104" s="119">
        <f t="shared" si="3"/>
        <v>0</v>
      </c>
      <c r="I104" s="189"/>
    </row>
    <row r="105" spans="1:9" s="102" customFormat="1" x14ac:dyDescent="0.25">
      <c r="A105" s="130" t="s">
        <v>25</v>
      </c>
      <c r="B105" s="134" t="s">
        <v>274</v>
      </c>
      <c r="C105" s="114"/>
      <c r="D105" s="114" t="s">
        <v>5</v>
      </c>
      <c r="E105" s="116">
        <v>8</v>
      </c>
      <c r="F105" s="180"/>
      <c r="G105" s="119"/>
      <c r="H105" s="119">
        <f t="shared" si="3"/>
        <v>0</v>
      </c>
      <c r="I105" s="189"/>
    </row>
    <row r="106" spans="1:9" s="102" customFormat="1" x14ac:dyDescent="0.25">
      <c r="A106" s="130" t="s">
        <v>25</v>
      </c>
      <c r="B106" s="130" t="s">
        <v>36</v>
      </c>
      <c r="C106" s="114"/>
      <c r="D106" s="114" t="s">
        <v>12</v>
      </c>
      <c r="E106" s="116">
        <v>25</v>
      </c>
      <c r="F106" s="180"/>
      <c r="G106" s="119"/>
      <c r="H106" s="119">
        <f t="shared" si="3"/>
        <v>0</v>
      </c>
      <c r="I106" s="189"/>
    </row>
    <row r="107" spans="1:9" s="102" customFormat="1" x14ac:dyDescent="0.25">
      <c r="A107" s="130" t="s">
        <v>25</v>
      </c>
      <c r="B107" s="130" t="s">
        <v>142</v>
      </c>
      <c r="C107" s="130"/>
      <c r="D107" s="114" t="s">
        <v>5</v>
      </c>
      <c r="E107" s="140">
        <v>13</v>
      </c>
      <c r="F107" s="188"/>
      <c r="G107" s="132"/>
      <c r="H107" s="132">
        <f t="shared" si="3"/>
        <v>0</v>
      </c>
      <c r="I107" s="189"/>
    </row>
    <row r="108" spans="1:9" s="102" customFormat="1" x14ac:dyDescent="0.25">
      <c r="A108" s="130" t="s">
        <v>25</v>
      </c>
      <c r="B108" s="130" t="s">
        <v>294</v>
      </c>
      <c r="C108" s="130"/>
      <c r="D108" s="114" t="s">
        <v>5</v>
      </c>
      <c r="E108" s="140">
        <v>42</v>
      </c>
      <c r="F108" s="188"/>
      <c r="G108" s="132"/>
      <c r="H108" s="132">
        <f t="shared" si="3"/>
        <v>0</v>
      </c>
      <c r="I108" s="189"/>
    </row>
    <row r="109" spans="1:9" s="102" customFormat="1" x14ac:dyDescent="0.25">
      <c r="A109" s="130" t="s">
        <v>25</v>
      </c>
      <c r="B109" s="134" t="s">
        <v>295</v>
      </c>
      <c r="C109" s="114"/>
      <c r="D109" s="114" t="s">
        <v>5</v>
      </c>
      <c r="E109" s="116">
        <v>90</v>
      </c>
      <c r="F109" s="182"/>
      <c r="G109" s="119"/>
      <c r="H109" s="119">
        <f t="shared" si="3"/>
        <v>0</v>
      </c>
      <c r="I109" s="189"/>
    </row>
    <row r="110" spans="1:9" s="102" customFormat="1" x14ac:dyDescent="0.25">
      <c r="A110" s="130" t="s">
        <v>25</v>
      </c>
      <c r="B110" s="134" t="s">
        <v>321</v>
      </c>
      <c r="C110" s="114"/>
      <c r="D110" s="114" t="s">
        <v>5</v>
      </c>
      <c r="E110" s="116">
        <v>41</v>
      </c>
      <c r="F110" s="182"/>
      <c r="G110" s="119"/>
      <c r="H110" s="119">
        <f t="shared" si="3"/>
        <v>0</v>
      </c>
      <c r="I110" s="189"/>
    </row>
    <row r="111" spans="1:9" s="102" customFormat="1" x14ac:dyDescent="0.25">
      <c r="A111" s="130" t="s">
        <v>25</v>
      </c>
      <c r="B111" s="134" t="s">
        <v>296</v>
      </c>
      <c r="C111" s="114"/>
      <c r="D111" s="114" t="s">
        <v>5</v>
      </c>
      <c r="E111" s="116">
        <v>14</v>
      </c>
      <c r="F111" s="182"/>
      <c r="G111" s="119"/>
      <c r="H111" s="119">
        <f t="shared" si="3"/>
        <v>0</v>
      </c>
      <c r="I111" s="189"/>
    </row>
    <row r="112" spans="1:9" s="102" customFormat="1" x14ac:dyDescent="0.25">
      <c r="A112" s="130" t="s">
        <v>25</v>
      </c>
      <c r="B112" s="147" t="s">
        <v>297</v>
      </c>
      <c r="C112" s="114"/>
      <c r="D112" s="114" t="s">
        <v>5</v>
      </c>
      <c r="E112" s="116">
        <v>6</v>
      </c>
      <c r="F112" s="182"/>
      <c r="G112" s="119"/>
      <c r="H112" s="119">
        <f t="shared" si="3"/>
        <v>0</v>
      </c>
      <c r="I112" s="189"/>
    </row>
    <row r="113" spans="1:9" s="102" customFormat="1" x14ac:dyDescent="0.25">
      <c r="A113" s="130"/>
      <c r="B113" s="127"/>
      <c r="C113" s="114"/>
      <c r="D113" s="148"/>
      <c r="E113" s="116"/>
      <c r="F113" s="180"/>
      <c r="G113" s="119"/>
      <c r="H113" s="119"/>
      <c r="I113" s="181"/>
    </row>
    <row r="114" spans="1:9" s="102" customFormat="1" ht="18.75" x14ac:dyDescent="0.3">
      <c r="A114" s="130"/>
      <c r="B114" s="115" t="s">
        <v>124</v>
      </c>
      <c r="C114" s="114"/>
      <c r="D114" s="148"/>
      <c r="E114" s="116"/>
      <c r="F114" s="180"/>
      <c r="G114" s="119"/>
      <c r="H114" s="119"/>
      <c r="I114" s="181"/>
    </row>
    <row r="115" spans="1:9" s="102" customFormat="1" x14ac:dyDescent="0.25">
      <c r="A115" s="114" t="s">
        <v>26</v>
      </c>
      <c r="B115" s="127" t="s">
        <v>211</v>
      </c>
      <c r="C115" s="114" t="s">
        <v>228</v>
      </c>
      <c r="D115" s="114" t="s">
        <v>5</v>
      </c>
      <c r="E115" s="116">
        <v>124</v>
      </c>
      <c r="F115" s="182"/>
      <c r="G115" s="119">
        <f t="shared" si="2"/>
        <v>0</v>
      </c>
      <c r="H115" s="119"/>
      <c r="I115" s="181"/>
    </row>
    <row r="116" spans="1:9" s="102" customFormat="1" x14ac:dyDescent="0.25">
      <c r="A116" s="114" t="s">
        <v>26</v>
      </c>
      <c r="B116" s="127" t="s">
        <v>212</v>
      </c>
      <c r="C116" s="114">
        <v>77146</v>
      </c>
      <c r="D116" s="114" t="s">
        <v>5</v>
      </c>
      <c r="E116" s="116">
        <v>22</v>
      </c>
      <c r="F116" s="180"/>
      <c r="G116" s="119">
        <f t="shared" si="2"/>
        <v>0</v>
      </c>
      <c r="H116" s="119"/>
      <c r="I116" s="181"/>
    </row>
    <row r="117" spans="1:9" s="102" customFormat="1" x14ac:dyDescent="0.25">
      <c r="A117" s="114" t="s">
        <v>26</v>
      </c>
      <c r="B117" s="127" t="s">
        <v>214</v>
      </c>
      <c r="C117" s="114" t="s">
        <v>151</v>
      </c>
      <c r="D117" s="114" t="s">
        <v>5</v>
      </c>
      <c r="E117" s="116">
        <v>35</v>
      </c>
      <c r="F117" s="180"/>
      <c r="G117" s="119">
        <f t="shared" si="2"/>
        <v>0</v>
      </c>
      <c r="H117" s="119"/>
      <c r="I117" s="181"/>
    </row>
    <row r="118" spans="1:9" s="102" customFormat="1" x14ac:dyDescent="0.25">
      <c r="A118" s="114" t="s">
        <v>26</v>
      </c>
      <c r="B118" s="127" t="s">
        <v>212</v>
      </c>
      <c r="C118" s="114" t="s">
        <v>213</v>
      </c>
      <c r="D118" s="114" t="s">
        <v>5</v>
      </c>
      <c r="E118" s="116">
        <v>93</v>
      </c>
      <c r="F118" s="180"/>
      <c r="G118" s="119">
        <f t="shared" si="2"/>
        <v>0</v>
      </c>
      <c r="H118" s="119"/>
      <c r="I118" s="181"/>
    </row>
    <row r="119" spans="1:9" s="102" customFormat="1" x14ac:dyDescent="0.25">
      <c r="A119" s="114" t="s">
        <v>26</v>
      </c>
      <c r="B119" s="127" t="s">
        <v>216</v>
      </c>
      <c r="C119" s="114" t="s">
        <v>215</v>
      </c>
      <c r="D119" s="114" t="s">
        <v>5</v>
      </c>
      <c r="E119" s="116">
        <v>93</v>
      </c>
      <c r="F119" s="180"/>
      <c r="G119" s="119">
        <f t="shared" si="2"/>
        <v>0</v>
      </c>
      <c r="H119" s="119"/>
      <c r="I119" s="181"/>
    </row>
    <row r="120" spans="1:9" s="102" customFormat="1" x14ac:dyDescent="0.25">
      <c r="A120" s="114" t="s">
        <v>26</v>
      </c>
      <c r="B120" s="127" t="s">
        <v>217</v>
      </c>
      <c r="C120" s="114" t="s">
        <v>218</v>
      </c>
      <c r="D120" s="114" t="s">
        <v>5</v>
      </c>
      <c r="E120" s="116">
        <v>93</v>
      </c>
      <c r="F120" s="180"/>
      <c r="G120" s="119">
        <f t="shared" si="2"/>
        <v>0</v>
      </c>
      <c r="H120" s="119"/>
      <c r="I120" s="181"/>
    </row>
    <row r="121" spans="1:9" s="102" customFormat="1" x14ac:dyDescent="0.25">
      <c r="A121" s="114" t="s">
        <v>26</v>
      </c>
      <c r="B121" s="127" t="s">
        <v>17</v>
      </c>
      <c r="C121" s="114" t="s">
        <v>18</v>
      </c>
      <c r="D121" s="114" t="s">
        <v>5</v>
      </c>
      <c r="E121" s="116">
        <v>93</v>
      </c>
      <c r="F121" s="180"/>
      <c r="G121" s="119">
        <f t="shared" si="2"/>
        <v>0</v>
      </c>
      <c r="H121" s="119"/>
      <c r="I121" s="181"/>
    </row>
    <row r="122" spans="1:9" s="102" customFormat="1" x14ac:dyDescent="0.25">
      <c r="A122" s="114" t="s">
        <v>26</v>
      </c>
      <c r="B122" s="127" t="s">
        <v>214</v>
      </c>
      <c r="C122" s="114" t="s">
        <v>151</v>
      </c>
      <c r="D122" s="114" t="s">
        <v>5</v>
      </c>
      <c r="E122" s="116">
        <v>233</v>
      </c>
      <c r="F122" s="180"/>
      <c r="G122" s="119">
        <f t="shared" si="2"/>
        <v>0</v>
      </c>
      <c r="H122" s="119"/>
      <c r="I122" s="181"/>
    </row>
    <row r="123" spans="1:9" s="102" customFormat="1" x14ac:dyDescent="0.25">
      <c r="A123" s="114" t="s">
        <v>26</v>
      </c>
      <c r="B123" s="127" t="s">
        <v>216</v>
      </c>
      <c r="C123" s="114" t="s">
        <v>215</v>
      </c>
      <c r="D123" s="114" t="s">
        <v>5</v>
      </c>
      <c r="E123" s="116">
        <v>233</v>
      </c>
      <c r="F123" s="180"/>
      <c r="G123" s="119">
        <f t="shared" si="2"/>
        <v>0</v>
      </c>
      <c r="H123" s="119"/>
      <c r="I123" s="181"/>
    </row>
    <row r="124" spans="1:9" s="102" customFormat="1" x14ac:dyDescent="0.25">
      <c r="A124" s="114" t="s">
        <v>26</v>
      </c>
      <c r="B124" s="127" t="s">
        <v>217</v>
      </c>
      <c r="C124" s="114" t="s">
        <v>218</v>
      </c>
      <c r="D124" s="114" t="s">
        <v>5</v>
      </c>
      <c r="E124" s="116">
        <v>149</v>
      </c>
      <c r="F124" s="180"/>
      <c r="G124" s="119">
        <f t="shared" si="2"/>
        <v>0</v>
      </c>
      <c r="H124" s="119"/>
      <c r="I124" s="181"/>
    </row>
    <row r="125" spans="1:9" s="102" customFormat="1" x14ac:dyDescent="0.25">
      <c r="A125" s="114" t="s">
        <v>26</v>
      </c>
      <c r="B125" s="127" t="s">
        <v>260</v>
      </c>
      <c r="C125" s="114" t="s">
        <v>261</v>
      </c>
      <c r="D125" s="114" t="s">
        <v>5</v>
      </c>
      <c r="E125" s="116">
        <v>20</v>
      </c>
      <c r="F125" s="180"/>
      <c r="G125" s="119">
        <f t="shared" si="2"/>
        <v>0</v>
      </c>
      <c r="H125" s="119"/>
      <c r="I125" s="181"/>
    </row>
    <row r="126" spans="1:9" s="102" customFormat="1" x14ac:dyDescent="0.25">
      <c r="A126" s="114" t="s">
        <v>26</v>
      </c>
      <c r="B126" s="127" t="s">
        <v>219</v>
      </c>
      <c r="C126" s="114" t="s">
        <v>220</v>
      </c>
      <c r="D126" s="114" t="s">
        <v>5</v>
      </c>
      <c r="E126" s="116">
        <v>58</v>
      </c>
      <c r="F126" s="180"/>
      <c r="G126" s="119">
        <f t="shared" si="2"/>
        <v>0</v>
      </c>
      <c r="H126" s="119"/>
      <c r="I126" s="181"/>
    </row>
    <row r="127" spans="1:9" s="102" customFormat="1" x14ac:dyDescent="0.25">
      <c r="A127" s="114" t="s">
        <v>26</v>
      </c>
      <c r="B127" s="127" t="s">
        <v>216</v>
      </c>
      <c r="C127" s="114" t="s">
        <v>215</v>
      </c>
      <c r="D127" s="114" t="s">
        <v>5</v>
      </c>
      <c r="E127" s="116">
        <v>58</v>
      </c>
      <c r="F127" s="180"/>
      <c r="G127" s="119">
        <f t="shared" si="2"/>
        <v>0</v>
      </c>
      <c r="H127" s="119"/>
      <c r="I127" s="181"/>
    </row>
    <row r="128" spans="1:9" s="102" customFormat="1" x14ac:dyDescent="0.25">
      <c r="A128" s="114" t="s">
        <v>26</v>
      </c>
      <c r="B128" s="127" t="s">
        <v>217</v>
      </c>
      <c r="C128" s="114" t="s">
        <v>218</v>
      </c>
      <c r="D128" s="114" t="s">
        <v>5</v>
      </c>
      <c r="E128" s="116">
        <v>58</v>
      </c>
      <c r="F128" s="180"/>
      <c r="G128" s="119">
        <f t="shared" si="2"/>
        <v>0</v>
      </c>
      <c r="H128" s="119"/>
      <c r="I128" s="181"/>
    </row>
    <row r="129" spans="1:9" s="102" customFormat="1" x14ac:dyDescent="0.25">
      <c r="A129" s="114" t="s">
        <v>26</v>
      </c>
      <c r="B129" s="127" t="s">
        <v>17</v>
      </c>
      <c r="C129" s="114" t="s">
        <v>18</v>
      </c>
      <c r="D129" s="114" t="s">
        <v>5</v>
      </c>
      <c r="E129" s="116">
        <v>290</v>
      </c>
      <c r="F129" s="180"/>
      <c r="G129" s="119">
        <f t="shared" si="2"/>
        <v>0</v>
      </c>
      <c r="H129" s="119"/>
      <c r="I129" s="181"/>
    </row>
    <row r="130" spans="1:9" s="102" customFormat="1" x14ac:dyDescent="0.25">
      <c r="A130" s="114" t="s">
        <v>26</v>
      </c>
      <c r="B130" s="114" t="s">
        <v>272</v>
      </c>
      <c r="C130" s="114" t="s">
        <v>271</v>
      </c>
      <c r="D130" s="114" t="s">
        <v>5</v>
      </c>
      <c r="E130" s="116">
        <v>13</v>
      </c>
      <c r="F130" s="180"/>
      <c r="G130" s="119">
        <f t="shared" si="2"/>
        <v>0</v>
      </c>
      <c r="H130" s="119"/>
      <c r="I130" s="181"/>
    </row>
    <row r="131" spans="1:9" s="102" customFormat="1" x14ac:dyDescent="0.25">
      <c r="A131" s="114" t="s">
        <v>26</v>
      </c>
      <c r="B131" s="127" t="s">
        <v>268</v>
      </c>
      <c r="C131" s="114" t="s">
        <v>267</v>
      </c>
      <c r="D131" s="114" t="s">
        <v>4</v>
      </c>
      <c r="E131" s="116">
        <v>100</v>
      </c>
      <c r="F131" s="180"/>
      <c r="G131" s="119">
        <f t="shared" si="2"/>
        <v>0</v>
      </c>
      <c r="H131" s="119"/>
      <c r="I131" s="181"/>
    </row>
    <row r="132" spans="1:9" s="102" customFormat="1" x14ac:dyDescent="0.25">
      <c r="A132" s="114" t="s">
        <v>26</v>
      </c>
      <c r="B132" s="127" t="s">
        <v>263</v>
      </c>
      <c r="C132" s="114" t="s">
        <v>262</v>
      </c>
      <c r="D132" s="114" t="s">
        <v>4</v>
      </c>
      <c r="E132" s="116">
        <v>6</v>
      </c>
      <c r="F132" s="180"/>
      <c r="G132" s="119">
        <f t="shared" si="2"/>
        <v>0</v>
      </c>
      <c r="H132" s="119"/>
      <c r="I132" s="181"/>
    </row>
    <row r="133" spans="1:9" s="102" customFormat="1" x14ac:dyDescent="0.25">
      <c r="A133" s="114" t="s">
        <v>26</v>
      </c>
      <c r="B133" s="127" t="s">
        <v>232</v>
      </c>
      <c r="C133" s="114" t="s">
        <v>231</v>
      </c>
      <c r="D133" s="114" t="s">
        <v>4</v>
      </c>
      <c r="E133" s="116">
        <v>10</v>
      </c>
      <c r="F133" s="180"/>
      <c r="G133" s="119">
        <f t="shared" si="2"/>
        <v>0</v>
      </c>
      <c r="H133" s="119"/>
      <c r="I133" s="181"/>
    </row>
    <row r="134" spans="1:9" s="102" customFormat="1" x14ac:dyDescent="0.25">
      <c r="A134" s="114" t="s">
        <v>26</v>
      </c>
      <c r="B134" s="127" t="s">
        <v>234</v>
      </c>
      <c r="C134" s="114" t="s">
        <v>233</v>
      </c>
      <c r="D134" s="114" t="s">
        <v>4</v>
      </c>
      <c r="E134" s="116">
        <v>20</v>
      </c>
      <c r="F134" s="180"/>
      <c r="G134" s="119">
        <f t="shared" si="2"/>
        <v>0</v>
      </c>
      <c r="H134" s="119"/>
      <c r="I134" s="181"/>
    </row>
    <row r="135" spans="1:9" s="102" customFormat="1" x14ac:dyDescent="0.25">
      <c r="A135" s="114" t="s">
        <v>26</v>
      </c>
      <c r="B135" s="127" t="s">
        <v>235</v>
      </c>
      <c r="C135" s="114" t="s">
        <v>236</v>
      </c>
      <c r="D135" s="114" t="s">
        <v>4</v>
      </c>
      <c r="E135" s="116">
        <v>10</v>
      </c>
      <c r="F135" s="180"/>
      <c r="G135" s="119">
        <f t="shared" si="2"/>
        <v>0</v>
      </c>
      <c r="H135" s="119"/>
      <c r="I135" s="181"/>
    </row>
    <row r="136" spans="1:9" s="102" customFormat="1" x14ac:dyDescent="0.25">
      <c r="A136" s="114" t="s">
        <v>26</v>
      </c>
      <c r="B136" s="127" t="s">
        <v>238</v>
      </c>
      <c r="C136" s="114" t="s">
        <v>237</v>
      </c>
      <c r="D136" s="114" t="s">
        <v>4</v>
      </c>
      <c r="E136" s="116">
        <v>10</v>
      </c>
      <c r="F136" s="180"/>
      <c r="G136" s="119">
        <f t="shared" si="2"/>
        <v>0</v>
      </c>
      <c r="H136" s="119"/>
      <c r="I136" s="181"/>
    </row>
    <row r="137" spans="1:9" s="102" customFormat="1" x14ac:dyDescent="0.25">
      <c r="A137" s="114" t="s">
        <v>26</v>
      </c>
      <c r="B137" s="127" t="s">
        <v>239</v>
      </c>
      <c r="C137" s="114" t="s">
        <v>240</v>
      </c>
      <c r="D137" s="114" t="s">
        <v>4</v>
      </c>
      <c r="E137" s="116">
        <v>2650</v>
      </c>
      <c r="F137" s="182"/>
      <c r="G137" s="119">
        <f t="shared" si="2"/>
        <v>0</v>
      </c>
      <c r="H137" s="119"/>
      <c r="I137" s="181"/>
    </row>
    <row r="138" spans="1:9" s="102" customFormat="1" x14ac:dyDescent="0.25">
      <c r="A138" s="120" t="s">
        <v>26</v>
      </c>
      <c r="B138" s="120" t="s">
        <v>320</v>
      </c>
      <c r="C138" s="120" t="s">
        <v>319</v>
      </c>
      <c r="D138" s="120" t="s">
        <v>4</v>
      </c>
      <c r="E138" s="121">
        <v>1050</v>
      </c>
      <c r="F138" s="185"/>
      <c r="G138" s="126">
        <f t="shared" si="2"/>
        <v>0</v>
      </c>
      <c r="H138" s="126"/>
      <c r="I138" s="184"/>
    </row>
    <row r="139" spans="1:9" s="102" customFormat="1" x14ac:dyDescent="0.25">
      <c r="A139" s="114" t="s">
        <v>26</v>
      </c>
      <c r="B139" s="114" t="s">
        <v>265</v>
      </c>
      <c r="C139" s="114" t="s">
        <v>264</v>
      </c>
      <c r="D139" s="114" t="s">
        <v>4</v>
      </c>
      <c r="E139" s="116">
        <v>6</v>
      </c>
      <c r="F139" s="180"/>
      <c r="G139" s="119">
        <f t="shared" si="2"/>
        <v>0</v>
      </c>
      <c r="H139" s="119"/>
      <c r="I139" s="181"/>
    </row>
    <row r="140" spans="1:9" s="102" customFormat="1" x14ac:dyDescent="0.25">
      <c r="A140" s="128"/>
      <c r="B140" s="128"/>
      <c r="C140" s="128"/>
      <c r="D140" s="128"/>
      <c r="E140" s="129"/>
      <c r="F140" s="186"/>
      <c r="G140" s="206"/>
      <c r="H140" s="206"/>
      <c r="I140" s="187"/>
    </row>
    <row r="141" spans="1:9" s="102" customFormat="1" x14ac:dyDescent="0.25">
      <c r="A141" s="135" t="s">
        <v>25</v>
      </c>
      <c r="B141" s="136" t="s">
        <v>37</v>
      </c>
      <c r="C141" s="137"/>
      <c r="D141" s="137" t="s">
        <v>12</v>
      </c>
      <c r="E141" s="138">
        <v>5</v>
      </c>
      <c r="F141" s="190"/>
      <c r="G141" s="139"/>
      <c r="H141" s="139">
        <f t="shared" ref="H141:H200" si="4">ROUND(E141*F141,2)</f>
        <v>0</v>
      </c>
      <c r="I141" s="191"/>
    </row>
    <row r="142" spans="1:9" s="102" customFormat="1" x14ac:dyDescent="0.25">
      <c r="A142" s="130" t="s">
        <v>25</v>
      </c>
      <c r="B142" s="134" t="s">
        <v>276</v>
      </c>
      <c r="C142" s="114"/>
      <c r="D142" s="114" t="s">
        <v>4</v>
      </c>
      <c r="E142" s="116">
        <v>100</v>
      </c>
      <c r="F142" s="180"/>
      <c r="G142" s="119"/>
      <c r="H142" s="119">
        <f t="shared" si="4"/>
        <v>0</v>
      </c>
      <c r="I142" s="189"/>
    </row>
    <row r="143" spans="1:9" s="102" customFormat="1" x14ac:dyDescent="0.25">
      <c r="A143" s="130" t="s">
        <v>25</v>
      </c>
      <c r="B143" s="134" t="s">
        <v>277</v>
      </c>
      <c r="C143" s="114"/>
      <c r="D143" s="114" t="s">
        <v>4</v>
      </c>
      <c r="E143" s="116">
        <v>6</v>
      </c>
      <c r="F143" s="180"/>
      <c r="G143" s="119"/>
      <c r="H143" s="119">
        <f t="shared" si="4"/>
        <v>0</v>
      </c>
      <c r="I143" s="189"/>
    </row>
    <row r="144" spans="1:9" s="102" customFormat="1" x14ac:dyDescent="0.25">
      <c r="A144" s="130" t="s">
        <v>25</v>
      </c>
      <c r="B144" s="127" t="s">
        <v>278</v>
      </c>
      <c r="C144" s="114"/>
      <c r="D144" s="114" t="s">
        <v>4</v>
      </c>
      <c r="E144" s="116">
        <v>10</v>
      </c>
      <c r="F144" s="180"/>
      <c r="G144" s="119"/>
      <c r="H144" s="119">
        <f t="shared" si="4"/>
        <v>0</v>
      </c>
      <c r="I144" s="189"/>
    </row>
    <row r="145" spans="1:9" s="102" customFormat="1" x14ac:dyDescent="0.25">
      <c r="A145" s="130" t="s">
        <v>25</v>
      </c>
      <c r="B145" s="127" t="s">
        <v>279</v>
      </c>
      <c r="C145" s="114"/>
      <c r="D145" s="114" t="s">
        <v>4</v>
      </c>
      <c r="E145" s="116">
        <v>20</v>
      </c>
      <c r="F145" s="180"/>
      <c r="G145" s="119"/>
      <c r="H145" s="119">
        <f t="shared" si="4"/>
        <v>0</v>
      </c>
      <c r="I145" s="189"/>
    </row>
    <row r="146" spans="1:9" s="102" customFormat="1" x14ac:dyDescent="0.25">
      <c r="A146" s="130" t="s">
        <v>25</v>
      </c>
      <c r="B146" s="127" t="s">
        <v>280</v>
      </c>
      <c r="C146" s="114"/>
      <c r="D146" s="114" t="s">
        <v>4</v>
      </c>
      <c r="E146" s="116">
        <v>10</v>
      </c>
      <c r="F146" s="180"/>
      <c r="G146" s="119"/>
      <c r="H146" s="119">
        <f t="shared" si="4"/>
        <v>0</v>
      </c>
      <c r="I146" s="189"/>
    </row>
    <row r="147" spans="1:9" s="102" customFormat="1" x14ac:dyDescent="0.25">
      <c r="A147" s="130" t="s">
        <v>25</v>
      </c>
      <c r="B147" s="127" t="s">
        <v>281</v>
      </c>
      <c r="C147" s="114"/>
      <c r="D147" s="114" t="s">
        <v>4</v>
      </c>
      <c r="E147" s="116">
        <v>10</v>
      </c>
      <c r="F147" s="180"/>
      <c r="G147" s="119"/>
      <c r="H147" s="119">
        <f t="shared" si="4"/>
        <v>0</v>
      </c>
      <c r="I147" s="189"/>
    </row>
    <row r="148" spans="1:9" s="102" customFormat="1" x14ac:dyDescent="0.25">
      <c r="A148" s="130" t="s">
        <v>25</v>
      </c>
      <c r="B148" s="127" t="s">
        <v>282</v>
      </c>
      <c r="C148" s="114"/>
      <c r="D148" s="114" t="s">
        <v>4</v>
      </c>
      <c r="E148" s="116">
        <v>2650</v>
      </c>
      <c r="F148" s="180"/>
      <c r="G148" s="119"/>
      <c r="H148" s="119">
        <f t="shared" si="4"/>
        <v>0</v>
      </c>
      <c r="I148" s="189"/>
    </row>
    <row r="149" spans="1:9" s="102" customFormat="1" x14ac:dyDescent="0.25">
      <c r="A149" s="130" t="s">
        <v>25</v>
      </c>
      <c r="B149" s="114" t="s">
        <v>283</v>
      </c>
      <c r="C149" s="114"/>
      <c r="D149" s="114" t="s">
        <v>4</v>
      </c>
      <c r="E149" s="116">
        <v>1050</v>
      </c>
      <c r="F149" s="180"/>
      <c r="G149" s="119"/>
      <c r="H149" s="119">
        <f t="shared" si="4"/>
        <v>0</v>
      </c>
      <c r="I149" s="189"/>
    </row>
    <row r="150" spans="1:9" s="102" customFormat="1" x14ac:dyDescent="0.25">
      <c r="A150" s="130" t="s">
        <v>25</v>
      </c>
      <c r="B150" s="114" t="s">
        <v>284</v>
      </c>
      <c r="C150" s="114"/>
      <c r="D150" s="114" t="s">
        <v>4</v>
      </c>
      <c r="E150" s="116">
        <v>6</v>
      </c>
      <c r="F150" s="180"/>
      <c r="G150" s="119"/>
      <c r="H150" s="119">
        <f t="shared" si="4"/>
        <v>0</v>
      </c>
      <c r="I150" s="189"/>
    </row>
    <row r="151" spans="1:9" s="102" customFormat="1" x14ac:dyDescent="0.25">
      <c r="A151" s="130" t="s">
        <v>25</v>
      </c>
      <c r="B151" s="134" t="s">
        <v>41</v>
      </c>
      <c r="C151" s="114"/>
      <c r="D151" s="114" t="s">
        <v>5</v>
      </c>
      <c r="E151" s="116">
        <v>383</v>
      </c>
      <c r="F151" s="182"/>
      <c r="G151" s="119"/>
      <c r="H151" s="119">
        <f t="shared" si="4"/>
        <v>0</v>
      </c>
      <c r="I151" s="189"/>
    </row>
    <row r="152" spans="1:9" s="102" customFormat="1" x14ac:dyDescent="0.25">
      <c r="A152" s="130" t="s">
        <v>25</v>
      </c>
      <c r="B152" s="130" t="s">
        <v>36</v>
      </c>
      <c r="C152" s="130"/>
      <c r="D152" s="114" t="s">
        <v>12</v>
      </c>
      <c r="E152" s="131">
        <v>20</v>
      </c>
      <c r="F152" s="192"/>
      <c r="G152" s="132"/>
      <c r="H152" s="132">
        <f t="shared" si="4"/>
        <v>0</v>
      </c>
      <c r="I152" s="189"/>
    </row>
    <row r="153" spans="1:9" s="102" customFormat="1" x14ac:dyDescent="0.25">
      <c r="A153" s="130" t="s">
        <v>25</v>
      </c>
      <c r="B153" s="134" t="s">
        <v>40</v>
      </c>
      <c r="C153" s="130"/>
      <c r="D153" s="114" t="s">
        <v>5</v>
      </c>
      <c r="E153" s="140">
        <v>565</v>
      </c>
      <c r="F153" s="188"/>
      <c r="G153" s="132"/>
      <c r="H153" s="132">
        <f t="shared" si="4"/>
        <v>0</v>
      </c>
      <c r="I153" s="189"/>
    </row>
    <row r="154" spans="1:9" s="102" customFormat="1" x14ac:dyDescent="0.25">
      <c r="A154" s="130" t="s">
        <v>25</v>
      </c>
      <c r="B154" s="134" t="s">
        <v>273</v>
      </c>
      <c r="C154" s="114"/>
      <c r="D154" s="114" t="s">
        <v>5</v>
      </c>
      <c r="E154" s="116">
        <v>13</v>
      </c>
      <c r="F154" s="180"/>
      <c r="G154" s="119"/>
      <c r="H154" s="119">
        <f t="shared" si="4"/>
        <v>0</v>
      </c>
      <c r="I154" s="189"/>
    </row>
    <row r="155" spans="1:9" s="102" customFormat="1" x14ac:dyDescent="0.25">
      <c r="A155" s="114"/>
      <c r="B155" s="127"/>
      <c r="C155" s="114"/>
      <c r="D155" s="148"/>
      <c r="E155" s="116"/>
      <c r="F155" s="180"/>
      <c r="G155" s="119"/>
      <c r="H155" s="119"/>
      <c r="I155" s="181"/>
    </row>
    <row r="156" spans="1:9" s="102" customFormat="1" ht="18.75" x14ac:dyDescent="0.3">
      <c r="A156" s="114"/>
      <c r="B156" s="115" t="s">
        <v>221</v>
      </c>
      <c r="C156" s="114"/>
      <c r="D156" s="148"/>
      <c r="E156" s="116"/>
      <c r="F156" s="180"/>
      <c r="G156" s="119"/>
      <c r="H156" s="119"/>
      <c r="I156" s="181"/>
    </row>
    <row r="157" spans="1:9" s="102" customFormat="1" x14ac:dyDescent="0.25">
      <c r="A157" s="114" t="s">
        <v>26</v>
      </c>
      <c r="B157" s="127" t="s">
        <v>222</v>
      </c>
      <c r="C157" s="114" t="s">
        <v>223</v>
      </c>
      <c r="D157" s="114" t="s">
        <v>5</v>
      </c>
      <c r="E157" s="116">
        <v>15</v>
      </c>
      <c r="F157" s="182"/>
      <c r="G157" s="119">
        <f t="shared" ref="G157:G203" si="5">ROUND(E157*F157,2)</f>
        <v>0</v>
      </c>
      <c r="H157" s="119"/>
      <c r="I157" s="181"/>
    </row>
    <row r="158" spans="1:9" s="102" customFormat="1" x14ac:dyDescent="0.25">
      <c r="A158" s="114" t="s">
        <v>26</v>
      </c>
      <c r="B158" s="127" t="s">
        <v>222</v>
      </c>
      <c r="C158" s="114" t="s">
        <v>224</v>
      </c>
      <c r="D158" s="114" t="s">
        <v>5</v>
      </c>
      <c r="E158" s="116">
        <v>6</v>
      </c>
      <c r="F158" s="180"/>
      <c r="G158" s="119">
        <f t="shared" si="5"/>
        <v>0</v>
      </c>
      <c r="H158" s="119"/>
      <c r="I158" s="181"/>
    </row>
    <row r="159" spans="1:9" s="102" customFormat="1" x14ac:dyDescent="0.25">
      <c r="A159" s="114" t="s">
        <v>26</v>
      </c>
      <c r="B159" s="127" t="s">
        <v>17</v>
      </c>
      <c r="C159" s="114" t="s">
        <v>18</v>
      </c>
      <c r="D159" s="114" t="s">
        <v>5</v>
      </c>
      <c r="E159" s="116">
        <v>30</v>
      </c>
      <c r="F159" s="180"/>
      <c r="G159" s="119">
        <f t="shared" si="5"/>
        <v>0</v>
      </c>
      <c r="H159" s="119"/>
      <c r="I159" s="181"/>
    </row>
    <row r="160" spans="1:9" s="102" customFormat="1" x14ac:dyDescent="0.25">
      <c r="A160" s="114" t="s">
        <v>26</v>
      </c>
      <c r="B160" s="114" t="s">
        <v>272</v>
      </c>
      <c r="C160" s="114" t="s">
        <v>271</v>
      </c>
      <c r="D160" s="114" t="s">
        <v>5</v>
      </c>
      <c r="E160" s="116">
        <v>5</v>
      </c>
      <c r="F160" s="180"/>
      <c r="G160" s="119">
        <f t="shared" si="5"/>
        <v>0</v>
      </c>
      <c r="H160" s="119"/>
      <c r="I160" s="181"/>
    </row>
    <row r="161" spans="1:9" s="102" customFormat="1" x14ac:dyDescent="0.25">
      <c r="A161" s="114" t="s">
        <v>26</v>
      </c>
      <c r="B161" s="127" t="s">
        <v>34</v>
      </c>
      <c r="C161" s="114" t="s">
        <v>33</v>
      </c>
      <c r="D161" s="114" t="s">
        <v>5</v>
      </c>
      <c r="E161" s="116">
        <v>20</v>
      </c>
      <c r="F161" s="180"/>
      <c r="G161" s="119">
        <f t="shared" si="5"/>
        <v>0</v>
      </c>
      <c r="H161" s="119"/>
      <c r="I161" s="181"/>
    </row>
    <row r="162" spans="1:9" s="102" customFormat="1" ht="39" customHeight="1" x14ac:dyDescent="0.25">
      <c r="A162" s="114" t="s">
        <v>26</v>
      </c>
      <c r="B162" s="127" t="s">
        <v>225</v>
      </c>
      <c r="C162" s="114" t="s">
        <v>226</v>
      </c>
      <c r="D162" s="114" t="s">
        <v>5</v>
      </c>
      <c r="E162" s="116">
        <v>5</v>
      </c>
      <c r="F162" s="180"/>
      <c r="G162" s="119">
        <f t="shared" si="5"/>
        <v>0</v>
      </c>
      <c r="H162" s="119"/>
      <c r="I162" s="181"/>
    </row>
    <row r="163" spans="1:9" s="102" customFormat="1" ht="30" x14ac:dyDescent="0.25">
      <c r="A163" s="114" t="s">
        <v>26</v>
      </c>
      <c r="B163" s="149" t="s">
        <v>301</v>
      </c>
      <c r="C163" s="114" t="s">
        <v>298</v>
      </c>
      <c r="D163" s="114" t="s">
        <v>5</v>
      </c>
      <c r="E163" s="116">
        <v>32</v>
      </c>
      <c r="F163" s="182"/>
      <c r="G163" s="119">
        <f t="shared" si="5"/>
        <v>0</v>
      </c>
      <c r="H163" s="119"/>
      <c r="I163" s="216" t="s">
        <v>359</v>
      </c>
    </row>
    <row r="164" spans="1:9" s="102" customFormat="1" x14ac:dyDescent="0.25">
      <c r="A164" s="114" t="s">
        <v>26</v>
      </c>
      <c r="B164" s="150" t="s">
        <v>299</v>
      </c>
      <c r="C164" s="114" t="s">
        <v>300</v>
      </c>
      <c r="D164" s="114" t="s">
        <v>5</v>
      </c>
      <c r="E164" s="116">
        <v>15</v>
      </c>
      <c r="F164" s="180"/>
      <c r="G164" s="119">
        <f t="shared" si="5"/>
        <v>0</v>
      </c>
      <c r="H164" s="119"/>
      <c r="I164" s="181"/>
    </row>
    <row r="165" spans="1:9" s="102" customFormat="1" x14ac:dyDescent="0.25">
      <c r="A165" s="120" t="s">
        <v>26</v>
      </c>
      <c r="B165" s="145" t="s">
        <v>318</v>
      </c>
      <c r="C165" s="120" t="s">
        <v>227</v>
      </c>
      <c r="D165" s="120" t="s">
        <v>5</v>
      </c>
      <c r="E165" s="121">
        <v>25</v>
      </c>
      <c r="F165" s="183"/>
      <c r="G165" s="126">
        <f t="shared" si="5"/>
        <v>0</v>
      </c>
      <c r="H165" s="126"/>
      <c r="I165" s="184"/>
    </row>
    <row r="166" spans="1:9" s="102" customFormat="1" x14ac:dyDescent="0.25">
      <c r="A166" s="114" t="s">
        <v>26</v>
      </c>
      <c r="B166" s="127" t="s">
        <v>133</v>
      </c>
      <c r="C166" s="114" t="s">
        <v>134</v>
      </c>
      <c r="D166" s="114" t="s">
        <v>5</v>
      </c>
      <c r="E166" s="116">
        <v>25</v>
      </c>
      <c r="F166" s="180"/>
      <c r="G166" s="119">
        <f t="shared" si="5"/>
        <v>0</v>
      </c>
      <c r="H166" s="119"/>
      <c r="I166" s="181"/>
    </row>
    <row r="167" spans="1:9" s="102" customFormat="1" x14ac:dyDescent="0.25">
      <c r="A167" s="114" t="s">
        <v>26</v>
      </c>
      <c r="B167" s="127" t="s">
        <v>229</v>
      </c>
      <c r="C167" s="123" t="s">
        <v>230</v>
      </c>
      <c r="D167" s="114" t="s">
        <v>5</v>
      </c>
      <c r="E167" s="116">
        <v>136</v>
      </c>
      <c r="F167" s="180"/>
      <c r="G167" s="119">
        <f t="shared" si="5"/>
        <v>0</v>
      </c>
      <c r="H167" s="119"/>
      <c r="I167" s="181"/>
    </row>
    <row r="168" spans="1:9" s="102" customFormat="1" x14ac:dyDescent="0.25">
      <c r="A168" s="114" t="s">
        <v>26</v>
      </c>
      <c r="B168" s="127" t="s">
        <v>229</v>
      </c>
      <c r="C168" s="123" t="s">
        <v>230</v>
      </c>
      <c r="D168" s="114" t="s">
        <v>5</v>
      </c>
      <c r="E168" s="116">
        <v>52</v>
      </c>
      <c r="F168" s="180"/>
      <c r="G168" s="119">
        <f t="shared" si="5"/>
        <v>0</v>
      </c>
      <c r="H168" s="119"/>
      <c r="I168" s="181"/>
    </row>
    <row r="169" spans="1:9" s="102" customFormat="1" x14ac:dyDescent="0.25">
      <c r="A169" s="114" t="s">
        <v>26</v>
      </c>
      <c r="B169" s="114" t="s">
        <v>216</v>
      </c>
      <c r="C169" s="123" t="s">
        <v>215</v>
      </c>
      <c r="D169" s="114" t="s">
        <v>5</v>
      </c>
      <c r="E169" s="116">
        <v>26</v>
      </c>
      <c r="F169" s="180"/>
      <c r="G169" s="119">
        <f t="shared" si="5"/>
        <v>0</v>
      </c>
      <c r="H169" s="119"/>
      <c r="I169" s="181"/>
    </row>
    <row r="170" spans="1:9" s="102" customFormat="1" x14ac:dyDescent="0.25">
      <c r="A170" s="114" t="s">
        <v>26</v>
      </c>
      <c r="B170" s="114" t="s">
        <v>217</v>
      </c>
      <c r="C170" s="123" t="s">
        <v>218</v>
      </c>
      <c r="D170" s="114" t="s">
        <v>5</v>
      </c>
      <c r="E170" s="116">
        <v>26</v>
      </c>
      <c r="F170" s="180"/>
      <c r="G170" s="119">
        <f t="shared" si="5"/>
        <v>0</v>
      </c>
      <c r="H170" s="119"/>
      <c r="I170" s="181"/>
    </row>
    <row r="171" spans="1:9" s="102" customFormat="1" x14ac:dyDescent="0.25">
      <c r="A171" s="114" t="s">
        <v>26</v>
      </c>
      <c r="B171" s="127" t="s">
        <v>241</v>
      </c>
      <c r="C171" s="123"/>
      <c r="D171" s="114" t="s">
        <v>5</v>
      </c>
      <c r="E171" s="116">
        <v>500</v>
      </c>
      <c r="F171" s="180"/>
      <c r="G171" s="119">
        <f t="shared" si="5"/>
        <v>0</v>
      </c>
      <c r="H171" s="119"/>
      <c r="I171" s="181"/>
    </row>
    <row r="172" spans="1:9" s="102" customFormat="1" x14ac:dyDescent="0.25">
      <c r="A172" s="114" t="s">
        <v>26</v>
      </c>
      <c r="B172" s="114" t="s">
        <v>17</v>
      </c>
      <c r="C172" s="123" t="s">
        <v>18</v>
      </c>
      <c r="D172" s="114" t="s">
        <v>5</v>
      </c>
      <c r="E172" s="116">
        <v>26</v>
      </c>
      <c r="F172" s="180"/>
      <c r="G172" s="119">
        <f t="shared" si="5"/>
        <v>0</v>
      </c>
      <c r="H172" s="119"/>
      <c r="I172" s="181"/>
    </row>
    <row r="173" spans="1:9" s="102" customFormat="1" x14ac:dyDescent="0.25">
      <c r="A173" s="128"/>
      <c r="B173" s="128"/>
      <c r="C173" s="151"/>
      <c r="D173" s="128"/>
      <c r="E173" s="129"/>
      <c r="F173" s="186"/>
      <c r="G173" s="206"/>
      <c r="H173" s="206"/>
      <c r="I173" s="187"/>
    </row>
    <row r="174" spans="1:9" s="102" customFormat="1" x14ac:dyDescent="0.25">
      <c r="A174" s="130" t="s">
        <v>25</v>
      </c>
      <c r="B174" s="134" t="s">
        <v>41</v>
      </c>
      <c r="C174" s="114"/>
      <c r="D174" s="114" t="s">
        <v>5</v>
      </c>
      <c r="E174" s="116">
        <v>26</v>
      </c>
      <c r="F174" s="180"/>
      <c r="G174" s="119"/>
      <c r="H174" s="119">
        <f t="shared" si="4"/>
        <v>0</v>
      </c>
      <c r="I174" s="189"/>
    </row>
    <row r="175" spans="1:9" s="102" customFormat="1" x14ac:dyDescent="0.25">
      <c r="A175" s="135" t="s">
        <v>25</v>
      </c>
      <c r="B175" s="136" t="s">
        <v>37</v>
      </c>
      <c r="C175" s="137"/>
      <c r="D175" s="137" t="s">
        <v>12</v>
      </c>
      <c r="E175" s="138">
        <v>5</v>
      </c>
      <c r="F175" s="190"/>
      <c r="G175" s="139"/>
      <c r="H175" s="139">
        <f t="shared" si="4"/>
        <v>0</v>
      </c>
      <c r="I175" s="191"/>
    </row>
    <row r="176" spans="1:9" s="102" customFormat="1" x14ac:dyDescent="0.25">
      <c r="A176" s="130" t="s">
        <v>25</v>
      </c>
      <c r="B176" s="134" t="s">
        <v>285</v>
      </c>
      <c r="C176" s="114"/>
      <c r="D176" s="114" t="s">
        <v>4</v>
      </c>
      <c r="E176" s="116">
        <v>500</v>
      </c>
      <c r="F176" s="197"/>
      <c r="G176" s="208"/>
      <c r="H176" s="208">
        <f t="shared" si="4"/>
        <v>0</v>
      </c>
      <c r="I176" s="189"/>
    </row>
    <row r="177" spans="1:9" s="102" customFormat="1" x14ac:dyDescent="0.25">
      <c r="A177" s="130" t="s">
        <v>25</v>
      </c>
      <c r="B177" s="134" t="s">
        <v>138</v>
      </c>
      <c r="C177" s="114"/>
      <c r="D177" s="114" t="s">
        <v>4</v>
      </c>
      <c r="E177" s="116">
        <v>500</v>
      </c>
      <c r="F177" s="197"/>
      <c r="G177" s="208"/>
      <c r="H177" s="208">
        <f t="shared" si="4"/>
        <v>0</v>
      </c>
      <c r="I177" s="189"/>
    </row>
    <row r="178" spans="1:9" s="102" customFormat="1" x14ac:dyDescent="0.25">
      <c r="A178" s="130" t="s">
        <v>25</v>
      </c>
      <c r="B178" s="134" t="s">
        <v>139</v>
      </c>
      <c r="C178" s="114"/>
      <c r="D178" s="114" t="s">
        <v>12</v>
      </c>
      <c r="E178" s="116">
        <v>20</v>
      </c>
      <c r="F178" s="197"/>
      <c r="G178" s="208"/>
      <c r="H178" s="208">
        <f t="shared" si="4"/>
        <v>0</v>
      </c>
      <c r="I178" s="189"/>
    </row>
    <row r="179" spans="1:9" s="102" customFormat="1" x14ac:dyDescent="0.25">
      <c r="A179" s="130" t="s">
        <v>25</v>
      </c>
      <c r="B179" s="134" t="s">
        <v>131</v>
      </c>
      <c r="C179" s="114"/>
      <c r="D179" s="114" t="s">
        <v>5</v>
      </c>
      <c r="E179" s="116">
        <v>32</v>
      </c>
      <c r="F179" s="180"/>
      <c r="G179" s="119"/>
      <c r="H179" s="119">
        <f t="shared" si="4"/>
        <v>0</v>
      </c>
      <c r="I179" s="189"/>
    </row>
    <row r="180" spans="1:9" s="102" customFormat="1" x14ac:dyDescent="0.25">
      <c r="A180" s="130" t="s">
        <v>25</v>
      </c>
      <c r="B180" s="134" t="s">
        <v>273</v>
      </c>
      <c r="C180" s="114"/>
      <c r="D180" s="114" t="s">
        <v>5</v>
      </c>
      <c r="E180" s="116">
        <v>5</v>
      </c>
      <c r="F180" s="180"/>
      <c r="G180" s="119"/>
      <c r="H180" s="119">
        <f t="shared" si="4"/>
        <v>0</v>
      </c>
      <c r="I180" s="189"/>
    </row>
    <row r="181" spans="1:9" s="102" customFormat="1" x14ac:dyDescent="0.25">
      <c r="A181" s="114"/>
      <c r="B181" s="127"/>
      <c r="C181" s="114"/>
      <c r="D181" s="114"/>
      <c r="E181" s="116"/>
      <c r="F181" s="180"/>
      <c r="G181" s="119"/>
      <c r="H181" s="119"/>
      <c r="I181" s="181"/>
    </row>
    <row r="182" spans="1:9" s="102" customFormat="1" ht="18.75" x14ac:dyDescent="0.3">
      <c r="A182" s="114"/>
      <c r="B182" s="115" t="s">
        <v>126</v>
      </c>
      <c r="C182" s="114"/>
      <c r="D182" s="148"/>
      <c r="E182" s="116"/>
      <c r="F182" s="180"/>
      <c r="G182" s="119"/>
      <c r="H182" s="119"/>
      <c r="I182" s="181"/>
    </row>
    <row r="183" spans="1:9" s="102" customFormat="1" x14ac:dyDescent="0.25">
      <c r="A183" s="120" t="s">
        <v>26</v>
      </c>
      <c r="B183" s="145" t="s">
        <v>316</v>
      </c>
      <c r="C183" s="120" t="s">
        <v>144</v>
      </c>
      <c r="D183" s="152" t="s">
        <v>4</v>
      </c>
      <c r="E183" s="121">
        <v>5400</v>
      </c>
      <c r="F183" s="183"/>
      <c r="G183" s="126">
        <f t="shared" si="5"/>
        <v>0</v>
      </c>
      <c r="H183" s="126"/>
      <c r="I183" s="184"/>
    </row>
    <row r="184" spans="1:9" s="102" customFormat="1" x14ac:dyDescent="0.25">
      <c r="A184" s="114" t="s">
        <v>26</v>
      </c>
      <c r="B184" s="127" t="s">
        <v>17</v>
      </c>
      <c r="C184" s="114" t="s">
        <v>18</v>
      </c>
      <c r="D184" s="114" t="s">
        <v>5</v>
      </c>
      <c r="E184" s="116">
        <v>40</v>
      </c>
      <c r="F184" s="180"/>
      <c r="G184" s="119">
        <f t="shared" si="5"/>
        <v>0</v>
      </c>
      <c r="H184" s="119"/>
      <c r="I184" s="181"/>
    </row>
    <row r="185" spans="1:9" s="102" customFormat="1" x14ac:dyDescent="0.25">
      <c r="A185" s="137" t="s">
        <v>26</v>
      </c>
      <c r="B185" s="153" t="s">
        <v>266</v>
      </c>
      <c r="C185" s="137">
        <v>78690</v>
      </c>
      <c r="D185" s="137" t="s">
        <v>5</v>
      </c>
      <c r="E185" s="138">
        <v>114</v>
      </c>
      <c r="F185" s="190"/>
      <c r="G185" s="139">
        <f t="shared" si="5"/>
        <v>0</v>
      </c>
      <c r="H185" s="139"/>
      <c r="I185" s="198"/>
    </row>
    <row r="186" spans="1:9" s="102" customFormat="1" x14ac:dyDescent="0.25">
      <c r="A186" s="114" t="s">
        <v>26</v>
      </c>
      <c r="B186" s="127" t="s">
        <v>216</v>
      </c>
      <c r="C186" s="114" t="s">
        <v>215</v>
      </c>
      <c r="D186" s="114" t="s">
        <v>5</v>
      </c>
      <c r="E186" s="116">
        <v>32</v>
      </c>
      <c r="F186" s="180"/>
      <c r="G186" s="119">
        <f t="shared" si="5"/>
        <v>0</v>
      </c>
      <c r="H186" s="119"/>
      <c r="I186" s="181"/>
    </row>
    <row r="187" spans="1:9" s="102" customFormat="1" x14ac:dyDescent="0.25">
      <c r="A187" s="114" t="s">
        <v>26</v>
      </c>
      <c r="B187" s="127" t="s">
        <v>217</v>
      </c>
      <c r="C187" s="114" t="s">
        <v>218</v>
      </c>
      <c r="D187" s="114" t="s">
        <v>5</v>
      </c>
      <c r="E187" s="116">
        <v>32</v>
      </c>
      <c r="F187" s="180"/>
      <c r="G187" s="119">
        <f t="shared" si="5"/>
        <v>0</v>
      </c>
      <c r="H187" s="119"/>
      <c r="I187" s="181"/>
    </row>
    <row r="188" spans="1:9" s="102" customFormat="1" x14ac:dyDescent="0.25">
      <c r="A188" s="120" t="s">
        <v>26</v>
      </c>
      <c r="B188" s="145" t="s">
        <v>128</v>
      </c>
      <c r="C188" s="125" t="s">
        <v>130</v>
      </c>
      <c r="D188" s="152" t="s">
        <v>4</v>
      </c>
      <c r="E188" s="121">
        <v>600</v>
      </c>
      <c r="F188" s="183"/>
      <c r="G188" s="126">
        <f t="shared" si="5"/>
        <v>0</v>
      </c>
      <c r="H188" s="126"/>
      <c r="I188" s="184"/>
    </row>
    <row r="189" spans="1:9" s="102" customFormat="1" x14ac:dyDescent="0.25">
      <c r="A189" s="114" t="s">
        <v>26</v>
      </c>
      <c r="B189" s="127" t="s">
        <v>150</v>
      </c>
      <c r="C189" s="123"/>
      <c r="D189" s="114" t="s">
        <v>5</v>
      </c>
      <c r="E189" s="116">
        <v>250</v>
      </c>
      <c r="F189" s="180"/>
      <c r="G189" s="119">
        <f t="shared" si="5"/>
        <v>0</v>
      </c>
      <c r="H189" s="119"/>
      <c r="I189" s="181"/>
    </row>
    <row r="190" spans="1:9" s="102" customFormat="1" x14ac:dyDescent="0.25">
      <c r="A190" s="154" t="s">
        <v>26</v>
      </c>
      <c r="B190" s="155" t="s">
        <v>317</v>
      </c>
      <c r="C190" s="156"/>
      <c r="D190" s="154"/>
      <c r="E190" s="157"/>
      <c r="F190" s="199"/>
      <c r="G190" s="159"/>
      <c r="H190" s="159"/>
      <c r="I190" s="200"/>
    </row>
    <row r="191" spans="1:9" s="102" customFormat="1" x14ac:dyDescent="0.25">
      <c r="A191" s="154" t="s">
        <v>26</v>
      </c>
      <c r="B191" s="155" t="s">
        <v>145</v>
      </c>
      <c r="C191" s="156"/>
      <c r="D191" s="154"/>
      <c r="E191" s="157"/>
      <c r="F191" s="199"/>
      <c r="G191" s="159"/>
      <c r="H191" s="159"/>
      <c r="I191" s="200"/>
    </row>
    <row r="192" spans="1:9" s="102" customFormat="1" x14ac:dyDescent="0.25">
      <c r="A192" s="154" t="s">
        <v>26</v>
      </c>
      <c r="B192" s="155" t="s">
        <v>146</v>
      </c>
      <c r="C192" s="156"/>
      <c r="D192" s="154"/>
      <c r="E192" s="157"/>
      <c r="F192" s="199"/>
      <c r="G192" s="159"/>
      <c r="H192" s="159"/>
      <c r="I192" s="200"/>
    </row>
    <row r="193" spans="1:9" s="102" customFormat="1" x14ac:dyDescent="0.25">
      <c r="A193" s="154" t="s">
        <v>26</v>
      </c>
      <c r="B193" s="155" t="s">
        <v>147</v>
      </c>
      <c r="C193" s="158" t="s">
        <v>148</v>
      </c>
      <c r="D193" s="154" t="s">
        <v>5</v>
      </c>
      <c r="E193" s="157"/>
      <c r="F193" s="201"/>
      <c r="G193" s="159">
        <f t="shared" si="5"/>
        <v>0</v>
      </c>
      <c r="H193" s="159"/>
      <c r="I193" s="200"/>
    </row>
    <row r="194" spans="1:9" s="102" customFormat="1" x14ac:dyDescent="0.25">
      <c r="A194" s="154" t="s">
        <v>26</v>
      </c>
      <c r="B194" s="155" t="s">
        <v>149</v>
      </c>
      <c r="C194" s="156"/>
      <c r="D194" s="154"/>
      <c r="E194" s="157"/>
      <c r="F194" s="199"/>
      <c r="G194" s="159"/>
      <c r="H194" s="159"/>
      <c r="I194" s="200"/>
    </row>
    <row r="195" spans="1:9" s="102" customFormat="1" x14ac:dyDescent="0.25">
      <c r="A195" s="128"/>
      <c r="B195" s="128"/>
      <c r="C195" s="151"/>
      <c r="D195" s="128"/>
      <c r="E195" s="129"/>
      <c r="F195" s="186"/>
      <c r="G195" s="206"/>
      <c r="H195" s="206"/>
      <c r="I195" s="187"/>
    </row>
    <row r="196" spans="1:9" s="102" customFormat="1" x14ac:dyDescent="0.25">
      <c r="A196" s="135" t="s">
        <v>25</v>
      </c>
      <c r="B196" s="136" t="s">
        <v>37</v>
      </c>
      <c r="C196" s="160"/>
      <c r="D196" s="137" t="s">
        <v>12</v>
      </c>
      <c r="E196" s="138">
        <v>5</v>
      </c>
      <c r="F196" s="190"/>
      <c r="G196" s="139"/>
      <c r="H196" s="139">
        <f t="shared" si="4"/>
        <v>0</v>
      </c>
      <c r="I196" s="191"/>
    </row>
    <row r="197" spans="1:9" s="102" customFormat="1" x14ac:dyDescent="0.25">
      <c r="A197" s="141" t="s">
        <v>25</v>
      </c>
      <c r="B197" s="142" t="s">
        <v>314</v>
      </c>
      <c r="C197" s="125"/>
      <c r="D197" s="120" t="s">
        <v>4</v>
      </c>
      <c r="E197" s="121">
        <v>5400</v>
      </c>
      <c r="F197" s="185"/>
      <c r="G197" s="126"/>
      <c r="H197" s="126">
        <f t="shared" si="4"/>
        <v>0</v>
      </c>
      <c r="I197" s="194"/>
    </row>
    <row r="198" spans="1:9" s="102" customFormat="1" x14ac:dyDescent="0.25">
      <c r="A198" s="130" t="s">
        <v>25</v>
      </c>
      <c r="B198" s="134" t="s">
        <v>41</v>
      </c>
      <c r="C198" s="123"/>
      <c r="D198" s="114" t="s">
        <v>5</v>
      </c>
      <c r="E198" s="116">
        <v>32</v>
      </c>
      <c r="F198" s="180"/>
      <c r="G198" s="119"/>
      <c r="H198" s="119">
        <f t="shared" si="4"/>
        <v>0</v>
      </c>
      <c r="I198" s="189"/>
    </row>
    <row r="199" spans="1:9" s="102" customFormat="1" x14ac:dyDescent="0.25">
      <c r="A199" s="141" t="s">
        <v>25</v>
      </c>
      <c r="B199" s="142" t="s">
        <v>269</v>
      </c>
      <c r="C199" s="125"/>
      <c r="D199" s="120" t="s">
        <v>5</v>
      </c>
      <c r="E199" s="121">
        <v>136</v>
      </c>
      <c r="F199" s="183"/>
      <c r="G199" s="126"/>
      <c r="H199" s="126">
        <f t="shared" si="4"/>
        <v>0</v>
      </c>
      <c r="I199" s="194"/>
    </row>
    <row r="200" spans="1:9" s="102" customFormat="1" x14ac:dyDescent="0.25">
      <c r="A200" s="141" t="s">
        <v>25</v>
      </c>
      <c r="B200" s="142" t="s">
        <v>129</v>
      </c>
      <c r="C200" s="125"/>
      <c r="D200" s="120" t="s">
        <v>4</v>
      </c>
      <c r="E200" s="121">
        <v>600</v>
      </c>
      <c r="F200" s="183"/>
      <c r="G200" s="126"/>
      <c r="H200" s="126">
        <f t="shared" si="4"/>
        <v>0</v>
      </c>
      <c r="I200" s="194"/>
    </row>
    <row r="201" spans="1:9" s="102" customFormat="1" ht="18.75" x14ac:dyDescent="0.3">
      <c r="A201" s="114"/>
      <c r="B201" s="115" t="s">
        <v>127</v>
      </c>
      <c r="C201" s="123"/>
      <c r="D201" s="114"/>
      <c r="E201" s="116"/>
      <c r="F201" s="180"/>
      <c r="G201" s="119"/>
      <c r="H201" s="119"/>
      <c r="I201" s="181"/>
    </row>
    <row r="202" spans="1:9" s="102" customFormat="1" x14ac:dyDescent="0.25">
      <c r="A202" s="120" t="s">
        <v>26</v>
      </c>
      <c r="B202" s="145" t="s">
        <v>316</v>
      </c>
      <c r="C202" s="125"/>
      <c r="D202" s="152" t="s">
        <v>4</v>
      </c>
      <c r="E202" s="121">
        <v>400</v>
      </c>
      <c r="F202" s="183"/>
      <c r="G202" s="126">
        <f t="shared" si="5"/>
        <v>0</v>
      </c>
      <c r="H202" s="126"/>
      <c r="I202" s="184"/>
    </row>
    <row r="203" spans="1:9" s="102" customFormat="1" x14ac:dyDescent="0.25">
      <c r="A203" s="114" t="s">
        <v>26</v>
      </c>
      <c r="B203" s="127" t="s">
        <v>128</v>
      </c>
      <c r="C203" s="123" t="s">
        <v>130</v>
      </c>
      <c r="D203" s="148" t="s">
        <v>4</v>
      </c>
      <c r="E203" s="116">
        <v>150</v>
      </c>
      <c r="F203" s="180"/>
      <c r="G203" s="119">
        <f t="shared" si="5"/>
        <v>0</v>
      </c>
      <c r="H203" s="119"/>
      <c r="I203" s="181"/>
    </row>
    <row r="204" spans="1:9" s="102" customFormat="1" x14ac:dyDescent="0.25">
      <c r="A204" s="120" t="s">
        <v>26</v>
      </c>
      <c r="B204" s="145" t="s">
        <v>150</v>
      </c>
      <c r="C204" s="125"/>
      <c r="D204" s="152" t="s">
        <v>5</v>
      </c>
      <c r="E204" s="121">
        <v>50</v>
      </c>
      <c r="F204" s="183"/>
      <c r="G204" s="126">
        <f t="shared" ref="G204:G232" si="6">ROUND(E204*F204,2)</f>
        <v>0</v>
      </c>
      <c r="H204" s="126"/>
      <c r="I204" s="184"/>
    </row>
    <row r="205" spans="1:9" s="102" customFormat="1" x14ac:dyDescent="0.25">
      <c r="A205" s="120" t="s">
        <v>26</v>
      </c>
      <c r="B205" s="145" t="s">
        <v>315</v>
      </c>
      <c r="C205" s="120"/>
      <c r="D205" s="120" t="s">
        <v>5</v>
      </c>
      <c r="E205" s="121">
        <v>12</v>
      </c>
      <c r="F205" s="183"/>
      <c r="G205" s="126">
        <f t="shared" si="6"/>
        <v>0</v>
      </c>
      <c r="H205" s="126"/>
      <c r="I205" s="184"/>
    </row>
    <row r="206" spans="1:9" s="102" customFormat="1" x14ac:dyDescent="0.25">
      <c r="A206" s="114"/>
      <c r="B206" s="127"/>
      <c r="C206" s="114"/>
      <c r="D206" s="114"/>
      <c r="E206" s="116"/>
      <c r="F206" s="180"/>
      <c r="G206" s="119"/>
      <c r="H206" s="119"/>
      <c r="I206" s="181"/>
    </row>
    <row r="207" spans="1:9" s="102" customFormat="1" x14ac:dyDescent="0.25">
      <c r="A207" s="114"/>
      <c r="B207" s="127"/>
      <c r="C207" s="114"/>
      <c r="D207" s="114"/>
      <c r="E207" s="116"/>
      <c r="F207" s="180"/>
      <c r="G207" s="119"/>
      <c r="H207" s="119"/>
      <c r="I207" s="181"/>
    </row>
    <row r="208" spans="1:9" s="102" customFormat="1" x14ac:dyDescent="0.25">
      <c r="A208" s="114" t="s">
        <v>26</v>
      </c>
      <c r="B208" s="127" t="s">
        <v>17</v>
      </c>
      <c r="C208" s="114" t="s">
        <v>18</v>
      </c>
      <c r="D208" s="114" t="s">
        <v>5</v>
      </c>
      <c r="E208" s="116">
        <v>12</v>
      </c>
      <c r="F208" s="180"/>
      <c r="G208" s="119">
        <f t="shared" si="6"/>
        <v>0</v>
      </c>
      <c r="H208" s="119"/>
      <c r="I208" s="181"/>
    </row>
    <row r="209" spans="1:9" s="102" customFormat="1" x14ac:dyDescent="0.25">
      <c r="A209" s="128"/>
      <c r="B209" s="128"/>
      <c r="C209" s="151"/>
      <c r="D209" s="128"/>
      <c r="E209" s="129"/>
      <c r="F209" s="186"/>
      <c r="G209" s="206"/>
      <c r="H209" s="206"/>
      <c r="I209" s="187"/>
    </row>
    <row r="210" spans="1:9" s="102" customFormat="1" x14ac:dyDescent="0.25">
      <c r="A210" s="135" t="s">
        <v>25</v>
      </c>
      <c r="B210" s="136" t="s">
        <v>37</v>
      </c>
      <c r="C210" s="160"/>
      <c r="D210" s="137" t="s">
        <v>12</v>
      </c>
      <c r="E210" s="138">
        <v>5</v>
      </c>
      <c r="F210" s="190"/>
      <c r="G210" s="139"/>
      <c r="H210" s="139">
        <f t="shared" ref="H210:H233" si="7">ROUND(E210*F210,2)</f>
        <v>0</v>
      </c>
      <c r="I210" s="191"/>
    </row>
    <row r="211" spans="1:9" s="102" customFormat="1" x14ac:dyDescent="0.25">
      <c r="A211" s="141" t="s">
        <v>25</v>
      </c>
      <c r="B211" s="142" t="s">
        <v>314</v>
      </c>
      <c r="C211" s="125"/>
      <c r="D211" s="120" t="s">
        <v>4</v>
      </c>
      <c r="E211" s="121">
        <v>400</v>
      </c>
      <c r="F211" s="183"/>
      <c r="G211" s="126"/>
      <c r="H211" s="126">
        <f t="shared" si="7"/>
        <v>0</v>
      </c>
      <c r="I211" s="194"/>
    </row>
    <row r="212" spans="1:9" s="102" customFormat="1" x14ac:dyDescent="0.25">
      <c r="A212" s="130" t="s">
        <v>25</v>
      </c>
      <c r="B212" s="134" t="s">
        <v>41</v>
      </c>
      <c r="C212" s="123"/>
      <c r="D212" s="114" t="s">
        <v>5</v>
      </c>
      <c r="E212" s="116">
        <v>12</v>
      </c>
      <c r="F212" s="180"/>
      <c r="G212" s="119"/>
      <c r="H212" s="119">
        <f t="shared" si="7"/>
        <v>0</v>
      </c>
      <c r="I212" s="189"/>
    </row>
    <row r="213" spans="1:9" s="102" customFormat="1" x14ac:dyDescent="0.25">
      <c r="A213" s="130" t="s">
        <v>25</v>
      </c>
      <c r="B213" s="134" t="s">
        <v>286</v>
      </c>
      <c r="C213" s="123"/>
      <c r="D213" s="114" t="s">
        <v>5</v>
      </c>
      <c r="E213" s="116">
        <v>12</v>
      </c>
      <c r="F213" s="180"/>
      <c r="G213" s="119"/>
      <c r="H213" s="119">
        <f t="shared" si="7"/>
        <v>0</v>
      </c>
      <c r="I213" s="189"/>
    </row>
    <row r="214" spans="1:9" s="102" customFormat="1" x14ac:dyDescent="0.25">
      <c r="A214" s="130" t="s">
        <v>25</v>
      </c>
      <c r="B214" s="134" t="s">
        <v>129</v>
      </c>
      <c r="C214" s="123"/>
      <c r="D214" s="114" t="s">
        <v>4</v>
      </c>
      <c r="E214" s="116">
        <v>150</v>
      </c>
      <c r="F214" s="180"/>
      <c r="G214" s="119"/>
      <c r="H214" s="119">
        <f t="shared" si="7"/>
        <v>0</v>
      </c>
      <c r="I214" s="189"/>
    </row>
    <row r="215" spans="1:9" s="102" customFormat="1" x14ac:dyDescent="0.25">
      <c r="A215" s="130"/>
      <c r="B215" s="127"/>
      <c r="C215" s="114"/>
      <c r="D215" s="114"/>
      <c r="E215" s="116"/>
      <c r="F215" s="180"/>
      <c r="G215" s="119"/>
      <c r="H215" s="119"/>
      <c r="I215" s="181"/>
    </row>
    <row r="216" spans="1:9" s="102" customFormat="1" ht="18.75" x14ac:dyDescent="0.3">
      <c r="A216" s="114"/>
      <c r="B216" s="115" t="s">
        <v>112</v>
      </c>
      <c r="C216" s="114"/>
      <c r="D216" s="114"/>
      <c r="E216" s="116"/>
      <c r="F216" s="180"/>
      <c r="G216" s="119"/>
      <c r="H216" s="119"/>
      <c r="I216" s="181"/>
    </row>
    <row r="217" spans="1:9" s="102" customFormat="1" x14ac:dyDescent="0.25">
      <c r="A217" s="114" t="s">
        <v>26</v>
      </c>
      <c r="B217" s="127" t="s">
        <v>113</v>
      </c>
      <c r="C217" s="114"/>
      <c r="D217" s="114" t="s">
        <v>11</v>
      </c>
      <c r="E217" s="116">
        <v>50</v>
      </c>
      <c r="F217" s="180"/>
      <c r="G217" s="119">
        <f t="shared" si="6"/>
        <v>0</v>
      </c>
      <c r="H217" s="119"/>
      <c r="I217" s="181"/>
    </row>
    <row r="218" spans="1:9" s="102" customFormat="1" x14ac:dyDescent="0.25">
      <c r="A218" s="114" t="s">
        <v>26</v>
      </c>
      <c r="B218" s="127" t="s">
        <v>291</v>
      </c>
      <c r="C218" s="114"/>
      <c r="D218" s="114" t="s">
        <v>5</v>
      </c>
      <c r="E218" s="116">
        <v>2</v>
      </c>
      <c r="F218" s="180"/>
      <c r="G218" s="119">
        <f t="shared" si="6"/>
        <v>0</v>
      </c>
      <c r="H218" s="119"/>
      <c r="I218" s="181"/>
    </row>
    <row r="219" spans="1:9" s="102" customFormat="1" x14ac:dyDescent="0.25">
      <c r="A219" s="128"/>
      <c r="B219" s="128"/>
      <c r="C219" s="128"/>
      <c r="D219" s="128"/>
      <c r="E219" s="129"/>
      <c r="F219" s="186"/>
      <c r="G219" s="206"/>
      <c r="H219" s="206"/>
      <c r="I219" s="187"/>
    </row>
    <row r="220" spans="1:9" s="102" customFormat="1" x14ac:dyDescent="0.25">
      <c r="A220" s="130" t="s">
        <v>25</v>
      </c>
      <c r="B220" s="134" t="s">
        <v>125</v>
      </c>
      <c r="C220" s="140"/>
      <c r="D220" s="114" t="s">
        <v>12</v>
      </c>
      <c r="E220" s="131">
        <v>20</v>
      </c>
      <c r="F220" s="192"/>
      <c r="G220" s="132"/>
      <c r="H220" s="132">
        <f t="shared" si="7"/>
        <v>0</v>
      </c>
      <c r="I220" s="189"/>
    </row>
    <row r="221" spans="1:9" s="102" customFormat="1" x14ac:dyDescent="0.25">
      <c r="A221" s="130" t="s">
        <v>25</v>
      </c>
      <c r="B221" s="134" t="s">
        <v>30</v>
      </c>
      <c r="C221" s="140"/>
      <c r="D221" s="114" t="s">
        <v>12</v>
      </c>
      <c r="E221" s="131">
        <v>20</v>
      </c>
      <c r="F221" s="192"/>
      <c r="G221" s="132"/>
      <c r="H221" s="132">
        <f t="shared" si="7"/>
        <v>0</v>
      </c>
      <c r="I221" s="189"/>
    </row>
    <row r="222" spans="1:9" s="102" customFormat="1" x14ac:dyDescent="0.25">
      <c r="A222" s="130" t="s">
        <v>25</v>
      </c>
      <c r="B222" s="134" t="s">
        <v>114</v>
      </c>
      <c r="C222" s="140"/>
      <c r="D222" s="114" t="s">
        <v>11</v>
      </c>
      <c r="E222" s="131">
        <v>50</v>
      </c>
      <c r="F222" s="192"/>
      <c r="G222" s="132"/>
      <c r="H222" s="132">
        <f t="shared" si="7"/>
        <v>0</v>
      </c>
      <c r="I222" s="189"/>
    </row>
    <row r="223" spans="1:9" s="102" customFormat="1" x14ac:dyDescent="0.25">
      <c r="A223" s="130" t="s">
        <v>25</v>
      </c>
      <c r="B223" s="134" t="s">
        <v>313</v>
      </c>
      <c r="C223" s="114"/>
      <c r="D223" s="114" t="s">
        <v>12</v>
      </c>
      <c r="E223" s="116">
        <v>5</v>
      </c>
      <c r="F223" s="192"/>
      <c r="G223" s="132"/>
      <c r="H223" s="132">
        <f t="shared" si="7"/>
        <v>0</v>
      </c>
      <c r="I223" s="189"/>
    </row>
    <row r="224" spans="1:9" s="102" customFormat="1" x14ac:dyDescent="0.25">
      <c r="A224" s="114"/>
      <c r="B224" s="161"/>
      <c r="C224" s="161"/>
      <c r="D224" s="161"/>
      <c r="E224" s="161"/>
      <c r="F224" s="180"/>
      <c r="G224" s="119"/>
      <c r="H224" s="119"/>
      <c r="I224" s="181"/>
    </row>
    <row r="225" spans="1:9" s="102" customFormat="1" ht="18.75" x14ac:dyDescent="0.25">
      <c r="A225" s="176" t="s">
        <v>112</v>
      </c>
      <c r="B225" s="177"/>
      <c r="C225" s="177"/>
      <c r="D225" s="177"/>
      <c r="E225" s="177"/>
      <c r="F225" s="202"/>
      <c r="G225" s="209"/>
      <c r="H225" s="209"/>
      <c r="I225" s="203"/>
    </row>
    <row r="226" spans="1:9" s="102" customFormat="1" x14ac:dyDescent="0.25">
      <c r="A226" s="114"/>
      <c r="B226" s="162"/>
      <c r="C226" s="161"/>
      <c r="D226" s="161"/>
      <c r="E226" s="161"/>
      <c r="F226" s="180"/>
      <c r="G226" s="119"/>
      <c r="H226" s="119"/>
      <c r="I226" s="181"/>
    </row>
    <row r="227" spans="1:9" s="102" customFormat="1" x14ac:dyDescent="0.25">
      <c r="A227" s="114" t="s">
        <v>26</v>
      </c>
      <c r="B227" s="114" t="s">
        <v>312</v>
      </c>
      <c r="C227" s="123" t="s">
        <v>132</v>
      </c>
      <c r="D227" s="114" t="s">
        <v>4</v>
      </c>
      <c r="E227" s="116">
        <v>350</v>
      </c>
      <c r="F227" s="182"/>
      <c r="G227" s="119">
        <f t="shared" si="6"/>
        <v>0</v>
      </c>
      <c r="H227" s="119"/>
      <c r="I227" s="181"/>
    </row>
    <row r="228" spans="1:9" s="102" customFormat="1" x14ac:dyDescent="0.25">
      <c r="A228" s="114" t="s">
        <v>26</v>
      </c>
      <c r="B228" s="127" t="s">
        <v>311</v>
      </c>
      <c r="C228" s="114">
        <v>78501</v>
      </c>
      <c r="D228" s="114" t="s">
        <v>5</v>
      </c>
      <c r="E228" s="116">
        <v>50</v>
      </c>
      <c r="F228" s="182"/>
      <c r="G228" s="119">
        <f t="shared" si="6"/>
        <v>0</v>
      </c>
      <c r="H228" s="119"/>
      <c r="I228" s="181"/>
    </row>
    <row r="229" spans="1:9" s="102" customFormat="1" x14ac:dyDescent="0.25">
      <c r="A229" s="114" t="s">
        <v>26</v>
      </c>
      <c r="B229" s="145" t="s">
        <v>310</v>
      </c>
      <c r="C229" s="123" t="s">
        <v>309</v>
      </c>
      <c r="D229" s="148" t="s">
        <v>4</v>
      </c>
      <c r="E229" s="116">
        <v>130</v>
      </c>
      <c r="F229" s="180"/>
      <c r="G229" s="119">
        <f t="shared" si="6"/>
        <v>0</v>
      </c>
      <c r="H229" s="119"/>
      <c r="I229" s="181"/>
    </row>
    <row r="230" spans="1:9" s="102" customFormat="1" x14ac:dyDescent="0.25">
      <c r="A230" s="114" t="s">
        <v>26</v>
      </c>
      <c r="B230" s="127" t="s">
        <v>308</v>
      </c>
      <c r="C230" s="123" t="s">
        <v>307</v>
      </c>
      <c r="D230" s="148" t="s">
        <v>5</v>
      </c>
      <c r="E230" s="116">
        <v>120</v>
      </c>
      <c r="F230" s="180"/>
      <c r="G230" s="119">
        <f t="shared" si="6"/>
        <v>0</v>
      </c>
      <c r="H230" s="119"/>
      <c r="I230" s="181"/>
    </row>
    <row r="231" spans="1:9" s="102" customFormat="1" x14ac:dyDescent="0.25">
      <c r="A231" s="114" t="s">
        <v>26</v>
      </c>
      <c r="B231" s="127" t="s">
        <v>306</v>
      </c>
      <c r="C231" s="123" t="s">
        <v>305</v>
      </c>
      <c r="D231" s="148" t="s">
        <v>5</v>
      </c>
      <c r="E231" s="116">
        <v>45</v>
      </c>
      <c r="F231" s="180"/>
      <c r="G231" s="119">
        <f t="shared" si="6"/>
        <v>0</v>
      </c>
      <c r="H231" s="119"/>
      <c r="I231" s="181"/>
    </row>
    <row r="232" spans="1:9" s="102" customFormat="1" x14ac:dyDescent="0.25">
      <c r="A232" s="114" t="s">
        <v>26</v>
      </c>
      <c r="B232" s="127" t="s">
        <v>304</v>
      </c>
      <c r="C232" s="123" t="s">
        <v>303</v>
      </c>
      <c r="D232" s="148" t="s">
        <v>4</v>
      </c>
      <c r="E232" s="116">
        <v>130</v>
      </c>
      <c r="F232" s="180"/>
      <c r="G232" s="119">
        <f t="shared" si="6"/>
        <v>0</v>
      </c>
      <c r="H232" s="119"/>
      <c r="I232" s="181"/>
    </row>
    <row r="233" spans="1:9" x14ac:dyDescent="0.25">
      <c r="A233" s="130" t="s">
        <v>25</v>
      </c>
      <c r="B233" s="134" t="s">
        <v>302</v>
      </c>
      <c r="C233" s="140"/>
      <c r="D233" s="164" t="s">
        <v>12</v>
      </c>
      <c r="E233" s="131">
        <v>30</v>
      </c>
      <c r="F233" s="192"/>
      <c r="G233" s="132"/>
      <c r="H233" s="132">
        <f t="shared" si="7"/>
        <v>0</v>
      </c>
      <c r="I233" s="189"/>
    </row>
    <row r="234" spans="1:9" ht="18.75" x14ac:dyDescent="0.3">
      <c r="A234" s="114"/>
      <c r="B234" s="110" t="s">
        <v>108</v>
      </c>
      <c r="C234" s="161"/>
      <c r="D234" s="161"/>
      <c r="E234" s="161"/>
      <c r="F234" s="180"/>
      <c r="G234" s="165">
        <f>SUM(G10:G233)</f>
        <v>0</v>
      </c>
      <c r="H234" s="163"/>
      <c r="I234" s="181"/>
    </row>
    <row r="235" spans="1:9" ht="18.75" x14ac:dyDescent="0.3">
      <c r="A235" s="114"/>
      <c r="B235" s="110" t="s">
        <v>109</v>
      </c>
      <c r="C235" s="161"/>
      <c r="D235" s="161"/>
      <c r="E235" s="161"/>
      <c r="F235" s="180"/>
      <c r="G235" s="124"/>
      <c r="H235" s="163">
        <f>SUM(H53:H234)</f>
        <v>0</v>
      </c>
      <c r="I235" s="181"/>
    </row>
    <row r="236" spans="1:9" ht="18.75" x14ac:dyDescent="0.3">
      <c r="A236" s="114"/>
      <c r="B236" s="110" t="s">
        <v>106</v>
      </c>
      <c r="C236" s="161"/>
      <c r="D236" s="161"/>
      <c r="E236" s="161"/>
      <c r="F236" s="180"/>
      <c r="G236" s="124"/>
      <c r="H236" s="163">
        <f>G234+H235</f>
        <v>0</v>
      </c>
      <c r="I236" s="181"/>
    </row>
    <row r="237" spans="1:9" ht="18.75" x14ac:dyDescent="0.3">
      <c r="A237" s="114"/>
      <c r="B237" s="110"/>
      <c r="C237" s="161"/>
      <c r="D237" s="161"/>
      <c r="E237" s="161"/>
      <c r="F237" s="180"/>
      <c r="G237" s="117"/>
      <c r="H237" s="122"/>
      <c r="I237" s="181"/>
    </row>
    <row r="238" spans="1:9" x14ac:dyDescent="0.25">
      <c r="A238" s="114"/>
      <c r="B238" s="161"/>
      <c r="C238" s="161"/>
      <c r="D238" s="161"/>
      <c r="E238" s="161"/>
      <c r="F238" s="180"/>
      <c r="G238" s="117"/>
      <c r="H238" s="118"/>
      <c r="I238" s="181"/>
    </row>
    <row r="239" spans="1:9" ht="18.75" x14ac:dyDescent="0.3">
      <c r="A239" s="114"/>
      <c r="B239" s="166" t="s">
        <v>24</v>
      </c>
      <c r="C239" s="161"/>
      <c r="D239" s="161"/>
      <c r="E239" s="161"/>
      <c r="F239" s="180"/>
      <c r="G239" s="117"/>
      <c r="H239" s="118"/>
      <c r="I239" s="181"/>
    </row>
    <row r="240" spans="1:9" x14ac:dyDescent="0.25">
      <c r="A240" s="114"/>
      <c r="B240" s="167" t="s">
        <v>27</v>
      </c>
      <c r="C240" s="161"/>
      <c r="D240" s="161"/>
      <c r="E240" s="161"/>
      <c r="F240" s="180"/>
      <c r="G240" s="117"/>
      <c r="H240" s="118"/>
      <c r="I240" s="181"/>
    </row>
    <row r="241" spans="1:9" x14ac:dyDescent="0.25">
      <c r="A241" s="114"/>
      <c r="B241" s="167" t="s">
        <v>28</v>
      </c>
      <c r="C241" s="161"/>
      <c r="D241" s="161"/>
      <c r="E241" s="161"/>
      <c r="F241" s="180"/>
      <c r="G241" s="117"/>
      <c r="H241" s="118"/>
      <c r="I241" s="181"/>
    </row>
    <row r="242" spans="1:9" x14ac:dyDescent="0.25">
      <c r="A242" s="114"/>
      <c r="B242" s="167" t="s">
        <v>29</v>
      </c>
      <c r="C242" s="161"/>
      <c r="D242" s="161"/>
      <c r="E242" s="161"/>
      <c r="F242" s="180"/>
      <c r="G242" s="117"/>
      <c r="H242" s="118"/>
      <c r="I242" s="181"/>
    </row>
    <row r="243" spans="1:9" x14ac:dyDescent="0.25">
      <c r="A243" s="114"/>
      <c r="B243" s="167"/>
      <c r="C243" s="161"/>
      <c r="D243" s="161"/>
      <c r="E243" s="161"/>
      <c r="F243" s="180"/>
      <c r="G243" s="117"/>
      <c r="H243" s="118"/>
      <c r="I243" s="181"/>
    </row>
    <row r="244" spans="1:9" ht="16.5" thickBot="1" x14ac:dyDescent="0.3">
      <c r="A244" s="168"/>
      <c r="B244" s="169"/>
      <c r="C244" s="169"/>
      <c r="D244" s="168"/>
      <c r="E244" s="170"/>
      <c r="F244" s="204"/>
      <c r="G244" s="171"/>
      <c r="H244" s="172"/>
      <c r="I244" s="205"/>
    </row>
    <row r="245" spans="1:9" ht="15.75" thickTop="1" x14ac:dyDescent="0.25"/>
    <row r="246" spans="1:9" ht="15.75" x14ac:dyDescent="0.25">
      <c r="A246" s="173" t="s">
        <v>42</v>
      </c>
      <c r="B246" s="94"/>
      <c r="C246" s="94"/>
      <c r="D246" s="94"/>
      <c r="E246" s="94"/>
      <c r="F246" s="214"/>
      <c r="G246" s="214"/>
    </row>
    <row r="247" spans="1:9" x14ac:dyDescent="0.25">
      <c r="A247" s="215" t="s">
        <v>7</v>
      </c>
      <c r="B247" s="215"/>
      <c r="C247" s="215"/>
      <c r="D247" s="215"/>
      <c r="E247" s="215"/>
      <c r="F247" s="215"/>
      <c r="G247" s="215"/>
      <c r="H247" s="174"/>
    </row>
    <row r="248" spans="1:9" x14ac:dyDescent="0.25">
      <c r="A248" s="215" t="s">
        <v>6</v>
      </c>
      <c r="B248" s="215"/>
      <c r="C248" s="215"/>
      <c r="D248" s="215"/>
      <c r="E248" s="215"/>
      <c r="F248" s="215"/>
      <c r="G248" s="215"/>
    </row>
    <row r="249" spans="1:9" x14ac:dyDescent="0.25">
      <c r="A249" s="215" t="s">
        <v>8</v>
      </c>
      <c r="B249" s="215"/>
      <c r="C249" s="215"/>
      <c r="D249" s="215"/>
      <c r="E249" s="215"/>
      <c r="F249" s="215"/>
      <c r="G249" s="215"/>
    </row>
    <row r="250" spans="1:9" x14ac:dyDescent="0.25">
      <c r="A250" s="213"/>
      <c r="B250" s="213"/>
      <c r="C250" s="213"/>
      <c r="D250" s="213"/>
      <c r="E250" s="213"/>
      <c r="F250" s="213"/>
      <c r="G250" s="213"/>
    </row>
    <row r="251" spans="1:9" ht="15.75" x14ac:dyDescent="0.25">
      <c r="A251" s="173" t="s">
        <v>43</v>
      </c>
      <c r="B251" s="94"/>
      <c r="C251" s="94"/>
      <c r="D251" s="94"/>
      <c r="E251" s="94"/>
      <c r="F251" s="94"/>
      <c r="G251" s="94"/>
    </row>
    <row r="252" spans="1:9" x14ac:dyDescent="0.25">
      <c r="A252" s="175" t="s">
        <v>117</v>
      </c>
      <c r="B252" s="94"/>
      <c r="C252" s="94"/>
      <c r="D252" s="94"/>
      <c r="E252" s="94"/>
      <c r="F252" s="94"/>
      <c r="G252" s="94"/>
    </row>
    <row r="253" spans="1:9" x14ac:dyDescent="0.25">
      <c r="A253" s="94"/>
      <c r="B253" s="94"/>
      <c r="C253" s="94"/>
      <c r="D253" s="94"/>
      <c r="E253" s="94"/>
      <c r="F253" s="94"/>
      <c r="G253" s="94"/>
    </row>
    <row r="254" spans="1:9" ht="15.75" x14ac:dyDescent="0.25">
      <c r="A254" s="173" t="s">
        <v>116</v>
      </c>
      <c r="B254" s="94"/>
      <c r="C254" s="94"/>
      <c r="D254" s="94"/>
      <c r="E254" s="94"/>
      <c r="F254" s="94"/>
      <c r="G254" s="94"/>
    </row>
    <row r="255" spans="1:9" x14ac:dyDescent="0.25">
      <c r="A255" s="175" t="s">
        <v>107</v>
      </c>
      <c r="B255" s="175"/>
      <c r="C255" s="94"/>
      <c r="D255" s="94"/>
      <c r="E255" s="94"/>
      <c r="F255" s="94"/>
      <c r="G255" s="94"/>
    </row>
  </sheetData>
  <sheetProtection algorithmName="SHA-512" hashValue="+XEnHtW2fNRrLUlOnxLITbdN2XLzI1vgkDsaaZpObFeZ6EXDtP14uzgEi0DRZQOtXmOUpmdVOf7l2/RuBFYmYA==" saltValue="C7F1IUJ8Pyz9VPE5h0rVgw==" spinCount="100000" sheet="1" objects="1" scenarios="1" formatCells="0" sort="0" autoFilter="0"/>
  <protectedRanges>
    <protectedRange sqref="F11:F244 I11:I244" name="Rozsah1"/>
  </protectedRanges>
  <mergeCells count="5">
    <mergeCell ref="A250:G250"/>
    <mergeCell ref="F246:G246"/>
    <mergeCell ref="A247:G247"/>
    <mergeCell ref="A248:G248"/>
    <mergeCell ref="A249:G249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D0CA30B482D74A8966A8C3C9F2A3E6" ma:contentTypeVersion="4" ma:contentTypeDescription="Umožňuje vytvoriť nový dokument." ma:contentTypeScope="" ma:versionID="7e3f6c00028955c9f79e66d88c2c90bc">
  <xsd:schema xmlns:xsd="http://www.w3.org/2001/XMLSchema" xmlns:xs="http://www.w3.org/2001/XMLSchema" xmlns:p="http://schemas.microsoft.com/office/2006/metadata/properties" xmlns:ns2="65be18dd-adc2-46e4-beea-0a396a37a443" targetNamespace="http://schemas.microsoft.com/office/2006/metadata/properties" ma:root="true" ma:fieldsID="06e066d74938ee099a41524a9eadd7a4" ns2:_="">
    <xsd:import namespace="65be18dd-adc2-46e4-beea-0a396a37a4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e18dd-adc2-46e4-beea-0a396a37a4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F55EB4-D38E-40A9-AF60-52549222A4ED}">
  <ds:schemaRefs>
    <ds:schemaRef ds:uri="65be18dd-adc2-46e4-beea-0a396a37a443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55BD76C-762E-4878-9CED-833E2900F0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61E638-6FB0-44F1-93E7-4CADF8FAA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be18dd-adc2-46e4-beea-0a396a37a4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Klimko Marek</cp:lastModifiedBy>
  <cp:lastPrinted>2018-08-06T09:15:50Z</cp:lastPrinted>
  <dcterms:created xsi:type="dcterms:W3CDTF">2012-12-06T22:03:06Z</dcterms:created>
  <dcterms:modified xsi:type="dcterms:W3CDTF">2019-04-02T08:25:50Z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0x010100A5D0CA30B482D74A8966A8C3C9F2A3E6</vt:lpwstr>
  </property>
</Properties>
</file>