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ksedliakova\Documents\302070CGA8_CURI Bánoš\004_Projektová dokumentácia\Rekonštrukcia pekárskej a cukrárskej dielne_SOŠ Pod Bánošom\Rozpočty Cukrárska a pekárska dielňa Aktualizácia 06_2022\"/>
    </mc:Choice>
  </mc:AlternateContent>
  <xr:revisionPtr revIDLastSave="0" documentId="13_ncr:1_{48B137B4-0E45-406B-A336-AA56739E23E3}" xr6:coauthVersionLast="47" xr6:coauthVersionMax="47" xr10:uidLastSave="{00000000-0000-0000-0000-000000000000}"/>
  <bookViews>
    <workbookView xWindow="2085" yWindow="165" windowWidth="20295" windowHeight="15300" xr2:uid="{00000000-000D-0000-FFFF-FFFF00000000}"/>
  </bookViews>
  <sheets>
    <sheet name="rozpočet" sheetId="1" r:id="rId1"/>
  </sheets>
  <definedNames>
    <definedName name="_xlnm.Print_Area" localSheetId="0">rozpočet!$A$1:$K$75</definedName>
    <definedName name="rozmer">rozpočet!#REF!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7" i="1" l="1"/>
  <c r="I47" i="1"/>
  <c r="I13" i="1"/>
  <c r="K35" i="1" l="1"/>
  <c r="I35" i="1"/>
  <c r="K37" i="1"/>
  <c r="K32" i="1" l="1"/>
  <c r="I32" i="1"/>
  <c r="K36" i="1"/>
  <c r="I36" i="1"/>
  <c r="K21" i="1" l="1"/>
  <c r="I21" i="1"/>
  <c r="K22" i="1"/>
  <c r="I22" i="1"/>
  <c r="I23" i="1"/>
  <c r="K23" i="1"/>
  <c r="I5" i="1"/>
  <c r="H71" i="1" l="1"/>
  <c r="I18" i="1"/>
  <c r="K42" i="1"/>
  <c r="I42" i="1"/>
  <c r="K43" i="1" l="1"/>
  <c r="I43" i="1"/>
  <c r="K46" i="1"/>
  <c r="I46" i="1"/>
  <c r="K41" i="1" l="1"/>
  <c r="I41" i="1"/>
  <c r="K48" i="1" l="1"/>
  <c r="I48" i="1"/>
  <c r="K56" i="1"/>
  <c r="K61" i="1"/>
  <c r="K60" i="1"/>
  <c r="I25" i="1"/>
  <c r="I33" i="1"/>
  <c r="I34" i="1"/>
  <c r="I49" i="1"/>
  <c r="I50" i="1"/>
  <c r="I51" i="1"/>
  <c r="I52" i="1"/>
  <c r="I53" i="1"/>
  <c r="I57" i="1"/>
  <c r="I58" i="1"/>
  <c r="I59" i="1"/>
  <c r="K49" i="1"/>
  <c r="K50" i="1"/>
  <c r="K51" i="1"/>
  <c r="K52" i="1"/>
  <c r="K57" i="1"/>
  <c r="K58" i="1"/>
  <c r="K59" i="1"/>
  <c r="K28" i="1"/>
  <c r="K25" i="1"/>
  <c r="K33" i="1"/>
  <c r="K34" i="1"/>
  <c r="I64" i="1" l="1"/>
  <c r="I67" i="1" s="1"/>
  <c r="H72" i="1" s="1"/>
  <c r="K65" i="1"/>
  <c r="K69" i="1" s="1"/>
  <c r="H73" i="1" s="1"/>
  <c r="H75" i="1" l="1"/>
</calcChain>
</file>

<file path=xl/sharedStrings.xml><?xml version="1.0" encoding="utf-8"?>
<sst xmlns="http://schemas.openxmlformats.org/spreadsheetml/2006/main" count="164" uniqueCount="94">
  <si>
    <t>stavebné úpravy, vysprávky</t>
  </si>
  <si>
    <t>Umiest.</t>
  </si>
  <si>
    <t>Položka</t>
  </si>
  <si>
    <t>Mn.</t>
  </si>
  <si>
    <t>M.j.</t>
  </si>
  <si>
    <t>Typ</t>
  </si>
  <si>
    <t>Popis</t>
  </si>
  <si>
    <t>Pozn.</t>
  </si>
  <si>
    <t>ks</t>
  </si>
  <si>
    <t>MP
spolu</t>
  </si>
  <si>
    <t>MP
jedn. cena</t>
  </si>
  <si>
    <t>MM
spolu</t>
  </si>
  <si>
    <t>MM
jedn. cena</t>
  </si>
  <si>
    <t>m</t>
  </si>
  <si>
    <t>M+M</t>
  </si>
  <si>
    <t>ŠTÍTOK</t>
  </si>
  <si>
    <t>Káblový štítok</t>
  </si>
  <si>
    <t/>
  </si>
  <si>
    <t>Svorka pripájacia</t>
  </si>
  <si>
    <t>Svorka spojovacia</t>
  </si>
  <si>
    <t>353-4</t>
  </si>
  <si>
    <t>Svorka Bernard na potrubie</t>
  </si>
  <si>
    <t>353-5</t>
  </si>
  <si>
    <t>Pásik k svorke Bernard</t>
  </si>
  <si>
    <t>kg</t>
  </si>
  <si>
    <t>FZ</t>
  </si>
  <si>
    <t>Farba základná</t>
  </si>
  <si>
    <t>FV</t>
  </si>
  <si>
    <t>Farba vrchná</t>
  </si>
  <si>
    <t>l</t>
  </si>
  <si>
    <t>Riedidlo</t>
  </si>
  <si>
    <t>Vodič zelenožltý bezhalogénový</t>
  </si>
  <si>
    <t>N2XH-J 1x6</t>
  </si>
  <si>
    <t>Príchytka bezhalogénová</t>
  </si>
  <si>
    <t>Bezhalogénová trubka plastová, ohybná, 320N</t>
  </si>
  <si>
    <t>kmp</t>
  </si>
  <si>
    <t>D+M</t>
  </si>
  <si>
    <t xml:space="preserve"> </t>
  </si>
  <si>
    <t>MONTÁŽNY MATERIÁL</t>
  </si>
  <si>
    <t>Rekapitulácia</t>
  </si>
  <si>
    <t>REVÍZIE</t>
  </si>
  <si>
    <t>SPOLU</t>
  </si>
  <si>
    <r>
      <t xml:space="preserve"> </t>
    </r>
    <r>
      <rPr>
        <sz val="10"/>
        <rFont val="Arial"/>
        <family val="2"/>
      </rPr>
      <t xml:space="preserve"> </t>
    </r>
  </si>
  <si>
    <t>MON</t>
  </si>
  <si>
    <t xml:space="preserve">Káblové trasy </t>
  </si>
  <si>
    <t>Káblové štítky</t>
  </si>
  <si>
    <t>Káble</t>
  </si>
  <si>
    <t>Ukončenia káblov</t>
  </si>
  <si>
    <t>Ostatné zariadenia</t>
  </si>
  <si>
    <t>M</t>
  </si>
  <si>
    <t>Pospájanie</t>
  </si>
  <si>
    <t>Zásuvky, vypínače</t>
  </si>
  <si>
    <t>10% z MP</t>
  </si>
  <si>
    <t>Podružný nešpecifikovaný materiál</t>
  </si>
  <si>
    <t>6% z MM</t>
  </si>
  <si>
    <t>Prodiel pridružených výkonov</t>
  </si>
  <si>
    <t>MONTÁŽNY MATERIÁL CELKOM</t>
  </si>
  <si>
    <t>MONTÁŽNE PRÁCE CELKOM</t>
  </si>
  <si>
    <t>Bezhalogénový kábel, odolný voči šíreniu plameňa</t>
  </si>
  <si>
    <t>stavebný materiál</t>
  </si>
  <si>
    <t>hod</t>
  </si>
  <si>
    <t>ROZVÁDZAČE</t>
  </si>
  <si>
    <t>Ukončenie Cu a Al drôtov a lán včítane zapojenie, jedna žila</t>
  </si>
  <si>
    <t>N2XH-J 1x25</t>
  </si>
  <si>
    <t>N2XH EFK-J 3x2,5</t>
  </si>
  <si>
    <t>HFCL 25</t>
  </si>
  <si>
    <t>HFX 25 IES</t>
  </si>
  <si>
    <t>Rozvádzač oceľoplechový</t>
  </si>
  <si>
    <t>ochrana samočinným odpojením napájania, krytie IP40/IP20</t>
  </si>
  <si>
    <t>prívod : zhora</t>
  </si>
  <si>
    <t>vývody : hore</t>
  </si>
  <si>
    <t>Vnútorná výplň rozvádzača podľa jednopólovej schémy rozvádzača</t>
  </si>
  <si>
    <t>v-2000 mm, š-600 mm, hĺ-400 mm + SOKEL 100mm</t>
  </si>
  <si>
    <t>N2XH EFK-J 5x50</t>
  </si>
  <si>
    <t>Káblový žľab (60 x 200 x 3000 v x š x d), komplet aj s vekom, kolenami, "T" kusmi, prepážkami, spojkami so skrutkami a maticami + uchytenie žľabu</t>
  </si>
  <si>
    <t>Bezhalogénová trubka pevná, 320N</t>
  </si>
  <si>
    <t>HFIRM 25 IEC</t>
  </si>
  <si>
    <t>Zásuvka 230V/16A IP44 na povrch</t>
  </si>
  <si>
    <t>WDE000542</t>
  </si>
  <si>
    <t>Vačkový vypínač ON-OFF 160A 3P+N, v krabici IP65</t>
  </si>
  <si>
    <t>Vačkový vypínač ON-OFF 16A 1P+N, v krabici IP65</t>
  </si>
  <si>
    <t>Prípojnica potenciálového vyrovnania</t>
  </si>
  <si>
    <t>osadenie rozvádzača</t>
  </si>
  <si>
    <t>Sekanie drážok</t>
  </si>
  <si>
    <t>Bezhalogénová lišta</t>
  </si>
  <si>
    <t>LHD 40x20HF</t>
  </si>
  <si>
    <t>Rozvádzač RMC</t>
  </si>
  <si>
    <t>Doplnenie do existujúceho rozvádzača</t>
  </si>
  <si>
    <t>NSX160F 3P ISTIČ BEZ SPÚŠTE</t>
  </si>
  <si>
    <t>MI2.2 160A  3P3D PRE NSX160/250</t>
  </si>
  <si>
    <t>N2XH EFK-J 5x70</t>
  </si>
  <si>
    <t>Drát FeZn 10mm</t>
  </si>
  <si>
    <t>Rekonštrukcia kuchyne pekárenskej a cukrárenskej výučby                                                                    SOŠ Pod Bánošom Banská Bystrica                                                                                                                   Časť: Praktická cukrárska učebňa                                                                               Elektroinštalácia</t>
  </si>
  <si>
    <t>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</si>
</sst>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Sk&quot;_-;\-* #,##0.00\ &quot;Sk&quot;_-;_-* &quot;-&quot;??\ &quot;Sk&quot;_-;_-@_-"/>
    <numFmt numFmtId="165" formatCode="#,##0.00\ [$€-1]"/>
    <numFmt numFmtId="166" formatCode="#,##0.0000\ [$€-1]"/>
    <numFmt numFmtId="167" formatCode="#,##0.00\ [$€-407]"/>
    <numFmt numFmtId="168" formatCode="#,##0.00\ &quot;€&quot;"/>
  </numFmts>
  <fonts count="21">
    <font>
      <sz val="10"/>
      <name val="Arial"/>
      <charset val="238"/>
    </font>
    <font>
      <sz val="10"/>
      <name val="Arial"/>
      <charset val="238"/>
    </font>
    <font>
      <sz val="9"/>
      <name val="Arial CE"/>
      <family val="2"/>
      <charset val="238"/>
    </font>
    <font>
      <sz val="10"/>
      <name val="Helv"/>
    </font>
    <font>
      <sz val="9"/>
      <name val="Arial CE"/>
      <charset val="238"/>
    </font>
    <font>
      <b/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sz val="11"/>
      <name val="Arial"/>
      <charset val="238"/>
    </font>
    <font>
      <sz val="10"/>
      <color indexed="8"/>
      <name val="MS Sans Serif"/>
      <family val="2"/>
      <charset val="238"/>
    </font>
    <font>
      <sz val="12"/>
      <name val="Arial CE"/>
      <family val="2"/>
      <charset val="238"/>
    </font>
    <font>
      <b/>
      <sz val="9"/>
      <color indexed="8"/>
      <name val="Arial CE"/>
      <family val="2"/>
      <charset val="238"/>
    </font>
    <font>
      <b/>
      <sz val="18"/>
      <color indexed="10"/>
      <name val="Albertus Extra Bold"/>
      <family val="2"/>
      <charset val="238"/>
    </font>
    <font>
      <b/>
      <sz val="11"/>
      <name val="Arial CE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</font>
    <font>
      <b/>
      <sz val="9"/>
      <name val="Arial CE"/>
      <charset val="238"/>
    </font>
    <font>
      <sz val="9"/>
      <color indexed="5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8"/>
      <name val="Albertus Extra Bold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0" fontId="3" fillId="0" borderId="0"/>
    <xf numFmtId="0" fontId="17" fillId="0" borderId="0"/>
  </cellStyleXfs>
  <cellXfs count="128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4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/>
      <protection locked="0"/>
    </xf>
    <xf numFmtId="0" fontId="3" fillId="0" borderId="0" xfId="0" applyFont="1"/>
    <xf numFmtId="0" fontId="4" fillId="0" borderId="0" xfId="0" applyFont="1" applyBorder="1"/>
    <xf numFmtId="0" fontId="2" fillId="0" borderId="0" xfId="0" applyFont="1" applyAlignment="1" applyProtection="1">
      <alignment vertical="top"/>
      <protection locked="0"/>
    </xf>
    <xf numFmtId="4" fontId="2" fillId="0" borderId="1" xfId="0" applyNumberFormat="1" applyFont="1" applyFill="1" applyBorder="1" applyAlignment="1" applyProtection="1">
      <alignment horizontal="center" vertical="top" wrapText="1"/>
      <protection locked="0"/>
    </xf>
    <xf numFmtId="4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4" xfId="0" applyFont="1" applyBorder="1"/>
    <xf numFmtId="0" fontId="2" fillId="0" borderId="5" xfId="0" applyFont="1" applyFill="1" applyBorder="1" applyAlignment="1" applyProtection="1">
      <alignment vertical="top"/>
      <protection locked="0"/>
    </xf>
    <xf numFmtId="1" fontId="2" fillId="0" borderId="5" xfId="0" applyNumberFormat="1" applyFont="1" applyFill="1" applyBorder="1" applyAlignment="1" applyProtection="1">
      <alignment horizontal="right" vertical="top"/>
      <protection locked="0"/>
    </xf>
    <xf numFmtId="4" fontId="2" fillId="0" borderId="5" xfId="0" applyNumberFormat="1" applyFont="1" applyFill="1" applyBorder="1" applyAlignment="1" applyProtection="1">
      <alignment horizontal="center" vertical="top" wrapText="1"/>
      <protection locked="0"/>
    </xf>
    <xf numFmtId="0" fontId="2" fillId="0" borderId="5" xfId="0" applyFont="1" applyFill="1" applyBorder="1" applyAlignment="1" applyProtection="1">
      <alignment vertical="top" wrapText="1"/>
      <protection locked="0"/>
    </xf>
    <xf numFmtId="0" fontId="5" fillId="3" borderId="5" xfId="0" applyFont="1" applyFill="1" applyBorder="1" applyAlignment="1" applyProtection="1">
      <alignment vertical="top" wrapText="1"/>
      <protection locked="0"/>
    </xf>
    <xf numFmtId="1" fontId="2" fillId="0" borderId="5" xfId="0" applyNumberFormat="1" applyFont="1" applyBorder="1" applyAlignment="1">
      <alignment wrapText="1"/>
    </xf>
    <xf numFmtId="0" fontId="2" fillId="0" borderId="5" xfId="0" applyFont="1" applyFill="1" applyBorder="1" applyAlignment="1" applyProtection="1">
      <alignment horizontal="right" vertical="top"/>
      <protection locked="0"/>
    </xf>
    <xf numFmtId="0" fontId="2" fillId="0" borderId="5" xfId="0" applyFont="1" applyBorder="1" applyAlignment="1" applyProtection="1">
      <alignment horizontal="center" vertical="top"/>
      <protection locked="0"/>
    </xf>
    <xf numFmtId="0" fontId="2" fillId="0" borderId="5" xfId="0" applyFont="1" applyBorder="1" applyAlignment="1" applyProtection="1">
      <alignment vertical="top" wrapText="1"/>
      <protection locked="0"/>
    </xf>
    <xf numFmtId="0" fontId="10" fillId="2" borderId="5" xfId="0" applyFont="1" applyFill="1" applyBorder="1" applyAlignment="1" applyProtection="1">
      <alignment vertical="top" wrapText="1"/>
      <protection locked="0"/>
    </xf>
    <xf numFmtId="0" fontId="2" fillId="0" borderId="5" xfId="0" applyFont="1" applyBorder="1" applyAlignment="1" applyProtection="1">
      <alignment horizontal="right" vertical="top"/>
      <protection locked="0"/>
    </xf>
    <xf numFmtId="0" fontId="2" fillId="0" borderId="5" xfId="0" applyFont="1" applyBorder="1" applyAlignment="1" applyProtection="1">
      <alignment vertical="top"/>
      <protection locked="0"/>
    </xf>
    <xf numFmtId="1" fontId="2" fillId="0" borderId="5" xfId="0" applyNumberFormat="1" applyFont="1" applyBorder="1" applyAlignment="1">
      <alignment vertical="top" wrapText="1"/>
    </xf>
    <xf numFmtId="4" fontId="2" fillId="0" borderId="4" xfId="0" applyNumberFormat="1" applyFont="1" applyFill="1" applyBorder="1" applyAlignment="1" applyProtection="1">
      <alignment horizontal="center" vertical="top" wrapText="1"/>
      <protection locked="0"/>
    </xf>
    <xf numFmtId="4" fontId="9" fillId="0" borderId="4" xfId="0" applyNumberFormat="1" applyFont="1" applyFill="1" applyBorder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vertical="top"/>
      <protection locked="0"/>
    </xf>
    <xf numFmtId="1" fontId="2" fillId="0" borderId="5" xfId="0" applyNumberFormat="1" applyFont="1" applyBorder="1" applyAlignment="1">
      <alignment horizontal="left" vertical="top"/>
    </xf>
    <xf numFmtId="49" fontId="2" fillId="0" borderId="5" xfId="0" applyNumberFormat="1" applyFont="1" applyBorder="1" applyAlignment="1" applyProtection="1">
      <alignment vertical="top" wrapText="1"/>
    </xf>
    <xf numFmtId="1" fontId="2" fillId="0" borderId="5" xfId="0" applyNumberFormat="1" applyFont="1" applyBorder="1"/>
    <xf numFmtId="49" fontId="4" fillId="0" borderId="5" xfId="0" applyNumberFormat="1" applyFont="1" applyBorder="1" applyAlignment="1">
      <alignment horizontal="left" vertical="top"/>
    </xf>
    <xf numFmtId="165" fontId="2" fillId="0" borderId="5" xfId="0" applyNumberFormat="1" applyFont="1" applyFill="1" applyBorder="1" applyAlignment="1" applyProtection="1">
      <alignment vertical="top"/>
      <protection locked="0"/>
    </xf>
    <xf numFmtId="4" fontId="2" fillId="0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vertical="top"/>
    </xf>
    <xf numFmtId="1" fontId="2" fillId="0" borderId="5" xfId="0" applyNumberFormat="1" applyFont="1" applyBorder="1" applyProtection="1"/>
    <xf numFmtId="0" fontId="3" fillId="0" borderId="5" xfId="0" applyFont="1" applyBorder="1" applyAlignment="1"/>
    <xf numFmtId="0" fontId="14" fillId="0" borderId="5" xfId="0" applyFont="1" applyBorder="1" applyAlignment="1">
      <alignment horizontal="right" vertical="top" wrapText="1"/>
    </xf>
    <xf numFmtId="0" fontId="4" fillId="0" borderId="5" xfId="0" applyFont="1" applyFill="1" applyBorder="1" applyAlignment="1" applyProtection="1">
      <alignment vertical="top"/>
      <protection locked="0"/>
    </xf>
    <xf numFmtId="0" fontId="2" fillId="0" borderId="5" xfId="0" applyFont="1" applyFill="1" applyBorder="1" applyAlignment="1">
      <alignment vertical="top"/>
    </xf>
    <xf numFmtId="49" fontId="2" fillId="0" borderId="5" xfId="0" applyNumberFormat="1" applyFont="1" applyFill="1" applyBorder="1" applyAlignment="1" applyProtection="1">
      <alignment vertical="top" wrapText="1"/>
    </xf>
    <xf numFmtId="1" fontId="2" fillId="0" borderId="5" xfId="0" applyNumberFormat="1" applyFont="1" applyBorder="1" applyAlignment="1" applyProtection="1">
      <alignment vertical="top"/>
    </xf>
    <xf numFmtId="49" fontId="2" fillId="0" borderId="5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 applyProtection="1">
      <alignment horizontal="left" vertical="top" wrapText="1"/>
      <protection locked="0"/>
    </xf>
    <xf numFmtId="0" fontId="3" fillId="0" borderId="5" xfId="0" applyFont="1" applyBorder="1"/>
    <xf numFmtId="1" fontId="16" fillId="0" borderId="5" xfId="0" applyNumberFormat="1" applyFont="1" applyFill="1" applyBorder="1" applyAlignment="1" applyProtection="1">
      <alignment horizontal="right" vertical="top"/>
      <protection locked="0"/>
    </xf>
    <xf numFmtId="0" fontId="2" fillId="0" borderId="5" xfId="0" applyFont="1" applyFill="1" applyBorder="1" applyAlignment="1" applyProtection="1">
      <alignment vertical="top"/>
    </xf>
    <xf numFmtId="1" fontId="2" fillId="0" borderId="5" xfId="0" applyNumberFormat="1" applyFont="1" applyFill="1" applyBorder="1" applyAlignment="1" applyProtection="1">
      <alignment horizontal="right" vertical="top"/>
    </xf>
    <xf numFmtId="0" fontId="4" fillId="0" borderId="5" xfId="0" applyFont="1" applyBorder="1" applyAlignment="1" applyProtection="1">
      <alignment vertical="top"/>
    </xf>
    <xf numFmtId="1" fontId="2" fillId="0" borderId="5" xfId="0" applyNumberFormat="1" applyFont="1" applyBorder="1" applyAlignment="1" applyProtection="1">
      <alignment horizontal="left" vertical="top"/>
    </xf>
    <xf numFmtId="49" fontId="15" fillId="2" borderId="5" xfId="0" applyNumberFormat="1" applyFont="1" applyFill="1" applyBorder="1" applyAlignment="1" applyProtection="1">
      <alignment vertical="top" wrapText="1"/>
    </xf>
    <xf numFmtId="1" fontId="2" fillId="0" borderId="5" xfId="0" applyNumberFormat="1" applyFont="1" applyFill="1" applyBorder="1" applyAlignment="1">
      <alignment vertical="top" wrapText="1"/>
    </xf>
    <xf numFmtId="0" fontId="6" fillId="0" borderId="5" xfId="0" applyFont="1" applyBorder="1" applyAlignment="1" applyProtection="1">
      <alignment vertical="top"/>
      <protection locked="0"/>
    </xf>
    <xf numFmtId="4" fontId="2" fillId="0" borderId="4" xfId="0" applyNumberFormat="1" applyFont="1" applyFill="1" applyBorder="1" applyAlignment="1" applyProtection="1">
      <alignment horizontal="center" vertical="top" wrapText="1"/>
    </xf>
    <xf numFmtId="9" fontId="4" fillId="0" borderId="5" xfId="0" applyNumberFormat="1" applyFont="1" applyBorder="1" applyAlignment="1" applyProtection="1">
      <alignment vertical="top"/>
      <protection locked="0"/>
    </xf>
    <xf numFmtId="0" fontId="2" fillId="0" borderId="4" xfId="0" applyFont="1" applyBorder="1" applyAlignment="1" applyProtection="1">
      <alignment vertical="top"/>
      <protection locked="0"/>
    </xf>
    <xf numFmtId="49" fontId="2" fillId="0" borderId="5" xfId="0" applyNumberFormat="1" applyFont="1" applyBorder="1" applyAlignment="1" applyProtection="1">
      <alignment vertical="top" wrapText="1"/>
      <protection locked="0"/>
    </xf>
    <xf numFmtId="1" fontId="2" fillId="0" borderId="5" xfId="0" applyNumberFormat="1" applyFont="1" applyBorder="1" applyAlignment="1" applyProtection="1">
      <alignment horizontal="right" vertical="top"/>
      <protection locked="0"/>
    </xf>
    <xf numFmtId="49" fontId="2" fillId="0" borderId="5" xfId="0" applyNumberFormat="1" applyFont="1" applyBorder="1" applyAlignment="1" applyProtection="1">
      <alignment vertical="top"/>
      <protection locked="0"/>
    </xf>
    <xf numFmtId="0" fontId="5" fillId="4" borderId="5" xfId="0" applyFont="1" applyFill="1" applyBorder="1" applyAlignment="1" applyProtection="1">
      <alignment vertical="top"/>
      <protection locked="0"/>
    </xf>
    <xf numFmtId="49" fontId="2" fillId="4" borderId="5" xfId="0" applyNumberFormat="1" applyFont="1" applyFill="1" applyBorder="1" applyAlignment="1" applyProtection="1">
      <alignment vertical="top"/>
      <protection locked="0"/>
    </xf>
    <xf numFmtId="0" fontId="0" fillId="0" borderId="5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13" fillId="0" borderId="8" xfId="0" applyFont="1" applyBorder="1"/>
    <xf numFmtId="165" fontId="2" fillId="0" borderId="6" xfId="0" applyNumberFormat="1" applyFont="1" applyFill="1" applyBorder="1" applyAlignment="1" applyProtection="1">
      <alignment vertical="top"/>
      <protection locked="0"/>
    </xf>
    <xf numFmtId="4" fontId="2" fillId="0" borderId="5" xfId="0" applyNumberFormat="1" applyFont="1" applyFill="1" applyBorder="1" applyAlignment="1" applyProtection="1">
      <alignment vertical="top"/>
      <protection locked="0"/>
    </xf>
    <xf numFmtId="4" fontId="2" fillId="0" borderId="6" xfId="0" applyNumberFormat="1" applyFont="1" applyFill="1" applyBorder="1" applyAlignment="1" applyProtection="1">
      <alignment vertical="top"/>
      <protection locked="0"/>
    </xf>
    <xf numFmtId="0" fontId="18" fillId="0" borderId="0" xfId="0" applyFont="1"/>
    <xf numFmtId="0" fontId="17" fillId="0" borderId="0" xfId="0" applyFont="1"/>
    <xf numFmtId="4" fontId="2" fillId="0" borderId="4" xfId="0" applyNumberFormat="1" applyFont="1" applyBorder="1" applyAlignment="1" applyProtection="1">
      <alignment horizontal="center" vertical="top" wrapText="1"/>
      <protection locked="0"/>
    </xf>
    <xf numFmtId="4" fontId="2" fillId="0" borderId="0" xfId="0" applyNumberFormat="1" applyFont="1" applyAlignment="1" applyProtection="1">
      <alignment horizontal="center" vertical="top" wrapText="1"/>
      <protection locked="0"/>
    </xf>
    <xf numFmtId="4" fontId="2" fillId="0" borderId="5" xfId="0" applyNumberFormat="1" applyFont="1" applyBorder="1" applyAlignment="1" applyProtection="1">
      <alignment horizontal="center" vertical="top" wrapText="1"/>
      <protection locked="0"/>
    </xf>
    <xf numFmtId="4" fontId="2" fillId="0" borderId="5" xfId="0" applyNumberFormat="1" applyFont="1" applyBorder="1" applyAlignment="1" applyProtection="1">
      <alignment vertical="top"/>
      <protection locked="0"/>
    </xf>
    <xf numFmtId="49" fontId="2" fillId="0" borderId="5" xfId="0" applyNumberFormat="1" applyFont="1" applyBorder="1" applyAlignment="1" applyProtection="1">
      <alignment horizontal="center" vertical="top" wrapText="1"/>
      <protection locked="0"/>
    </xf>
    <xf numFmtId="49" fontId="2" fillId="0" borderId="5" xfId="0" applyNumberFormat="1" applyFont="1" applyBorder="1" applyAlignment="1">
      <alignment vertical="top" wrapText="1"/>
    </xf>
    <xf numFmtId="1" fontId="2" fillId="0" borderId="5" xfId="0" applyNumberFormat="1" applyFont="1" applyBorder="1" applyAlignment="1">
      <alignment vertical="top"/>
    </xf>
    <xf numFmtId="0" fontId="2" fillId="0" borderId="0" xfId="0" applyFont="1"/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vertical="top"/>
    </xf>
    <xf numFmtId="1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 wrapText="1"/>
    </xf>
    <xf numFmtId="1" fontId="2" fillId="0" borderId="0" xfId="0" applyNumberFormat="1" applyFont="1" applyAlignment="1">
      <alignment vertical="top" wrapText="1"/>
    </xf>
    <xf numFmtId="0" fontId="17" fillId="0" borderId="10" xfId="0" applyFont="1" applyBorder="1" applyAlignment="1" applyProtection="1">
      <alignment horizontal="left" vertical="center"/>
      <protection locked="0"/>
    </xf>
    <xf numFmtId="1" fontId="2" fillId="0" borderId="0" xfId="5" applyNumberFormat="1" applyFont="1" applyAlignment="1">
      <alignment horizontal="left"/>
    </xf>
    <xf numFmtId="49" fontId="2" fillId="0" borderId="0" xfId="5" applyNumberFormat="1" applyFont="1" applyAlignment="1">
      <alignment vertical="top" wrapText="1"/>
    </xf>
    <xf numFmtId="0" fontId="0" fillId="0" borderId="0" xfId="0" applyFill="1" applyBorder="1"/>
    <xf numFmtId="0" fontId="0" fillId="5" borderId="4" xfId="0" applyFill="1" applyBorder="1" applyAlignment="1">
      <alignment horizontal="left" vertical="top" wrapText="1"/>
    </xf>
    <xf numFmtId="4" fontId="2" fillId="0" borderId="11" xfId="0" applyNumberFormat="1" applyFont="1" applyFill="1" applyBorder="1" applyAlignment="1" applyProtection="1">
      <alignment horizontal="center" vertical="top" wrapText="1"/>
      <protection locked="0"/>
    </xf>
    <xf numFmtId="4" fontId="2" fillId="0" borderId="12" xfId="0" applyNumberFormat="1" applyFont="1" applyFill="1" applyBorder="1" applyAlignment="1" applyProtection="1">
      <alignment horizontal="center" vertical="top" wrapText="1"/>
      <protection locked="0"/>
    </xf>
    <xf numFmtId="4" fontId="19" fillId="0" borderId="12" xfId="0" applyNumberFormat="1" applyFont="1" applyFill="1" applyBorder="1" applyAlignment="1" applyProtection="1">
      <alignment horizontal="left" vertical="top" wrapText="1"/>
      <protection locked="0"/>
    </xf>
    <xf numFmtId="4" fontId="15" fillId="0" borderId="12" xfId="0" applyNumberFormat="1" applyFont="1" applyFill="1" applyBorder="1" applyAlignment="1" applyProtection="1">
      <alignment horizontal="left" vertical="center" wrapText="1"/>
      <protection locked="0"/>
    </xf>
    <xf numFmtId="4" fontId="2" fillId="0" borderId="3" xfId="0" applyNumberFormat="1" applyFont="1" applyFill="1" applyBorder="1" applyAlignment="1" applyProtection="1">
      <alignment horizontal="center" vertical="top" wrapText="1"/>
      <protection locked="0"/>
    </xf>
    <xf numFmtId="4" fontId="2" fillId="0" borderId="13" xfId="0" applyNumberFormat="1" applyFont="1" applyFill="1" applyBorder="1" applyAlignment="1" applyProtection="1">
      <alignment horizontal="center" vertical="top" wrapText="1"/>
      <protection locked="0"/>
    </xf>
    <xf numFmtId="2" fontId="2" fillId="0" borderId="5" xfId="0" applyNumberFormat="1" applyFont="1" applyFill="1" applyBorder="1" applyAlignment="1" applyProtection="1">
      <alignment horizontal="center" vertical="top" wrapText="1"/>
      <protection locked="0"/>
    </xf>
    <xf numFmtId="2" fontId="2" fillId="0" borderId="5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 applyProtection="1">
      <alignment horizontal="center" vertical="top" wrapText="1"/>
      <protection locked="0"/>
    </xf>
    <xf numFmtId="165" fontId="2" fillId="0" borderId="5" xfId="0" applyNumberFormat="1" applyFont="1" applyBorder="1" applyAlignment="1">
      <alignment vertical="top"/>
    </xf>
    <xf numFmtId="165" fontId="2" fillId="0" borderId="6" xfId="0" applyNumberFormat="1" applyFont="1" applyBorder="1" applyAlignment="1">
      <alignment vertical="top"/>
    </xf>
    <xf numFmtId="165" fontId="2" fillId="0" borderId="5" xfId="0" applyNumberFormat="1" applyFont="1" applyBorder="1" applyAlignment="1" applyProtection="1">
      <alignment vertical="top"/>
      <protection locked="0"/>
    </xf>
    <xf numFmtId="4" fontId="2" fillId="0" borderId="6" xfId="0" applyNumberFormat="1" applyFont="1" applyBorder="1" applyAlignment="1" applyProtection="1">
      <alignment horizontal="center" vertical="top" wrapText="1"/>
      <protection locked="0"/>
    </xf>
    <xf numFmtId="2" fontId="2" fillId="0" borderId="5" xfId="0" applyNumberFormat="1" applyFont="1" applyBorder="1" applyAlignment="1" applyProtection="1">
      <alignment horizontal="center" vertical="top" wrapText="1"/>
      <protection locked="0"/>
    </xf>
    <xf numFmtId="168" fontId="15" fillId="0" borderId="5" xfId="0" applyNumberFormat="1" applyFont="1" applyFill="1" applyBorder="1" applyAlignment="1">
      <alignment horizontal="right"/>
    </xf>
    <xf numFmtId="165" fontId="2" fillId="0" borderId="5" xfId="0" applyNumberFormat="1" applyFont="1" applyFill="1" applyBorder="1" applyAlignment="1" applyProtection="1">
      <alignment vertical="top"/>
    </xf>
    <xf numFmtId="165" fontId="2" fillId="0" borderId="6" xfId="0" applyNumberFormat="1" applyFont="1" applyFill="1" applyBorder="1" applyAlignment="1" applyProtection="1">
      <alignment vertical="top"/>
    </xf>
    <xf numFmtId="166" fontId="2" fillId="0" borderId="5" xfId="0" applyNumberFormat="1" applyFont="1" applyFill="1" applyBorder="1" applyAlignment="1" applyProtection="1">
      <alignment vertical="top"/>
    </xf>
    <xf numFmtId="165" fontId="2" fillId="0" borderId="0" xfId="0" applyNumberFormat="1" applyFont="1" applyAlignment="1">
      <alignment vertical="top"/>
    </xf>
    <xf numFmtId="165" fontId="2" fillId="0" borderId="5" xfId="0" applyNumberFormat="1" applyFont="1" applyBorder="1" applyAlignment="1" applyProtection="1">
      <alignment vertical="top"/>
    </xf>
    <xf numFmtId="165" fontId="2" fillId="0" borderId="6" xfId="0" applyNumberFormat="1" applyFont="1" applyBorder="1" applyAlignment="1" applyProtection="1">
      <alignment vertical="top"/>
    </xf>
    <xf numFmtId="167" fontId="2" fillId="0" borderId="5" xfId="0" applyNumberFormat="1" applyFont="1" applyFill="1" applyBorder="1" applyAlignment="1">
      <alignment vertical="top"/>
    </xf>
    <xf numFmtId="167" fontId="2" fillId="0" borderId="6" xfId="0" applyNumberFormat="1" applyFont="1" applyFill="1" applyBorder="1" applyAlignment="1">
      <alignment vertical="top"/>
    </xf>
    <xf numFmtId="165" fontId="15" fillId="0" borderId="5" xfId="0" applyNumberFormat="1" applyFont="1" applyFill="1" applyBorder="1" applyAlignment="1" applyProtection="1">
      <alignment vertical="top"/>
    </xf>
    <xf numFmtId="4" fontId="5" fillId="0" borderId="5" xfId="0" applyNumberFormat="1" applyFont="1" applyFill="1" applyBorder="1" applyAlignment="1" applyProtection="1">
      <alignment vertical="top"/>
      <protection locked="0"/>
    </xf>
    <xf numFmtId="165" fontId="15" fillId="0" borderId="6" xfId="0" applyNumberFormat="1" applyFont="1" applyFill="1" applyBorder="1" applyAlignment="1" applyProtection="1">
      <alignment vertical="top"/>
    </xf>
    <xf numFmtId="2" fontId="2" fillId="0" borderId="5" xfId="0" applyNumberFormat="1" applyFont="1" applyFill="1" applyBorder="1" applyAlignment="1" applyProtection="1">
      <alignment vertical="top"/>
      <protection locked="0"/>
    </xf>
    <xf numFmtId="49" fontId="2" fillId="0" borderId="5" xfId="4" applyNumberFormat="1" applyFont="1" applyFill="1" applyBorder="1" applyAlignment="1" applyProtection="1">
      <alignment horizontal="left" vertical="top" wrapText="1"/>
      <protection locked="0"/>
    </xf>
    <xf numFmtId="49" fontId="2" fillId="0" borderId="6" xfId="4" applyNumberFormat="1" applyFont="1" applyFill="1" applyBorder="1" applyAlignment="1" applyProtection="1">
      <alignment horizontal="left" vertical="top" wrapText="1"/>
      <protection locked="0"/>
    </xf>
    <xf numFmtId="49" fontId="2" fillId="0" borderId="8" xfId="4" applyNumberFormat="1" applyFont="1" applyFill="1" applyBorder="1" applyAlignment="1" applyProtection="1">
      <alignment horizontal="left" vertical="top" wrapText="1"/>
      <protection locked="0"/>
    </xf>
    <xf numFmtId="49" fontId="2" fillId="0" borderId="9" xfId="4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Font="1" applyFill="1" applyBorder="1"/>
    <xf numFmtId="164" fontId="12" fillId="0" borderId="0" xfId="1" applyFont="1" applyFill="1" applyBorder="1" applyAlignment="1" applyProtection="1">
      <alignment horizontal="right" vertical="top"/>
    </xf>
    <xf numFmtId="165" fontId="12" fillId="6" borderId="5" xfId="0" applyNumberFormat="1" applyFont="1" applyFill="1" applyBorder="1" applyAlignment="1" applyProtection="1">
      <alignment horizontal="right" vertical="top"/>
    </xf>
    <xf numFmtId="0" fontId="11" fillId="5" borderId="5" xfId="0" applyFont="1" applyFill="1" applyBorder="1" applyAlignment="1">
      <alignment horizontal="center" vertical="top" wrapText="1"/>
    </xf>
    <xf numFmtId="0" fontId="20" fillId="5" borderId="5" xfId="0" applyFont="1" applyFill="1" applyBorder="1" applyAlignment="1">
      <alignment horizontal="center" vertical="top" wrapText="1"/>
    </xf>
    <xf numFmtId="0" fontId="20" fillId="5" borderId="6" xfId="0" applyFont="1" applyFill="1" applyBorder="1" applyAlignment="1">
      <alignment horizontal="center" vertical="top" wrapText="1"/>
    </xf>
    <xf numFmtId="165" fontId="12" fillId="0" borderId="8" xfId="0" applyNumberFormat="1" applyFont="1" applyFill="1" applyBorder="1" applyAlignment="1" applyProtection="1">
      <alignment horizontal="right" vertical="top"/>
    </xf>
  </cellXfs>
  <cellStyles count="6">
    <cellStyle name="Mena" xfId="1" builtinId="4"/>
    <cellStyle name="Normálna" xfId="0" builtinId="0"/>
    <cellStyle name="Normálna 3" xfId="5" xr:uid="{00000000-0005-0000-0000-000002000000}"/>
    <cellStyle name="normální 2" xfId="2" xr:uid="{00000000-0005-0000-0000-000004000000}"/>
    <cellStyle name="normální_List1" xfId="3" xr:uid="{00000000-0005-0000-0000-000005000000}"/>
    <cellStyle name="Štýl 1" xfId="4" xr:uid="{00000000-0005-0000-0000-000006000000}"/>
  </cellStyles>
  <dxfs count="51"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5"/>
  <sheetViews>
    <sheetView tabSelected="1" zoomScaleNormal="100" zoomScaleSheetLayoutView="100" workbookViewId="0">
      <selection activeCell="H5" sqref="H5"/>
    </sheetView>
  </sheetViews>
  <sheetFormatPr defaultRowHeight="12.75"/>
  <cols>
    <col min="1" max="1" width="6.85546875" style="1" customWidth="1"/>
    <col min="2" max="2" width="7.140625" style="1" bestFit="1" customWidth="1"/>
    <col min="3" max="3" width="6.42578125" style="1" customWidth="1"/>
    <col min="4" max="4" width="4.28515625" style="1" customWidth="1"/>
    <col min="5" max="5" width="25" style="1" customWidth="1"/>
    <col min="6" max="6" width="59.28515625" style="1" bestFit="1" customWidth="1"/>
    <col min="7" max="7" width="5.28515625" style="1" customWidth="1"/>
    <col min="8" max="8" width="10" style="121" customWidth="1"/>
    <col min="9" max="9" width="11.28515625" style="121" bestFit="1" customWidth="1"/>
    <col min="10" max="10" width="9.140625" style="121"/>
    <col min="11" max="11" width="10.28515625" style="121" bestFit="1" customWidth="1"/>
    <col min="12" max="16384" width="9.140625" style="1"/>
  </cols>
  <sheetData>
    <row r="1" spans="1:11" ht="24">
      <c r="A1" s="10" t="s">
        <v>1</v>
      </c>
      <c r="B1" s="11" t="s">
        <v>2</v>
      </c>
      <c r="C1" s="11" t="s">
        <v>3</v>
      </c>
      <c r="D1" s="11" t="s">
        <v>4</v>
      </c>
      <c r="E1" s="11" t="s">
        <v>5</v>
      </c>
      <c r="F1" s="11" t="s">
        <v>6</v>
      </c>
      <c r="G1" s="11" t="s">
        <v>7</v>
      </c>
      <c r="H1" s="11" t="s">
        <v>12</v>
      </c>
      <c r="I1" s="11" t="s">
        <v>11</v>
      </c>
      <c r="J1" s="11" t="s">
        <v>10</v>
      </c>
      <c r="K1" s="94" t="s">
        <v>9</v>
      </c>
    </row>
    <row r="2" spans="1:11" ht="51" customHeight="1">
      <c r="A2" s="90"/>
      <c r="B2" s="91"/>
      <c r="C2" s="91"/>
      <c r="D2" s="91"/>
      <c r="E2" s="91"/>
      <c r="F2" s="92" t="s">
        <v>92</v>
      </c>
      <c r="G2" s="91"/>
      <c r="H2" s="91"/>
      <c r="I2" s="91"/>
      <c r="J2" s="91"/>
      <c r="K2" s="95"/>
    </row>
    <row r="3" spans="1:11" ht="25.5" customHeight="1">
      <c r="A3" s="90"/>
      <c r="B3" s="91"/>
      <c r="C3" s="91"/>
      <c r="D3" s="91"/>
      <c r="E3" s="91"/>
      <c r="F3" s="93" t="s">
        <v>93</v>
      </c>
      <c r="G3" s="91"/>
      <c r="H3" s="91"/>
      <c r="I3" s="91"/>
      <c r="J3" s="91"/>
      <c r="K3" s="95"/>
    </row>
    <row r="4" spans="1:11" s="7" customFormat="1">
      <c r="A4" s="12"/>
      <c r="B4" s="13"/>
      <c r="C4" s="14"/>
      <c r="D4" s="15"/>
      <c r="E4" s="16"/>
      <c r="F4" s="17" t="s">
        <v>61</v>
      </c>
      <c r="G4" s="18"/>
      <c r="H4" s="96"/>
      <c r="I4" s="97"/>
      <c r="J4" s="15"/>
      <c r="K4" s="98"/>
    </row>
    <row r="5" spans="1:11" s="6" customFormat="1">
      <c r="A5" s="12"/>
      <c r="B5" s="24"/>
      <c r="C5" s="58">
        <v>1</v>
      </c>
      <c r="D5" s="23" t="s">
        <v>8</v>
      </c>
      <c r="E5" s="24"/>
      <c r="F5" s="22" t="s">
        <v>86</v>
      </c>
      <c r="G5" s="21" t="s">
        <v>36</v>
      </c>
      <c r="H5" s="99"/>
      <c r="I5" s="99">
        <f>H5*C5</f>
        <v>0</v>
      </c>
      <c r="J5" s="99"/>
      <c r="K5" s="100"/>
    </row>
    <row r="6" spans="1:11" s="6" customFormat="1">
      <c r="A6" s="12"/>
      <c r="B6" s="24"/>
      <c r="C6" s="58"/>
      <c r="D6" s="23"/>
      <c r="E6" s="24"/>
      <c r="F6" s="21" t="s">
        <v>67</v>
      </c>
      <c r="G6" s="21"/>
      <c r="H6" s="101"/>
      <c r="I6" s="101"/>
      <c r="J6" s="74"/>
      <c r="K6" s="102"/>
    </row>
    <row r="7" spans="1:11" s="6" customFormat="1">
      <c r="A7" s="12"/>
      <c r="B7" s="24"/>
      <c r="C7" s="58"/>
      <c r="D7" s="23"/>
      <c r="E7" s="24"/>
      <c r="F7" s="21" t="s">
        <v>72</v>
      </c>
      <c r="G7" s="21"/>
      <c r="H7" s="101"/>
      <c r="I7" s="101"/>
      <c r="J7" s="74"/>
      <c r="K7" s="102"/>
    </row>
    <row r="8" spans="1:11" s="6" customFormat="1">
      <c r="A8" s="12"/>
      <c r="B8" s="24"/>
      <c r="C8" s="58"/>
      <c r="D8" s="23"/>
      <c r="E8" s="24"/>
      <c r="F8" s="21" t="s">
        <v>68</v>
      </c>
      <c r="G8" s="21"/>
      <c r="H8" s="101"/>
      <c r="I8" s="101"/>
      <c r="J8" s="74"/>
      <c r="K8" s="102"/>
    </row>
    <row r="9" spans="1:11" s="6" customFormat="1">
      <c r="A9" s="12"/>
      <c r="B9" s="24"/>
      <c r="C9" s="58"/>
      <c r="D9" s="23"/>
      <c r="E9" s="24"/>
      <c r="F9" s="21" t="s">
        <v>69</v>
      </c>
      <c r="G9" s="21"/>
      <c r="H9" s="101"/>
      <c r="I9" s="101"/>
      <c r="J9" s="74"/>
      <c r="K9" s="102"/>
    </row>
    <row r="10" spans="1:11" s="6" customFormat="1">
      <c r="A10" s="12"/>
      <c r="B10" s="24"/>
      <c r="C10" s="58"/>
      <c r="D10" s="23"/>
      <c r="E10" s="24"/>
      <c r="F10" s="21" t="s">
        <v>70</v>
      </c>
      <c r="G10" s="21"/>
      <c r="H10" s="101"/>
      <c r="I10" s="101"/>
      <c r="J10" s="74"/>
      <c r="K10" s="102"/>
    </row>
    <row r="11" spans="1:11" s="6" customFormat="1">
      <c r="A11" s="12"/>
      <c r="B11" s="24"/>
      <c r="C11" s="58"/>
      <c r="D11" s="74"/>
      <c r="E11" s="75"/>
      <c r="F11" s="25" t="s">
        <v>71</v>
      </c>
      <c r="G11" s="76"/>
      <c r="H11" s="103"/>
      <c r="I11" s="74"/>
      <c r="J11" s="74"/>
      <c r="K11" s="102"/>
    </row>
    <row r="12" spans="1:11" s="6" customFormat="1">
      <c r="A12" s="12"/>
      <c r="B12" s="24"/>
      <c r="C12" s="58"/>
      <c r="D12" s="23"/>
      <c r="E12" s="20"/>
      <c r="F12" s="24"/>
      <c r="G12" s="21"/>
      <c r="H12" s="101"/>
      <c r="I12" s="101"/>
      <c r="J12" s="74"/>
      <c r="K12" s="102"/>
    </row>
    <row r="13" spans="1:11" s="6" customFormat="1">
      <c r="A13" s="12"/>
      <c r="B13" s="24"/>
      <c r="C13" s="58">
        <v>1</v>
      </c>
      <c r="D13" s="23" t="s">
        <v>8</v>
      </c>
      <c r="E13" s="24"/>
      <c r="F13" s="22" t="s">
        <v>87</v>
      </c>
      <c r="G13" s="21" t="s">
        <v>36</v>
      </c>
      <c r="H13" s="99"/>
      <c r="I13" s="99">
        <f>H13*C13</f>
        <v>0</v>
      </c>
      <c r="J13" s="99"/>
      <c r="K13" s="100"/>
    </row>
    <row r="14" spans="1:11" s="6" customFormat="1">
      <c r="A14" s="12"/>
      <c r="B14" s="24"/>
      <c r="C14" s="58"/>
      <c r="D14" s="23"/>
      <c r="E14" s="24"/>
      <c r="F14" s="21" t="s">
        <v>88</v>
      </c>
      <c r="G14" s="21"/>
      <c r="H14" s="101"/>
      <c r="I14" s="101"/>
      <c r="J14" s="74"/>
      <c r="K14" s="102"/>
    </row>
    <row r="15" spans="1:11" s="6" customFormat="1">
      <c r="A15" s="12"/>
      <c r="B15" s="24"/>
      <c r="C15" s="58"/>
      <c r="D15" s="23"/>
      <c r="E15" s="24"/>
      <c r="F15" s="85" t="s">
        <v>89</v>
      </c>
      <c r="G15" s="21"/>
      <c r="H15" s="101"/>
      <c r="I15" s="101"/>
      <c r="J15" s="74"/>
      <c r="K15" s="102"/>
    </row>
    <row r="16" spans="1:11" s="6" customFormat="1">
      <c r="A16" s="12"/>
      <c r="B16" s="24"/>
      <c r="C16" s="58"/>
      <c r="D16" s="23"/>
      <c r="E16" s="20"/>
      <c r="F16" s="24"/>
      <c r="G16" s="21"/>
      <c r="H16" s="101"/>
      <c r="I16" s="101"/>
      <c r="J16" s="74"/>
      <c r="K16" s="102"/>
    </row>
    <row r="17" spans="1:11" s="7" customFormat="1">
      <c r="A17" s="12"/>
      <c r="B17" s="13"/>
      <c r="C17" s="14"/>
      <c r="D17" s="19"/>
      <c r="E17" s="20"/>
      <c r="F17" s="13"/>
      <c r="G17" s="21"/>
      <c r="H17" s="33"/>
      <c r="I17" s="33"/>
      <c r="J17" s="15"/>
      <c r="K17" s="98"/>
    </row>
    <row r="18" spans="1:11" s="7" customFormat="1">
      <c r="A18" s="12"/>
      <c r="B18" s="13"/>
      <c r="C18" s="14"/>
      <c r="D18" s="15"/>
      <c r="E18" s="16"/>
      <c r="F18" s="17" t="s">
        <v>38</v>
      </c>
      <c r="G18" s="18"/>
      <c r="H18" s="96"/>
      <c r="I18" s="104">
        <f>SUM(I5,I13)</f>
        <v>0</v>
      </c>
      <c r="J18" s="15"/>
      <c r="K18" s="98"/>
    </row>
    <row r="19" spans="1:11" s="7" customFormat="1">
      <c r="A19" s="12"/>
      <c r="B19" s="13"/>
      <c r="C19" s="14"/>
      <c r="D19" s="31"/>
      <c r="E19" s="32"/>
      <c r="F19" s="30"/>
      <c r="G19" s="18"/>
      <c r="H19" s="33"/>
      <c r="I19" s="33"/>
      <c r="J19" s="33"/>
      <c r="K19" s="67"/>
    </row>
    <row r="20" spans="1:11" s="7" customFormat="1">
      <c r="A20" s="12"/>
      <c r="B20" s="14"/>
      <c r="C20" s="14"/>
      <c r="D20" s="34" t="s">
        <v>37</v>
      </c>
      <c r="E20" s="35" t="s">
        <v>42</v>
      </c>
      <c r="F20" s="22" t="s">
        <v>46</v>
      </c>
      <c r="G20" s="18"/>
      <c r="H20" s="33"/>
      <c r="I20" s="33"/>
      <c r="J20" s="33"/>
      <c r="K20" s="67"/>
    </row>
    <row r="21" spans="1:11" s="7" customFormat="1">
      <c r="A21" s="26"/>
      <c r="B21" s="13"/>
      <c r="C21" s="14">
        <v>480</v>
      </c>
      <c r="D21" s="31" t="s">
        <v>13</v>
      </c>
      <c r="E21" s="70" t="s">
        <v>64</v>
      </c>
      <c r="F21" s="30" t="s">
        <v>58</v>
      </c>
      <c r="G21" s="31" t="s">
        <v>14</v>
      </c>
      <c r="H21" s="105"/>
      <c r="I21" s="33">
        <f t="shared" ref="I21" si="0">H21*C21</f>
        <v>0</v>
      </c>
      <c r="J21" s="105"/>
      <c r="K21" s="106">
        <f t="shared" ref="K21" si="1">J21*C21</f>
        <v>0</v>
      </c>
    </row>
    <row r="22" spans="1:11" s="7" customFormat="1">
      <c r="A22" s="26"/>
      <c r="B22" s="13"/>
      <c r="C22" s="14">
        <v>20</v>
      </c>
      <c r="D22" s="31" t="s">
        <v>13</v>
      </c>
      <c r="E22" s="70" t="s">
        <v>73</v>
      </c>
      <c r="F22" s="30" t="s">
        <v>58</v>
      </c>
      <c r="G22" s="31" t="s">
        <v>14</v>
      </c>
      <c r="H22" s="105"/>
      <c r="I22" s="33">
        <f t="shared" ref="I22" si="2">H22*C22</f>
        <v>0</v>
      </c>
      <c r="J22" s="105"/>
      <c r="K22" s="106">
        <f t="shared" ref="K22" si="3">J22*C22</f>
        <v>0</v>
      </c>
    </row>
    <row r="23" spans="1:11" s="7" customFormat="1">
      <c r="A23" s="26"/>
      <c r="B23" s="13"/>
      <c r="C23" s="14">
        <v>7</v>
      </c>
      <c r="D23" s="31" t="s">
        <v>13</v>
      </c>
      <c r="E23" s="70" t="s">
        <v>90</v>
      </c>
      <c r="F23" s="30" t="s">
        <v>58</v>
      </c>
      <c r="G23" s="31" t="s">
        <v>14</v>
      </c>
      <c r="H23" s="105"/>
      <c r="I23" s="33">
        <f t="shared" ref="I23" si="4">H23*C23</f>
        <v>0</v>
      </c>
      <c r="J23" s="105"/>
      <c r="K23" s="106">
        <f t="shared" ref="K23" si="5">J23*C23</f>
        <v>0</v>
      </c>
    </row>
    <row r="24" spans="1:11" s="7" customFormat="1">
      <c r="A24" s="12"/>
      <c r="B24" s="37"/>
      <c r="C24" s="38"/>
      <c r="D24" s="38" t="s">
        <v>37</v>
      </c>
      <c r="E24" s="38" t="s">
        <v>42</v>
      </c>
      <c r="F24" s="22" t="s">
        <v>45</v>
      </c>
      <c r="G24" s="18"/>
      <c r="H24" s="33"/>
      <c r="I24" s="33"/>
      <c r="J24" s="33"/>
      <c r="K24" s="67"/>
    </row>
    <row r="25" spans="1:11" s="3" customFormat="1" ht="12">
      <c r="A25" s="26"/>
      <c r="B25" s="13"/>
      <c r="C25" s="14">
        <v>28</v>
      </c>
      <c r="D25" s="28" t="s">
        <v>8</v>
      </c>
      <c r="E25" s="35" t="s">
        <v>15</v>
      </c>
      <c r="F25" s="30" t="s">
        <v>16</v>
      </c>
      <c r="G25" s="31" t="s">
        <v>14</v>
      </c>
      <c r="H25" s="105"/>
      <c r="I25" s="105">
        <f>H25*C25</f>
        <v>0</v>
      </c>
      <c r="J25" s="105"/>
      <c r="K25" s="106">
        <f>J25*C25</f>
        <v>0</v>
      </c>
    </row>
    <row r="26" spans="1:11" s="7" customFormat="1">
      <c r="A26" s="12"/>
      <c r="B26" s="13"/>
      <c r="C26" s="14"/>
      <c r="D26" s="31"/>
      <c r="E26" s="32"/>
      <c r="F26" s="30"/>
      <c r="G26" s="18"/>
      <c r="H26" s="33"/>
      <c r="I26" s="33"/>
      <c r="J26" s="33"/>
      <c r="K26" s="67"/>
    </row>
    <row r="27" spans="1:11" s="7" customFormat="1">
      <c r="A27" s="12"/>
      <c r="B27" s="14"/>
      <c r="C27" s="14"/>
      <c r="D27" s="34" t="s">
        <v>37</v>
      </c>
      <c r="E27" s="35" t="s">
        <v>42</v>
      </c>
      <c r="F27" s="22" t="s">
        <v>47</v>
      </c>
      <c r="G27" s="18"/>
      <c r="H27" s="33"/>
      <c r="I27" s="33"/>
      <c r="J27" s="33"/>
      <c r="K27" s="67"/>
    </row>
    <row r="28" spans="1:11" s="7" customFormat="1">
      <c r="A28" s="12"/>
      <c r="B28" s="13"/>
      <c r="C28" s="14">
        <v>116</v>
      </c>
      <c r="D28" s="28" t="s">
        <v>8</v>
      </c>
      <c r="E28" s="29"/>
      <c r="F28" s="30" t="s">
        <v>62</v>
      </c>
      <c r="G28" s="18" t="s">
        <v>43</v>
      </c>
      <c r="H28" s="107"/>
      <c r="I28" s="33"/>
      <c r="J28" s="105"/>
      <c r="K28" s="106">
        <f>J28*C28</f>
        <v>0</v>
      </c>
    </row>
    <row r="29" spans="1:11" s="7" customFormat="1">
      <c r="A29" s="12"/>
      <c r="B29" s="13"/>
      <c r="C29" s="14"/>
      <c r="D29" s="39"/>
      <c r="E29" s="40"/>
      <c r="F29" s="41"/>
      <c r="G29" s="18"/>
      <c r="H29" s="33"/>
      <c r="I29" s="33"/>
      <c r="J29" s="33"/>
      <c r="K29" s="67"/>
    </row>
    <row r="30" spans="1:11" s="7" customFormat="1">
      <c r="A30" s="12"/>
      <c r="B30" s="37"/>
      <c r="C30" s="38"/>
      <c r="D30" s="38" t="s">
        <v>37</v>
      </c>
      <c r="E30" s="38" t="s">
        <v>42</v>
      </c>
      <c r="F30" s="22" t="s">
        <v>44</v>
      </c>
      <c r="G30" s="18"/>
      <c r="H30" s="33"/>
      <c r="I30" s="33"/>
      <c r="J30" s="33"/>
      <c r="K30" s="67"/>
    </row>
    <row r="31" spans="1:11" s="6" customFormat="1" ht="12">
      <c r="A31" s="26"/>
      <c r="B31" s="13"/>
      <c r="C31" s="14"/>
      <c r="D31" s="24"/>
      <c r="E31" s="32"/>
      <c r="F31" s="30"/>
      <c r="G31" s="31"/>
      <c r="H31" s="107"/>
      <c r="I31" s="105"/>
      <c r="J31" s="105"/>
      <c r="K31" s="106"/>
    </row>
    <row r="32" spans="1:11" s="9" customFormat="1" ht="12">
      <c r="A32" s="72"/>
      <c r="B32" s="24"/>
      <c r="C32" s="58">
        <v>80</v>
      </c>
      <c r="D32" s="24" t="s">
        <v>13</v>
      </c>
      <c r="E32" s="80" t="s">
        <v>76</v>
      </c>
      <c r="F32" s="31" t="s">
        <v>75</v>
      </c>
      <c r="G32" s="31" t="s">
        <v>14</v>
      </c>
      <c r="H32" s="99"/>
      <c r="I32" s="99">
        <f t="shared" ref="I32" si="6">H32*C32</f>
        <v>0</v>
      </c>
      <c r="J32" s="99"/>
      <c r="K32" s="100">
        <f t="shared" ref="K32" si="7">J32*C32</f>
        <v>0</v>
      </c>
    </row>
    <row r="33" spans="1:11" s="3" customFormat="1" ht="12">
      <c r="A33" s="26"/>
      <c r="B33" s="13"/>
      <c r="C33" s="14">
        <v>160</v>
      </c>
      <c r="D33" s="13" t="s">
        <v>8</v>
      </c>
      <c r="E33" s="44" t="s">
        <v>65</v>
      </c>
      <c r="F33" s="31" t="s">
        <v>33</v>
      </c>
      <c r="G33" s="31" t="s">
        <v>14</v>
      </c>
      <c r="H33" s="105"/>
      <c r="I33" s="105">
        <f t="shared" ref="I33:I36" si="8">H33*C33</f>
        <v>0</v>
      </c>
      <c r="J33" s="105"/>
      <c r="K33" s="106">
        <f t="shared" ref="K33:K37" si="9">J33*C33</f>
        <v>0</v>
      </c>
    </row>
    <row r="34" spans="1:11" s="8" customFormat="1" ht="12">
      <c r="A34" s="26"/>
      <c r="B34" s="13"/>
      <c r="C34" s="14">
        <v>80</v>
      </c>
      <c r="D34" s="13" t="s">
        <v>13</v>
      </c>
      <c r="E34" s="44" t="s">
        <v>66</v>
      </c>
      <c r="F34" s="25" t="s">
        <v>34</v>
      </c>
      <c r="G34" s="31" t="s">
        <v>14</v>
      </c>
      <c r="H34" s="105"/>
      <c r="I34" s="105">
        <f t="shared" si="8"/>
        <v>0</v>
      </c>
      <c r="J34" s="105"/>
      <c r="K34" s="106">
        <f t="shared" si="9"/>
        <v>0</v>
      </c>
    </row>
    <row r="35" spans="1:11" s="9" customFormat="1">
      <c r="A35" s="72"/>
      <c r="B35" s="24"/>
      <c r="C35" s="58">
        <v>25</v>
      </c>
      <c r="D35" s="24" t="s">
        <v>13</v>
      </c>
      <c r="E35" t="s">
        <v>85</v>
      </c>
      <c r="F35" s="31" t="s">
        <v>84</v>
      </c>
      <c r="G35" s="31" t="s">
        <v>14</v>
      </c>
      <c r="H35" s="99"/>
      <c r="I35" s="99">
        <f t="shared" si="8"/>
        <v>0</v>
      </c>
      <c r="J35" s="99"/>
      <c r="K35" s="100">
        <f t="shared" si="9"/>
        <v>0</v>
      </c>
    </row>
    <row r="36" spans="1:11" s="79" customFormat="1" ht="36">
      <c r="A36" s="72"/>
      <c r="B36" s="24"/>
      <c r="C36" s="58">
        <v>40</v>
      </c>
      <c r="D36" s="35" t="s">
        <v>13</v>
      </c>
      <c r="E36" s="35"/>
      <c r="F36" s="77" t="s">
        <v>74</v>
      </c>
      <c r="G36" s="78" t="s">
        <v>14</v>
      </c>
      <c r="H36" s="99"/>
      <c r="I36" s="101">
        <f t="shared" si="8"/>
        <v>0</v>
      </c>
      <c r="J36" s="99"/>
      <c r="K36" s="100">
        <f t="shared" si="9"/>
        <v>0</v>
      </c>
    </row>
    <row r="37" spans="1:11" s="6" customFormat="1" ht="12">
      <c r="A37" s="73"/>
      <c r="B37" s="81"/>
      <c r="C37" s="82">
        <v>60</v>
      </c>
      <c r="D37" s="81" t="s">
        <v>13</v>
      </c>
      <c r="E37" s="81"/>
      <c r="F37" s="83" t="s">
        <v>83</v>
      </c>
      <c r="G37" s="84" t="s">
        <v>14</v>
      </c>
      <c r="H37" s="108"/>
      <c r="I37" s="108"/>
      <c r="J37" s="108"/>
      <c r="K37" s="108">
        <f t="shared" si="9"/>
        <v>0</v>
      </c>
    </row>
    <row r="38" spans="1:11" s="6" customFormat="1" ht="12">
      <c r="A38" s="26"/>
      <c r="B38" s="14"/>
      <c r="C38" s="14"/>
      <c r="D38" s="24"/>
      <c r="E38" s="24"/>
      <c r="F38" s="43"/>
      <c r="G38" s="18"/>
      <c r="H38" s="33"/>
      <c r="I38" s="33"/>
      <c r="J38" s="33"/>
      <c r="K38" s="67"/>
    </row>
    <row r="39" spans="1:11" s="2" customFormat="1">
      <c r="A39" s="26"/>
      <c r="B39" s="37"/>
      <c r="C39" s="38"/>
      <c r="D39" s="38" t="s">
        <v>37</v>
      </c>
      <c r="E39" s="38" t="s">
        <v>42</v>
      </c>
      <c r="F39" s="22" t="s">
        <v>51</v>
      </c>
      <c r="G39" s="45"/>
      <c r="H39" s="33"/>
      <c r="I39" s="33"/>
      <c r="J39" s="33"/>
      <c r="K39" s="67"/>
    </row>
    <row r="40" spans="1:11" s="3" customFormat="1" ht="12">
      <c r="A40" s="26"/>
      <c r="B40" s="13"/>
      <c r="C40" s="14"/>
      <c r="D40" s="15"/>
      <c r="E40" s="31"/>
      <c r="F40" s="31"/>
      <c r="G40" s="31"/>
      <c r="H40" s="105"/>
      <c r="I40" s="105"/>
      <c r="J40" s="105"/>
      <c r="K40" s="106"/>
    </row>
    <row r="41" spans="1:11" s="6" customFormat="1" ht="15">
      <c r="A41" s="27"/>
      <c r="B41" s="46"/>
      <c r="C41" s="14">
        <v>25</v>
      </c>
      <c r="D41" s="28" t="s">
        <v>8</v>
      </c>
      <c r="E41" t="s">
        <v>78</v>
      </c>
      <c r="F41" s="43" t="s">
        <v>77</v>
      </c>
      <c r="G41" s="18" t="s">
        <v>14</v>
      </c>
      <c r="H41" s="105"/>
      <c r="I41" s="105">
        <f t="shared" ref="I41:I42" si="10">H41*C41</f>
        <v>0</v>
      </c>
      <c r="J41" s="105"/>
      <c r="K41" s="106">
        <f t="shared" ref="K41:K42" si="11">J41*C41</f>
        <v>0</v>
      </c>
    </row>
    <row r="42" spans="1:11" s="6" customFormat="1" ht="15.75" customHeight="1">
      <c r="A42" s="27"/>
      <c r="B42" s="46"/>
      <c r="C42" s="14">
        <v>1</v>
      </c>
      <c r="D42" s="28" t="s">
        <v>8</v>
      </c>
      <c r="E42" s="31"/>
      <c r="F42" s="71" t="s">
        <v>79</v>
      </c>
      <c r="G42" s="18" t="s">
        <v>14</v>
      </c>
      <c r="H42" s="105"/>
      <c r="I42" s="105">
        <f t="shared" si="10"/>
        <v>0</v>
      </c>
      <c r="J42" s="105"/>
      <c r="K42" s="106">
        <f t="shared" si="11"/>
        <v>0</v>
      </c>
    </row>
    <row r="43" spans="1:11" s="6" customFormat="1">
      <c r="A43" s="26"/>
      <c r="B43" s="46"/>
      <c r="C43" s="14">
        <v>11</v>
      </c>
      <c r="D43" s="28" t="s">
        <v>8</v>
      </c>
      <c r="E43"/>
      <c r="F43" s="71" t="s">
        <v>80</v>
      </c>
      <c r="G43" s="31" t="s">
        <v>14</v>
      </c>
      <c r="H43" s="105"/>
      <c r="I43" s="109">
        <f t="shared" ref="I43" si="12">H43*C43</f>
        <v>0</v>
      </c>
      <c r="J43" s="105"/>
      <c r="K43" s="110">
        <f t="shared" ref="K43" si="13">J43*C43</f>
        <v>0</v>
      </c>
    </row>
    <row r="44" spans="1:11" s="3" customFormat="1" ht="12">
      <c r="A44" s="26"/>
      <c r="B44" s="13"/>
      <c r="C44" s="14"/>
      <c r="D44" s="15"/>
      <c r="E44" s="31"/>
      <c r="F44" s="31"/>
      <c r="G44" s="31"/>
      <c r="H44" s="105"/>
      <c r="I44" s="105"/>
      <c r="J44" s="105"/>
      <c r="K44" s="106"/>
    </row>
    <row r="45" spans="1:11" s="7" customFormat="1">
      <c r="A45" s="12"/>
      <c r="B45" s="37"/>
      <c r="C45" s="38"/>
      <c r="D45" s="38" t="s">
        <v>37</v>
      </c>
      <c r="E45" s="38" t="s">
        <v>42</v>
      </c>
      <c r="F45" s="22" t="s">
        <v>50</v>
      </c>
      <c r="G45" s="18"/>
      <c r="H45" s="33"/>
      <c r="I45" s="33"/>
      <c r="J45" s="33"/>
      <c r="K45" s="67"/>
    </row>
    <row r="46" spans="1:11" s="3" customFormat="1" ht="12">
      <c r="A46" s="26"/>
      <c r="B46" s="47"/>
      <c r="C46" s="48">
        <v>2</v>
      </c>
      <c r="D46" s="49" t="s">
        <v>8</v>
      </c>
      <c r="E46" s="50"/>
      <c r="F46" s="31" t="s">
        <v>81</v>
      </c>
      <c r="G46" s="42" t="s">
        <v>14</v>
      </c>
      <c r="H46" s="105"/>
      <c r="I46" s="105">
        <f t="shared" ref="I46:I47" si="14">H46*C46</f>
        <v>0</v>
      </c>
      <c r="J46" s="105"/>
      <c r="K46" s="106">
        <f>J46*C46</f>
        <v>0</v>
      </c>
    </row>
    <row r="47" spans="1:11" s="6" customFormat="1" ht="12">
      <c r="A47" s="72"/>
      <c r="B47" s="24"/>
      <c r="C47" s="58">
        <v>20</v>
      </c>
      <c r="D47" s="28" t="s">
        <v>13</v>
      </c>
      <c r="E47" s="86">
        <v>800310</v>
      </c>
      <c r="F47" s="87" t="s">
        <v>91</v>
      </c>
      <c r="G47" s="31" t="s">
        <v>14</v>
      </c>
      <c r="H47" s="99"/>
      <c r="I47" s="99">
        <f t="shared" si="14"/>
        <v>0</v>
      </c>
      <c r="J47" s="99"/>
      <c r="K47" s="100">
        <f t="shared" ref="K47" si="15">J47*C47</f>
        <v>0</v>
      </c>
    </row>
    <row r="48" spans="1:11" s="6" customFormat="1" ht="12">
      <c r="A48" s="26"/>
      <c r="B48" s="13"/>
      <c r="C48" s="14">
        <v>120</v>
      </c>
      <c r="D48" s="28" t="s">
        <v>13</v>
      </c>
      <c r="E48" s="35" t="s">
        <v>32</v>
      </c>
      <c r="F48" s="30" t="s">
        <v>31</v>
      </c>
      <c r="G48" s="31" t="s">
        <v>14</v>
      </c>
      <c r="H48" s="105"/>
      <c r="I48" s="105">
        <f>H48*C48</f>
        <v>0</v>
      </c>
      <c r="J48" s="105"/>
      <c r="K48" s="106">
        <f t="shared" ref="K48:K52" si="16">J48*C48</f>
        <v>0</v>
      </c>
    </row>
    <row r="49" spans="1:11" s="6" customFormat="1" ht="12">
      <c r="A49" s="26"/>
      <c r="B49" s="13"/>
      <c r="C49" s="14">
        <v>15</v>
      </c>
      <c r="D49" s="28" t="s">
        <v>13</v>
      </c>
      <c r="E49" s="35" t="s">
        <v>63</v>
      </c>
      <c r="F49" s="30" t="s">
        <v>31</v>
      </c>
      <c r="G49" s="31" t="s">
        <v>14</v>
      </c>
      <c r="H49" s="105"/>
      <c r="I49" s="105">
        <f t="shared" ref="I49:I53" si="17">H49*C49</f>
        <v>0</v>
      </c>
      <c r="J49" s="105"/>
      <c r="K49" s="106">
        <f t="shared" si="16"/>
        <v>0</v>
      </c>
    </row>
    <row r="50" spans="1:11" s="3" customFormat="1" ht="12">
      <c r="A50" s="26"/>
      <c r="B50" s="47"/>
      <c r="C50" s="48">
        <v>12</v>
      </c>
      <c r="D50" s="49" t="s">
        <v>8</v>
      </c>
      <c r="E50" s="36"/>
      <c r="F50" s="36" t="s">
        <v>18</v>
      </c>
      <c r="G50" s="36" t="s">
        <v>14</v>
      </c>
      <c r="H50" s="105"/>
      <c r="I50" s="105">
        <f t="shared" si="17"/>
        <v>0</v>
      </c>
      <c r="J50" s="105"/>
      <c r="K50" s="106">
        <f t="shared" si="16"/>
        <v>0</v>
      </c>
    </row>
    <row r="51" spans="1:11" s="3" customFormat="1" ht="12">
      <c r="A51" s="26"/>
      <c r="B51" s="47"/>
      <c r="C51" s="48">
        <v>22</v>
      </c>
      <c r="D51" s="49" t="s">
        <v>8</v>
      </c>
      <c r="E51" s="36"/>
      <c r="F51" s="36" t="s">
        <v>19</v>
      </c>
      <c r="G51" s="36" t="s">
        <v>14</v>
      </c>
      <c r="H51" s="105"/>
      <c r="I51" s="105">
        <f t="shared" si="17"/>
        <v>0</v>
      </c>
      <c r="J51" s="105"/>
      <c r="K51" s="106">
        <f t="shared" si="16"/>
        <v>0</v>
      </c>
    </row>
    <row r="52" spans="1:11" s="3" customFormat="1" ht="12">
      <c r="A52" s="26"/>
      <c r="B52" s="47"/>
      <c r="C52" s="48">
        <v>6</v>
      </c>
      <c r="D52" s="49" t="s">
        <v>8</v>
      </c>
      <c r="E52" s="36" t="s">
        <v>20</v>
      </c>
      <c r="F52" s="36" t="s">
        <v>21</v>
      </c>
      <c r="G52" s="36" t="s">
        <v>14</v>
      </c>
      <c r="H52" s="105"/>
      <c r="I52" s="105">
        <f t="shared" si="17"/>
        <v>0</v>
      </c>
      <c r="J52" s="105"/>
      <c r="K52" s="106">
        <f t="shared" si="16"/>
        <v>0</v>
      </c>
    </row>
    <row r="53" spans="1:11" s="3" customFormat="1" ht="12">
      <c r="A53" s="26"/>
      <c r="B53" s="47"/>
      <c r="C53" s="48">
        <v>6</v>
      </c>
      <c r="D53" s="49" t="s">
        <v>8</v>
      </c>
      <c r="E53" s="36" t="s">
        <v>22</v>
      </c>
      <c r="F53" s="36" t="s">
        <v>23</v>
      </c>
      <c r="G53" s="36" t="s">
        <v>14</v>
      </c>
      <c r="H53" s="105"/>
      <c r="I53" s="105">
        <f t="shared" si="17"/>
        <v>0</v>
      </c>
      <c r="J53" s="105" t="s">
        <v>17</v>
      </c>
      <c r="K53" s="106"/>
    </row>
    <row r="54" spans="1:11" s="7" customFormat="1">
      <c r="A54" s="12"/>
      <c r="B54" s="14"/>
      <c r="C54" s="14"/>
      <c r="D54" s="28"/>
      <c r="E54" s="31"/>
      <c r="F54" s="31"/>
      <c r="G54" s="18"/>
      <c r="H54" s="33"/>
      <c r="I54" s="33"/>
      <c r="J54" s="33"/>
      <c r="K54" s="67"/>
    </row>
    <row r="55" spans="1:11" s="7" customFormat="1">
      <c r="A55" s="12"/>
      <c r="B55" s="13"/>
      <c r="C55" s="14"/>
      <c r="D55" s="28"/>
      <c r="E55" s="29"/>
      <c r="F55" s="51" t="s">
        <v>48</v>
      </c>
      <c r="G55" s="52"/>
      <c r="H55" s="111"/>
      <c r="I55" s="111"/>
      <c r="J55" s="111"/>
      <c r="K55" s="112"/>
    </row>
    <row r="56" spans="1:11" s="7" customFormat="1">
      <c r="A56" s="12"/>
      <c r="B56" s="13"/>
      <c r="C56" s="14">
        <v>1</v>
      </c>
      <c r="D56" s="28" t="s">
        <v>8</v>
      </c>
      <c r="E56" s="29"/>
      <c r="F56" s="30" t="s">
        <v>82</v>
      </c>
      <c r="G56" s="52" t="s">
        <v>49</v>
      </c>
      <c r="H56" s="111"/>
      <c r="I56" s="111"/>
      <c r="J56" s="105"/>
      <c r="K56" s="106">
        <f t="shared" ref="K56:K58" si="18">J56*C56</f>
        <v>0</v>
      </c>
    </row>
    <row r="57" spans="1:11" s="7" customFormat="1">
      <c r="A57" s="12"/>
      <c r="B57" s="13"/>
      <c r="C57" s="14">
        <v>1</v>
      </c>
      <c r="D57" s="28" t="s">
        <v>24</v>
      </c>
      <c r="E57" s="53" t="s">
        <v>25</v>
      </c>
      <c r="F57" s="30" t="s">
        <v>26</v>
      </c>
      <c r="G57" s="31" t="s">
        <v>14</v>
      </c>
      <c r="H57" s="105"/>
      <c r="I57" s="105">
        <f t="shared" ref="I57:I59" si="19">H57*C57</f>
        <v>0</v>
      </c>
      <c r="J57" s="105"/>
      <c r="K57" s="106">
        <f t="shared" si="18"/>
        <v>0</v>
      </c>
    </row>
    <row r="58" spans="1:11" s="7" customFormat="1">
      <c r="A58" s="12"/>
      <c r="B58" s="13"/>
      <c r="C58" s="14">
        <v>1</v>
      </c>
      <c r="D58" s="28" t="s">
        <v>24</v>
      </c>
      <c r="E58" s="53" t="s">
        <v>27</v>
      </c>
      <c r="F58" s="30" t="s">
        <v>28</v>
      </c>
      <c r="G58" s="31" t="s">
        <v>14</v>
      </c>
      <c r="H58" s="105"/>
      <c r="I58" s="105">
        <f t="shared" si="19"/>
        <v>0</v>
      </c>
      <c r="J58" s="105"/>
      <c r="K58" s="106">
        <f t="shared" si="18"/>
        <v>0</v>
      </c>
    </row>
    <row r="59" spans="1:11" s="7" customFormat="1">
      <c r="A59" s="12"/>
      <c r="B59" s="13"/>
      <c r="C59" s="14">
        <v>1</v>
      </c>
      <c r="D59" s="28" t="s">
        <v>29</v>
      </c>
      <c r="E59" s="53" t="s">
        <v>30</v>
      </c>
      <c r="F59" s="30" t="s">
        <v>30</v>
      </c>
      <c r="G59" s="31" t="s">
        <v>14</v>
      </c>
      <c r="H59" s="105"/>
      <c r="I59" s="105">
        <f t="shared" si="19"/>
        <v>0</v>
      </c>
      <c r="J59" s="105" t="s">
        <v>17</v>
      </c>
      <c r="K59" s="106" t="str">
        <f>IF(J59="","",J59*C59)</f>
        <v/>
      </c>
    </row>
    <row r="60" spans="1:11" s="6" customFormat="1" ht="15">
      <c r="A60" s="27"/>
      <c r="B60" s="13"/>
      <c r="C60" s="14">
        <v>1</v>
      </c>
      <c r="D60" s="28" t="s">
        <v>35</v>
      </c>
      <c r="E60" s="29"/>
      <c r="F60" s="30" t="s">
        <v>59</v>
      </c>
      <c r="G60" s="52" t="s">
        <v>49</v>
      </c>
      <c r="H60" s="111"/>
      <c r="I60" s="111"/>
      <c r="J60" s="111"/>
      <c r="K60" s="112">
        <f>J60*C60</f>
        <v>0</v>
      </c>
    </row>
    <row r="61" spans="1:11" s="6" customFormat="1" ht="15">
      <c r="A61" s="27"/>
      <c r="B61" s="13"/>
      <c r="C61" s="14">
        <v>6</v>
      </c>
      <c r="D61" s="28" t="s">
        <v>60</v>
      </c>
      <c r="E61" s="29"/>
      <c r="F61" s="30" t="s">
        <v>0</v>
      </c>
      <c r="G61" s="52" t="s">
        <v>49</v>
      </c>
      <c r="H61" s="111"/>
      <c r="I61" s="111"/>
      <c r="J61" s="111"/>
      <c r="K61" s="112">
        <f>J61*C61</f>
        <v>0</v>
      </c>
    </row>
    <row r="62" spans="1:11" s="3" customFormat="1" ht="12">
      <c r="A62" s="54"/>
      <c r="B62" s="13"/>
      <c r="C62" s="14"/>
      <c r="D62" s="34"/>
      <c r="E62" s="53"/>
      <c r="F62" s="30"/>
      <c r="G62" s="31"/>
      <c r="H62" s="105"/>
      <c r="I62" s="105"/>
      <c r="J62" s="105"/>
      <c r="K62" s="106"/>
    </row>
    <row r="63" spans="1:11" s="7" customFormat="1">
      <c r="A63" s="12"/>
      <c r="B63" s="14"/>
      <c r="C63" s="14"/>
      <c r="D63" s="28"/>
      <c r="E63" s="31"/>
      <c r="F63" s="31"/>
      <c r="G63" s="41"/>
      <c r="H63" s="105"/>
      <c r="I63" s="105"/>
      <c r="J63" s="105"/>
      <c r="K63" s="106"/>
    </row>
    <row r="64" spans="1:11" s="6" customFormat="1" ht="12">
      <c r="A64" s="26"/>
      <c r="B64" s="13"/>
      <c r="C64" s="14"/>
      <c r="D64" s="55"/>
      <c r="E64" s="31" t="s">
        <v>52</v>
      </c>
      <c r="F64" s="31" t="s">
        <v>53</v>
      </c>
      <c r="G64" s="31" t="s">
        <v>49</v>
      </c>
      <c r="H64" s="96"/>
      <c r="I64" s="113">
        <f>SUM(I21:I61)*0.1</f>
        <v>0</v>
      </c>
      <c r="J64" s="114"/>
      <c r="K64" s="98"/>
    </row>
    <row r="65" spans="1:11" s="6" customFormat="1" ht="12">
      <c r="A65" s="26"/>
      <c r="B65" s="13"/>
      <c r="C65" s="14"/>
      <c r="D65" s="55"/>
      <c r="E65" s="31" t="s">
        <v>54</v>
      </c>
      <c r="F65" s="31" t="s">
        <v>55</v>
      </c>
      <c r="G65" s="31" t="s">
        <v>49</v>
      </c>
      <c r="H65" s="96"/>
      <c r="I65" s="114"/>
      <c r="J65" s="15"/>
      <c r="K65" s="115">
        <f>SUM(K21:K61)*0.06</f>
        <v>0</v>
      </c>
    </row>
    <row r="66" spans="1:11" s="9" customFormat="1" ht="12">
      <c r="A66" s="56"/>
      <c r="B66" s="57"/>
      <c r="C66" s="58"/>
      <c r="D66" s="24"/>
      <c r="E66" s="24"/>
      <c r="F66" s="21"/>
      <c r="G66" s="59"/>
      <c r="H66" s="116"/>
      <c r="I66" s="68"/>
      <c r="J66" s="68"/>
      <c r="K66" s="69"/>
    </row>
    <row r="67" spans="1:11" s="9" customFormat="1" ht="12">
      <c r="A67" s="56"/>
      <c r="B67" s="57"/>
      <c r="C67" s="14"/>
      <c r="D67" s="13"/>
      <c r="E67" s="24"/>
      <c r="F67" s="60" t="s">
        <v>56</v>
      </c>
      <c r="G67" s="61"/>
      <c r="H67" s="116"/>
      <c r="I67" s="113">
        <f>SUM(I21:I66)</f>
        <v>0</v>
      </c>
      <c r="J67" s="68"/>
      <c r="K67" s="69"/>
    </row>
    <row r="68" spans="1:11" s="9" customFormat="1" ht="12">
      <c r="A68" s="56"/>
      <c r="B68" s="57"/>
      <c r="C68" s="58"/>
      <c r="D68" s="24"/>
      <c r="E68" s="24"/>
      <c r="F68" s="24"/>
      <c r="G68" s="59"/>
      <c r="H68" s="116"/>
      <c r="I68" s="68"/>
      <c r="J68" s="68"/>
      <c r="K68" s="69"/>
    </row>
    <row r="69" spans="1:11" s="9" customFormat="1" ht="12">
      <c r="A69" s="56"/>
      <c r="B69" s="57"/>
      <c r="C69" s="14"/>
      <c r="D69" s="13"/>
      <c r="E69" s="24"/>
      <c r="F69" s="60" t="s">
        <v>57</v>
      </c>
      <c r="G69" s="61"/>
      <c r="H69" s="116"/>
      <c r="I69" s="13"/>
      <c r="J69" s="68"/>
      <c r="K69" s="115">
        <f>SUM(K19:K68)</f>
        <v>0</v>
      </c>
    </row>
    <row r="70" spans="1:11" s="88" customFormat="1" ht="23.25">
      <c r="A70" s="89"/>
      <c r="B70" s="124" t="s">
        <v>39</v>
      </c>
      <c r="C70" s="124"/>
      <c r="D70" s="124"/>
      <c r="E70" s="124"/>
      <c r="F70" s="124"/>
      <c r="G70" s="124"/>
      <c r="H70" s="125"/>
      <c r="I70" s="125"/>
      <c r="J70" s="125"/>
      <c r="K70" s="126"/>
    </row>
    <row r="71" spans="1:11" s="4" customFormat="1" ht="15">
      <c r="A71" s="63"/>
      <c r="B71" s="62"/>
      <c r="C71" s="62"/>
      <c r="D71" s="62"/>
      <c r="E71" s="62"/>
      <c r="F71" s="62" t="s">
        <v>61</v>
      </c>
      <c r="G71" s="62"/>
      <c r="H71" s="123">
        <f>I5+I13</f>
        <v>0</v>
      </c>
      <c r="I71" s="123"/>
      <c r="J71" s="117"/>
      <c r="K71" s="118"/>
    </row>
    <row r="72" spans="1:11" s="4" customFormat="1" ht="15">
      <c r="A72" s="63"/>
      <c r="B72" s="62"/>
      <c r="C72" s="62"/>
      <c r="D72" s="62"/>
      <c r="E72" s="62"/>
      <c r="F72" s="62" t="s">
        <v>56</v>
      </c>
      <c r="G72" s="62"/>
      <c r="H72" s="123">
        <f>I67</f>
        <v>0</v>
      </c>
      <c r="I72" s="123"/>
      <c r="J72" s="117"/>
      <c r="K72" s="118"/>
    </row>
    <row r="73" spans="1:11" s="4" customFormat="1" ht="15">
      <c r="A73" s="63"/>
      <c r="B73" s="62"/>
      <c r="C73" s="62"/>
      <c r="D73" s="62"/>
      <c r="E73" s="62"/>
      <c r="F73" s="62" t="s">
        <v>57</v>
      </c>
      <c r="G73" s="62"/>
      <c r="H73" s="123">
        <f>K69</f>
        <v>0</v>
      </c>
      <c r="I73" s="123"/>
      <c r="J73" s="117"/>
      <c r="K73" s="118"/>
    </row>
    <row r="74" spans="1:11" s="4" customFormat="1" ht="15">
      <c r="A74" s="63"/>
      <c r="B74" s="62"/>
      <c r="C74" s="62"/>
      <c r="D74" s="62"/>
      <c r="E74" s="62"/>
      <c r="F74" s="62" t="s">
        <v>40</v>
      </c>
      <c r="G74" s="62"/>
      <c r="H74" s="123">
        <v>0</v>
      </c>
      <c r="I74" s="123"/>
      <c r="J74" s="117"/>
      <c r="K74" s="118"/>
    </row>
    <row r="75" spans="1:11" s="4" customFormat="1" ht="12.75" customHeight="1" thickBot="1">
      <c r="A75" s="64"/>
      <c r="B75" s="65"/>
      <c r="C75" s="65"/>
      <c r="D75" s="65"/>
      <c r="E75" s="65"/>
      <c r="F75" s="66" t="s">
        <v>41</v>
      </c>
      <c r="G75" s="65"/>
      <c r="H75" s="127">
        <f>SUM(H71:I74)</f>
        <v>0</v>
      </c>
      <c r="I75" s="127"/>
      <c r="J75" s="119"/>
      <c r="K75" s="120"/>
    </row>
    <row r="76" spans="1:11" ht="15">
      <c r="H76" s="122"/>
      <c r="I76" s="122"/>
    </row>
    <row r="77" spans="1:11">
      <c r="A77" s="5"/>
    </row>
    <row r="78" spans="1:11">
      <c r="A78" s="5"/>
    </row>
    <row r="79" spans="1:11">
      <c r="A79" s="5"/>
    </row>
    <row r="80" spans="1:1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  <row r="150" spans="1:1">
      <c r="A150" s="5"/>
    </row>
    <row r="151" spans="1:1">
      <c r="A151" s="5"/>
    </row>
    <row r="152" spans="1:1">
      <c r="A152" s="5"/>
    </row>
    <row r="153" spans="1:1">
      <c r="A153" s="5"/>
    </row>
    <row r="154" spans="1:1">
      <c r="A154" s="5"/>
    </row>
    <row r="155" spans="1:1">
      <c r="A155" s="5"/>
    </row>
    <row r="156" spans="1:1">
      <c r="A156" s="5"/>
    </row>
    <row r="157" spans="1:1">
      <c r="A157" s="5"/>
    </row>
    <row r="158" spans="1:1">
      <c r="A158" s="5"/>
    </row>
    <row r="159" spans="1:1">
      <c r="A159" s="5"/>
    </row>
    <row r="160" spans="1:1">
      <c r="A160" s="5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</sheetData>
  <dataConsolidate/>
  <mergeCells count="8">
    <mergeCell ref="H76:I76"/>
    <mergeCell ref="H74:I74"/>
    <mergeCell ref="B70:G70"/>
    <mergeCell ref="H70:K70"/>
    <mergeCell ref="H72:I72"/>
    <mergeCell ref="H73:I73"/>
    <mergeCell ref="H75:I75"/>
    <mergeCell ref="H71:I71"/>
  </mergeCells>
  <phoneticPr fontId="0" type="noConversion"/>
  <conditionalFormatting sqref="K69 I64 K65 I67">
    <cfRule type="expression" dxfId="50" priority="620" stopIfTrue="1">
      <formula>AND($G64="d+m",$H64=0)</formula>
    </cfRule>
  </conditionalFormatting>
  <conditionalFormatting sqref="H25:K25 H57:K59 J28:K28 H28 J49 H50:K53 H49 H63:H69 J56:K56 J60:K61 H60:H61 H31:K31 H33:K34 H62:K62 H43:K44 H40:K41">
    <cfRule type="expression" dxfId="49" priority="621" stopIfTrue="1">
      <formula>AND($G25="m+m",$H25=0)</formula>
    </cfRule>
    <cfRule type="expression" dxfId="48" priority="622" stopIfTrue="1">
      <formula>OR($G25="",$G25="-")</formula>
    </cfRule>
  </conditionalFormatting>
  <conditionalFormatting sqref="H72:I74">
    <cfRule type="cellIs" dxfId="47" priority="625" stopIfTrue="1" operator="equal">
      <formula>0</formula>
    </cfRule>
  </conditionalFormatting>
  <conditionalFormatting sqref="J48 H48">
    <cfRule type="expression" dxfId="46" priority="518" stopIfTrue="1">
      <formula>AND($G48="m+m",$H48=0)</formula>
    </cfRule>
    <cfRule type="expression" dxfId="45" priority="519" stopIfTrue="1">
      <formula>OR($G48="",$G48="-")</formula>
    </cfRule>
  </conditionalFormatting>
  <conditionalFormatting sqref="J41">
    <cfRule type="expression" dxfId="44" priority="332" stopIfTrue="1">
      <formula>AND($G41="m+m",$H41=0)</formula>
    </cfRule>
    <cfRule type="expression" dxfId="43" priority="333" stopIfTrue="1">
      <formula>OR($G41="",$G41="-")</formula>
    </cfRule>
  </conditionalFormatting>
  <conditionalFormatting sqref="J41">
    <cfRule type="expression" dxfId="42" priority="330" stopIfTrue="1">
      <formula>AND($G41="m+m",$H41=0)</formula>
    </cfRule>
    <cfRule type="expression" dxfId="41" priority="331" stopIfTrue="1">
      <formula>OR($G41="",$G41="-")</formula>
    </cfRule>
  </conditionalFormatting>
  <conditionalFormatting sqref="H71:I71">
    <cfRule type="cellIs" dxfId="40" priority="309" stopIfTrue="1" operator="equal">
      <formula>0</formula>
    </cfRule>
  </conditionalFormatting>
  <conditionalFormatting sqref="I46:K46">
    <cfRule type="expression" dxfId="39" priority="287" stopIfTrue="1">
      <formula>AND($G46="m+m",$H46=0)</formula>
    </cfRule>
    <cfRule type="expression" dxfId="38" priority="288" stopIfTrue="1">
      <formula>OR($G46="",$G46="-")</formula>
    </cfRule>
  </conditionalFormatting>
  <conditionalFormatting sqref="H43:I43 K43">
    <cfRule type="expression" dxfId="37" priority="279" stopIfTrue="1">
      <formula>AND($G43="m+m",$H43=0)</formula>
    </cfRule>
    <cfRule type="expression" dxfId="36" priority="280" stopIfTrue="1">
      <formula>OR($G43="",$G43="-")</formula>
    </cfRule>
  </conditionalFormatting>
  <conditionalFormatting sqref="J43">
    <cfRule type="expression" dxfId="35" priority="277" stopIfTrue="1">
      <formula>AND($G43="m+m",$H43=0)</formula>
    </cfRule>
    <cfRule type="expression" dxfId="34" priority="278" stopIfTrue="1">
      <formula>OR($G43="",$G43="-")</formula>
    </cfRule>
  </conditionalFormatting>
  <conditionalFormatting sqref="H46">
    <cfRule type="expression" dxfId="33" priority="227" stopIfTrue="1">
      <formula>AND($G46="m+m",$H46=0)</formula>
    </cfRule>
    <cfRule type="expression" dxfId="32" priority="228" stopIfTrue="1">
      <formula>OR($G46="",$G46="-")</formula>
    </cfRule>
  </conditionalFormatting>
  <conditionalFormatting sqref="H23 K23">
    <cfRule type="expression" dxfId="31" priority="197" stopIfTrue="1">
      <formula>AND($G23="m+m",$H23=0)</formula>
    </cfRule>
    <cfRule type="expression" dxfId="30" priority="198" stopIfTrue="1">
      <formula>OR($G23="",$G23="-")</formula>
    </cfRule>
  </conditionalFormatting>
  <conditionalFormatting sqref="J23">
    <cfRule type="expression" dxfId="29" priority="195" stopIfTrue="1">
      <formula>AND($G23="m+m",$H23=0)</formula>
    </cfRule>
    <cfRule type="expression" dxfId="28" priority="196" stopIfTrue="1">
      <formula>OR($G23="",$G23="-")</formula>
    </cfRule>
  </conditionalFormatting>
  <conditionalFormatting sqref="K42 H42:I42">
    <cfRule type="expression" dxfId="27" priority="159" stopIfTrue="1">
      <formula>AND($G42="m+m",$H42=0)</formula>
    </cfRule>
    <cfRule type="expression" dxfId="26" priority="160" stopIfTrue="1">
      <formula>OR($G42="",$G42="-")</formula>
    </cfRule>
  </conditionalFormatting>
  <conditionalFormatting sqref="J42">
    <cfRule type="expression" dxfId="25" priority="157" stopIfTrue="1">
      <formula>AND($G42="m+m",$H42=0)</formula>
    </cfRule>
    <cfRule type="expression" dxfId="24" priority="158" stopIfTrue="1">
      <formula>OR($G42="",$G42="-")</formula>
    </cfRule>
  </conditionalFormatting>
  <conditionalFormatting sqref="J42">
    <cfRule type="expression" dxfId="23" priority="155" stopIfTrue="1">
      <formula>AND($G42="m+m",$H42=0)</formula>
    </cfRule>
    <cfRule type="expression" dxfId="22" priority="156" stopIfTrue="1">
      <formula>OR($G42="",$G42="-")</formula>
    </cfRule>
  </conditionalFormatting>
  <conditionalFormatting sqref="J42">
    <cfRule type="expression" dxfId="21" priority="153" stopIfTrue="1">
      <formula>AND($G42="m+m",$H42=0)</formula>
    </cfRule>
    <cfRule type="expression" dxfId="20" priority="154" stopIfTrue="1">
      <formula>OR($G42="",$G42="-")</formula>
    </cfRule>
  </conditionalFormatting>
  <conditionalFormatting sqref="J22">
    <cfRule type="expression" dxfId="19" priority="45" stopIfTrue="1">
      <formula>AND($G22="m+m",$H22=0)</formula>
    </cfRule>
    <cfRule type="expression" dxfId="18" priority="46" stopIfTrue="1">
      <formula>OR($G22="",$G22="-")</formula>
    </cfRule>
  </conditionalFormatting>
  <conditionalFormatting sqref="H22 K22">
    <cfRule type="expression" dxfId="17" priority="47" stopIfTrue="1">
      <formula>AND($G22="m+m",$H22=0)</formula>
    </cfRule>
    <cfRule type="expression" dxfId="16" priority="48" stopIfTrue="1">
      <formula>OR($G22="",$G22="-")</formula>
    </cfRule>
  </conditionalFormatting>
  <conditionalFormatting sqref="H5:K5">
    <cfRule type="expression" dxfId="15" priority="53" stopIfTrue="1">
      <formula>AND($G5="d+m",$H5=0)</formula>
    </cfRule>
    <cfRule type="expression" dxfId="14" priority="54" stopIfTrue="1">
      <formula>OR($G5="",$G5="-")</formula>
    </cfRule>
  </conditionalFormatting>
  <conditionalFormatting sqref="H21 K21">
    <cfRule type="expression" dxfId="13" priority="43" stopIfTrue="1">
      <formula>AND($G21="m+m",$H21=0)</formula>
    </cfRule>
    <cfRule type="expression" dxfId="12" priority="44" stopIfTrue="1">
      <formula>OR($G21="",$G21="-")</formula>
    </cfRule>
  </conditionalFormatting>
  <conditionalFormatting sqref="J21">
    <cfRule type="expression" dxfId="11" priority="41" stopIfTrue="1">
      <formula>AND($G21="m+m",$H21=0)</formula>
    </cfRule>
    <cfRule type="expression" dxfId="10" priority="42" stopIfTrue="1">
      <formula>OR($G21="",$G21="-")</formula>
    </cfRule>
  </conditionalFormatting>
  <conditionalFormatting sqref="J36:K36 H36">
    <cfRule type="expression" dxfId="9" priority="29" stopIfTrue="1">
      <formula>AND($G36="m+m",$H36=0)</formula>
    </cfRule>
    <cfRule type="expression" dxfId="8" priority="30" stopIfTrue="1">
      <formula>OR($G36="",$G36="-")</formula>
    </cfRule>
  </conditionalFormatting>
  <conditionalFormatting sqref="H32:K32">
    <cfRule type="expression" dxfId="7" priority="25" stopIfTrue="1">
      <formula>AND($G32="m+m",$H32=0)</formula>
    </cfRule>
    <cfRule type="expression" dxfId="6" priority="26" stopIfTrue="1">
      <formula>OR($G32="",$G32="-")</formula>
    </cfRule>
  </conditionalFormatting>
  <conditionalFormatting sqref="H35:K35">
    <cfRule type="expression" dxfId="5" priority="5" stopIfTrue="1">
      <formula>AND($G35="m+m",$H35=0)</formula>
    </cfRule>
    <cfRule type="expression" dxfId="4" priority="6" stopIfTrue="1">
      <formula>OR($G35="",$G35="-")</formula>
    </cfRule>
  </conditionalFormatting>
  <conditionalFormatting sqref="H13:K13">
    <cfRule type="expression" dxfId="3" priority="3" stopIfTrue="1">
      <formula>AND($G13="d+m",$H13=0)</formula>
    </cfRule>
    <cfRule type="expression" dxfId="2" priority="4" stopIfTrue="1">
      <formula>OR($G13="",$G13="-")</formula>
    </cfRule>
  </conditionalFormatting>
  <conditionalFormatting sqref="J47 H47">
    <cfRule type="expression" dxfId="1" priority="1" stopIfTrue="1">
      <formula>AND($G47="m+m",$H47=0)</formula>
    </cfRule>
    <cfRule type="expression" dxfId="0" priority="2" stopIfTrue="1">
      <formula>OR($G47="",$G47="-")</formula>
    </cfRule>
  </conditionalFormatting>
  <pageMargins left="0.78740157480314965" right="0.78740157480314965" top="0.59055118110236227" bottom="0.59055118110236227" header="0.51181102362204722" footer="0.31496062992125984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rozpočet</vt:lpstr>
      <vt:lpstr>rozpočet!Oblasť_tlače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Sedliaková Katarína</cp:lastModifiedBy>
  <cp:lastPrinted>2022-07-06T07:24:52Z</cp:lastPrinted>
  <dcterms:created xsi:type="dcterms:W3CDTF">2009-06-03T09:21:44Z</dcterms:created>
  <dcterms:modified xsi:type="dcterms:W3CDTF">2022-07-06T07:29:13Z</dcterms:modified>
</cp:coreProperties>
</file>