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C:\Users\mkutlak\Desktop\súbory na doplnenie\Prerobený pre Janu 2\VV_aktualizácia\SO02 rozpočty a VV\"/>
    </mc:Choice>
  </mc:AlternateContent>
  <xr:revisionPtr revIDLastSave="0" documentId="13_ncr:1_{9B5F354E-1925-4009-B668-85A1F9707E05}" xr6:coauthVersionLast="47" xr6:coauthVersionMax="47" xr10:uidLastSave="{00000000-0000-0000-0000-000000000000}"/>
  <bookViews>
    <workbookView xWindow="28680" yWindow="-120" windowWidth="29040" windowHeight="18240" tabRatio="500" xr2:uid="{00000000-000D-0000-FFFF-FFFF00000000}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95" i="3" l="1"/>
  <c r="W97" i="3" s="1"/>
  <c r="L95" i="3"/>
  <c r="L97" i="3" s="1"/>
  <c r="N94" i="3"/>
  <c r="L94" i="3"/>
  <c r="J94" i="3"/>
  <c r="H94" i="3"/>
  <c r="N93" i="3"/>
  <c r="L93" i="3"/>
  <c r="J93" i="3"/>
  <c r="H93" i="3"/>
  <c r="N92" i="3"/>
  <c r="L92" i="3"/>
  <c r="J92" i="3"/>
  <c r="H92" i="3"/>
  <c r="N91" i="3"/>
  <c r="L91" i="3"/>
  <c r="J91" i="3"/>
  <c r="H91" i="3"/>
  <c r="N90" i="3"/>
  <c r="L90" i="3"/>
  <c r="J90" i="3"/>
  <c r="H90" i="3"/>
  <c r="N89" i="3"/>
  <c r="L89" i="3"/>
  <c r="J89" i="3"/>
  <c r="H89" i="3"/>
  <c r="N88" i="3"/>
  <c r="L88" i="3"/>
  <c r="J88" i="3"/>
  <c r="H88" i="3"/>
  <c r="N87" i="3"/>
  <c r="L87" i="3"/>
  <c r="J87" i="3"/>
  <c r="H87" i="3"/>
  <c r="N86" i="3"/>
  <c r="L86" i="3"/>
  <c r="J86" i="3"/>
  <c r="H86" i="3"/>
  <c r="N85" i="3"/>
  <c r="L85" i="3"/>
  <c r="J85" i="3"/>
  <c r="H85" i="3"/>
  <c r="N84" i="3"/>
  <c r="L84" i="3"/>
  <c r="J84" i="3"/>
  <c r="H84" i="3"/>
  <c r="N83" i="3"/>
  <c r="L83" i="3"/>
  <c r="J83" i="3"/>
  <c r="H83" i="3"/>
  <c r="N82" i="3"/>
  <c r="L82" i="3"/>
  <c r="J82" i="3"/>
  <c r="H82" i="3"/>
  <c r="N81" i="3"/>
  <c r="L81" i="3"/>
  <c r="J81" i="3"/>
  <c r="H81" i="3"/>
  <c r="N80" i="3"/>
  <c r="L80" i="3"/>
  <c r="J80" i="3"/>
  <c r="I80" i="3"/>
  <c r="N79" i="3"/>
  <c r="L79" i="3"/>
  <c r="J79" i="3"/>
  <c r="H79" i="3"/>
  <c r="N78" i="3"/>
  <c r="L78" i="3"/>
  <c r="J78" i="3"/>
  <c r="I78" i="3"/>
  <c r="N77" i="3"/>
  <c r="L77" i="3"/>
  <c r="J77" i="3"/>
  <c r="H77" i="3"/>
  <c r="N76" i="3"/>
  <c r="L76" i="3"/>
  <c r="J76" i="3"/>
  <c r="I76" i="3"/>
  <c r="N75" i="3"/>
  <c r="L75" i="3"/>
  <c r="J75" i="3"/>
  <c r="H75" i="3"/>
  <c r="N74" i="3"/>
  <c r="L74" i="3"/>
  <c r="J74" i="3"/>
  <c r="H74" i="3"/>
  <c r="N73" i="3"/>
  <c r="L73" i="3"/>
  <c r="J73" i="3"/>
  <c r="H73" i="3"/>
  <c r="N72" i="3"/>
  <c r="L72" i="3"/>
  <c r="J72" i="3"/>
  <c r="H72" i="3"/>
  <c r="N71" i="3"/>
  <c r="L71" i="3"/>
  <c r="J71" i="3"/>
  <c r="I71" i="3"/>
  <c r="N70" i="3"/>
  <c r="L70" i="3"/>
  <c r="J70" i="3"/>
  <c r="I70" i="3"/>
  <c r="I95" i="3" s="1"/>
  <c r="I97" i="3" s="1"/>
  <c r="N69" i="3"/>
  <c r="L69" i="3"/>
  <c r="J69" i="3"/>
  <c r="H69" i="3"/>
  <c r="N68" i="3"/>
  <c r="L68" i="3"/>
  <c r="J68" i="3"/>
  <c r="H68" i="3"/>
  <c r="N67" i="3"/>
  <c r="L67" i="3"/>
  <c r="J67" i="3"/>
  <c r="H67" i="3"/>
  <c r="N66" i="3"/>
  <c r="L66" i="3"/>
  <c r="J66" i="3"/>
  <c r="H66" i="3"/>
  <c r="N65" i="3"/>
  <c r="L65" i="3"/>
  <c r="J65" i="3"/>
  <c r="H65" i="3"/>
  <c r="N64" i="3"/>
  <c r="L64" i="3"/>
  <c r="J64" i="3"/>
  <c r="H64" i="3"/>
  <c r="N63" i="3"/>
  <c r="L63" i="3"/>
  <c r="J63" i="3"/>
  <c r="H63" i="3"/>
  <c r="N62" i="3"/>
  <c r="L62" i="3"/>
  <c r="J62" i="3"/>
  <c r="H62" i="3"/>
  <c r="N61" i="3"/>
  <c r="L61" i="3"/>
  <c r="J61" i="3"/>
  <c r="H61" i="3"/>
  <c r="N60" i="3"/>
  <c r="L60" i="3"/>
  <c r="J60" i="3"/>
  <c r="J95" i="3" s="1"/>
  <c r="H60" i="3"/>
  <c r="W56" i="3"/>
  <c r="W99" i="3" s="1"/>
  <c r="W54" i="3"/>
  <c r="I54" i="3"/>
  <c r="N53" i="3"/>
  <c r="L53" i="3"/>
  <c r="J53" i="3"/>
  <c r="H53" i="3"/>
  <c r="N52" i="3"/>
  <c r="L52" i="3"/>
  <c r="J52" i="3"/>
  <c r="H52" i="3"/>
  <c r="N50" i="3"/>
  <c r="L50" i="3"/>
  <c r="J50" i="3"/>
  <c r="J54" i="3" s="1"/>
  <c r="E54" i="3" s="1"/>
  <c r="H50" i="3"/>
  <c r="N49" i="3"/>
  <c r="L49" i="3"/>
  <c r="J49" i="3"/>
  <c r="H49" i="3"/>
  <c r="N47" i="3"/>
  <c r="N54" i="3" s="1"/>
  <c r="L47" i="3"/>
  <c r="L54" i="3" s="1"/>
  <c r="J47" i="3"/>
  <c r="H47" i="3"/>
  <c r="H54" i="3" s="1"/>
  <c r="W44" i="3"/>
  <c r="N44" i="3"/>
  <c r="I44" i="3"/>
  <c r="H44" i="3"/>
  <c r="N42" i="3"/>
  <c r="L42" i="3"/>
  <c r="L44" i="3" s="1"/>
  <c r="J42" i="3"/>
  <c r="J44" i="3" s="1"/>
  <c r="E44" i="3" s="1"/>
  <c r="H42" i="3"/>
  <c r="W39" i="3"/>
  <c r="L39" i="3"/>
  <c r="I39" i="3"/>
  <c r="N38" i="3"/>
  <c r="L38" i="3"/>
  <c r="J38" i="3"/>
  <c r="J39" i="3" s="1"/>
  <c r="E39" i="3" s="1"/>
  <c r="H38" i="3"/>
  <c r="N37" i="3"/>
  <c r="L37" i="3"/>
  <c r="J37" i="3"/>
  <c r="H37" i="3"/>
  <c r="N36" i="3"/>
  <c r="N39" i="3" s="1"/>
  <c r="L36" i="3"/>
  <c r="J36" i="3"/>
  <c r="H36" i="3"/>
  <c r="H39" i="3" s="1"/>
  <c r="W33" i="3"/>
  <c r="N33" i="3"/>
  <c r="N31" i="3"/>
  <c r="L31" i="3"/>
  <c r="J31" i="3"/>
  <c r="H31" i="3"/>
  <c r="N29" i="3"/>
  <c r="L29" i="3"/>
  <c r="J29" i="3"/>
  <c r="H29" i="3"/>
  <c r="N28" i="3"/>
  <c r="L28" i="3"/>
  <c r="J28" i="3"/>
  <c r="H28" i="3"/>
  <c r="N26" i="3"/>
  <c r="L26" i="3"/>
  <c r="J26" i="3"/>
  <c r="H26" i="3"/>
  <c r="N24" i="3"/>
  <c r="L24" i="3"/>
  <c r="J24" i="3"/>
  <c r="H24" i="3"/>
  <c r="N23" i="3"/>
  <c r="L23" i="3"/>
  <c r="J23" i="3"/>
  <c r="H23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I17" i="3"/>
  <c r="N16" i="3"/>
  <c r="L16" i="3"/>
  <c r="J16" i="3"/>
  <c r="I16" i="3"/>
  <c r="I33" i="3" s="1"/>
  <c r="I56" i="3" s="1"/>
  <c r="I99" i="3" s="1"/>
  <c r="N14" i="3"/>
  <c r="L14" i="3"/>
  <c r="L33" i="3" s="1"/>
  <c r="J14" i="3"/>
  <c r="J33" i="3" s="1"/>
  <c r="H14" i="3"/>
  <c r="H33" i="3" s="1"/>
  <c r="H56" i="3" s="1"/>
  <c r="D8" i="3"/>
  <c r="N95" i="3" l="1"/>
  <c r="N97" i="3" s="1"/>
  <c r="H95" i="3"/>
  <c r="H97" i="3" s="1"/>
  <c r="H99" i="3" s="1"/>
  <c r="N56" i="3"/>
  <c r="N99" i="3" s="1"/>
  <c r="E33" i="3"/>
  <c r="J56" i="3"/>
  <c r="E95" i="3"/>
  <c r="J97" i="3"/>
  <c r="E97" i="3" s="1"/>
  <c r="L56" i="3"/>
  <c r="L99" i="3" s="1"/>
  <c r="E56" i="3" l="1"/>
  <c r="J99" i="3"/>
  <c r="E99" i="3" s="1"/>
</calcChain>
</file>

<file path=xl/sharedStrings.xml><?xml version="1.0" encoding="utf-8"?>
<sst xmlns="http://schemas.openxmlformats.org/spreadsheetml/2006/main" count="763" uniqueCount="357">
  <si>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</si>
  <si>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</si>
  <si>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</si>
  <si>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</si>
  <si>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</si>
  <si>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</si>
  <si>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</si>
  <si>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</si>
  <si>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</si>
  <si>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</si>
  <si>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</si>
  <si>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</si>
  <si>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</si>
  <si>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</si>
  <si>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</si>
  <si>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</si>
  <si>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</si>
  <si>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</si>
  <si>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</si>
  <si>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</si>
  <si>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</si>
  <si>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</si>
  <si>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</si>
  <si>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</si>
  <si>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</si>
  <si>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</si>
  <si>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</si>
  <si>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</si>
  <si>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</si>
  <si>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</si>
  <si>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</si>
  <si>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</si>
  <si>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</si>
  <si>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</si>
  <si>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</si>
  <si>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</si>
  <si>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</si>
  <si>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</si>
  <si>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</si>
  <si>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</si>
  <si>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</si>
  <si>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</si>
  <si>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</si>
  <si>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</si>
  <si>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</si>
  <si>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</si>
  <si>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</si>
  <si>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</si>
  <si>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</si>
  <si>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</si>
  <si>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</si>
  <si>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</si>
  <si>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</si>
  <si>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</si>
  <si>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</si>
  <si>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</si>
  <si>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</si>
  <si>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</si>
  <si>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</si>
  <si>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</si>
  <si>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</si>
  <si>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</si>
  <si>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</si>
  <si>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</si>
  <si>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</si>
  <si>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</si>
  <si>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</si>
  <si>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BBSK </t>
  </si>
  <si>
    <t xml:space="preserve">Spracoval: Chlpek Vladislav                        </t>
  </si>
  <si>
    <t xml:space="preserve">Projektant: VLADISLAV CHLPEK - DAVPROJEKT </t>
  </si>
  <si>
    <t xml:space="preserve">JKSO : </t>
  </si>
  <si>
    <t xml:space="preserve">Dodávateľ: Výberovým konaním </t>
  </si>
  <si>
    <t>Dátum: 19.01.2022</t>
  </si>
  <si>
    <t>Stavba :SOŠ POD BÁNOŠOM, modernizácia odborného vzdelávania, Sásová</t>
  </si>
  <si>
    <t>Objekt : Prekládka STL plynovodu</t>
  </si>
  <si>
    <t>DAVPROJEKT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</si>
  <si>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</si>
  <si>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</si>
  <si>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</si>
  <si>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</si>
  <si>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</si>
  <si>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</si>
  <si>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</si>
  <si>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113107213</t>
  </si>
  <si>
    <t>Odstránenie podkladov alebo krytov z kameniva ťaž. hr. 200-300 mm, nad 200 m2</t>
  </si>
  <si>
    <t>m2</t>
  </si>
  <si>
    <t xml:space="preserve">E/E1/0001           </t>
  </si>
  <si>
    <t>11310-7213</t>
  </si>
  <si>
    <t>45.11.11</t>
  </si>
  <si>
    <t>EK</t>
  </si>
  <si>
    <t>S</t>
  </si>
  <si>
    <t>(58,5+16)*0,6 =   44,700</t>
  </si>
  <si>
    <t>MAT</t>
  </si>
  <si>
    <t>920AN07385</t>
  </si>
  <si>
    <t>Úradné overenie - Geodetické zameranie plynovodu</t>
  </si>
  <si>
    <t>kus</t>
  </si>
  <si>
    <t xml:space="preserve">E/E1/0002           </t>
  </si>
  <si>
    <t xml:space="preserve">  .  .  </t>
  </si>
  <si>
    <t xml:space="preserve">10800057            </t>
  </si>
  <si>
    <t>EZ</t>
  </si>
  <si>
    <t>920AN33214</t>
  </si>
  <si>
    <t>Úradne overenie - ostrý prepoj</t>
  </si>
  <si>
    <t xml:space="preserve">E/E1/0003           </t>
  </si>
  <si>
    <t xml:space="preserve">ÚOMTP               </t>
  </si>
  <si>
    <t>113107232</t>
  </si>
  <si>
    <t>Odstránenie podkladov alebo krytov z betónu prost. hr. 150-300 mm, nad 200 m2</t>
  </si>
  <si>
    <t xml:space="preserve">E/E1/0004           </t>
  </si>
  <si>
    <t>11310-7232</t>
  </si>
  <si>
    <t>113107242</t>
  </si>
  <si>
    <t>Odstránenie podkladov alebo krytov živičných hr. 50-100 mm, nad 200 m2</t>
  </si>
  <si>
    <t xml:space="preserve">E/E1/0005           </t>
  </si>
  <si>
    <t>11310-7242</t>
  </si>
  <si>
    <t>272</t>
  </si>
  <si>
    <t>131201201</t>
  </si>
  <si>
    <t>Hĺbenie jám zapaž. v horn. tr. 3 do 100 m3</t>
  </si>
  <si>
    <t>m3</t>
  </si>
  <si>
    <t xml:space="preserve">E/E1/0006           </t>
  </si>
  <si>
    <t>13120-1201</t>
  </si>
  <si>
    <t>45.11.21</t>
  </si>
  <si>
    <t>1,5*1,5*1,5*2 =   6,750</t>
  </si>
  <si>
    <t>.</t>
  </si>
  <si>
    <t>131201209</t>
  </si>
  <si>
    <t>Príplatok za lepivosť horn. tr. 3</t>
  </si>
  <si>
    <t xml:space="preserve">E/E1/0007           </t>
  </si>
  <si>
    <t>13120-1209</t>
  </si>
  <si>
    <t>132221215</t>
  </si>
  <si>
    <t>Hĺbenie rýh š. 60, hl. 90, zem. tr. 3</t>
  </si>
  <si>
    <t>m</t>
  </si>
  <si>
    <t xml:space="preserve">E/E1/0008           </t>
  </si>
  <si>
    <t>13222-1215</t>
  </si>
  <si>
    <t>58,5+16 =   74,500</t>
  </si>
  <si>
    <t>161101101</t>
  </si>
  <si>
    <t>Zvislé premiestnenie výkopu horn. tr. 1-4 nad 1 m do 2,5 m</t>
  </si>
  <si>
    <t xml:space="preserve">E/E1/0009           </t>
  </si>
  <si>
    <t>16110-1101</t>
  </si>
  <si>
    <t>45.11.24</t>
  </si>
  <si>
    <t>74,5*0,9 =   67,050</t>
  </si>
  <si>
    <t>162201102</t>
  </si>
  <si>
    <t>Vodorovné premiestnenie výkopu do 50 m horn. tr. 1-4</t>
  </si>
  <si>
    <t xml:space="preserve">E/E1/0010           </t>
  </si>
  <si>
    <t>16220-1102</t>
  </si>
  <si>
    <t>174101101</t>
  </si>
  <si>
    <t>Zásyp zhutnený jám, rýh, šachiet alebo okolo objektu</t>
  </si>
  <si>
    <t xml:space="preserve">E/E1/0011           </t>
  </si>
  <si>
    <t>17410-1101</t>
  </si>
  <si>
    <t>67,050 -         26,075 =   40,975</t>
  </si>
  <si>
    <t>175301104</t>
  </si>
  <si>
    <t>Obsyp potrubia plynovodného potrubia z RC rúr s prehodením výkopku</t>
  </si>
  <si>
    <t xml:space="preserve">E/E1/0012           </t>
  </si>
  <si>
    <t>17530-1104</t>
  </si>
  <si>
    <t>(58,5+16)*0,35 =   26,075</t>
  </si>
  <si>
    <t xml:space="preserve">1 - ZEMNE PRÁCE  spolu: </t>
  </si>
  <si>
    <t>5 - KOMUNIKÁCIE</t>
  </si>
  <si>
    <t>566901123</t>
  </si>
  <si>
    <t>Vysprav. podkl. po prekop. kamen. ťaž. alebo štrkop. hr. 20 cm</t>
  </si>
  <si>
    <t xml:space="preserve">E/E5/0013           </t>
  </si>
  <si>
    <t>56690-1123</t>
  </si>
  <si>
    <t>45.21.42</t>
  </si>
  <si>
    <t>566904143</t>
  </si>
  <si>
    <t>Vysprav. podkl. po prekop. kamenivom obal. asfaltom hr. 10 cm</t>
  </si>
  <si>
    <t xml:space="preserve">E/E5/0014           </t>
  </si>
  <si>
    <t>56690-4143</t>
  </si>
  <si>
    <t>566905123</t>
  </si>
  <si>
    <t>Vysprav. podkl. po prekopoch podkladným betónom hr. 20 cm</t>
  </si>
  <si>
    <t xml:space="preserve">E/E5/0015           </t>
  </si>
  <si>
    <t>56690-5123</t>
  </si>
  <si>
    <t xml:space="preserve">5 - KOMUNIKÁCIE  spolu: </t>
  </si>
  <si>
    <t>8 - RÚROVÉ VEDENIA</t>
  </si>
  <si>
    <t>271</t>
  </si>
  <si>
    <t>899731101</t>
  </si>
  <si>
    <t>Uloženie výstražná PVC fólia-biela vodovod hr.0,3mm, š.200 mm na obsyp</t>
  </si>
  <si>
    <t xml:space="preserve">E/E8/0016           </t>
  </si>
  <si>
    <t>89973-1101</t>
  </si>
  <si>
    <t>45.21.41</t>
  </si>
  <si>
    <t xml:space="preserve">8 - RÚROVÉ VEDENIA  spolu: </t>
  </si>
  <si>
    <t>9 - OSTATNÉ KONŠTRUKCIE A PRÁCE</t>
  </si>
  <si>
    <t>919734115</t>
  </si>
  <si>
    <t>Rezanie stávajúceho živičného krytu alebo podkladu hr. nad 14 do 15 cm</t>
  </si>
  <si>
    <t xml:space="preserve">E/E9/0017           </t>
  </si>
  <si>
    <t>91973-4115</t>
  </si>
  <si>
    <t>45.23.12</t>
  </si>
  <si>
    <t>58,5*2 =   117,000</t>
  </si>
  <si>
    <t>013</t>
  </si>
  <si>
    <t>979081111</t>
  </si>
  <si>
    <t>Odvoz sute a vybúraných hmôt na skládku do 1 km</t>
  </si>
  <si>
    <t>t</t>
  </si>
  <si>
    <t xml:space="preserve">E/E9/0018           </t>
  </si>
  <si>
    <t>97908-1111</t>
  </si>
  <si>
    <t>979081121</t>
  </si>
  <si>
    <t>Odvoz sute a vybúraných hmôt na skládku každý ďalší 1 km</t>
  </si>
  <si>
    <t xml:space="preserve">E/E9/0019           </t>
  </si>
  <si>
    <t>97908-1121</t>
  </si>
  <si>
    <t>7,0860*25 =   177,150</t>
  </si>
  <si>
    <t>979131409</t>
  </si>
  <si>
    <t>Poplatok za ulož.a znešk.staveb.sute na vymedzených skládkach "O"-ostatný odpad</t>
  </si>
  <si>
    <t xml:space="preserve">E/E9/0020           </t>
  </si>
  <si>
    <t>97913-1409</t>
  </si>
  <si>
    <t>979131415</t>
  </si>
  <si>
    <t>Poplatok za uloženie vykopanej zeminy</t>
  </si>
  <si>
    <t xml:space="preserve">E/E9/0021           </t>
  </si>
  <si>
    <t>97913-1415</t>
  </si>
  <si>
    <t xml:space="preserve">9 - OSTATNÉ KONŠTRUKCIE A PRÁCE  spolu: </t>
  </si>
  <si>
    <t xml:space="preserve">PRÁCE A DODÁVKY HSV  spolu: </t>
  </si>
  <si>
    <t>PRÁCE A DODÁVKY M</t>
  </si>
  <si>
    <t>272 - Vedenia rúrové vonkajšie - plynovody</t>
  </si>
  <si>
    <t>802001090</t>
  </si>
  <si>
    <t>Plynovod PE 100 RC, d 90</t>
  </si>
  <si>
    <t xml:space="preserve">M/M802/0022         </t>
  </si>
  <si>
    <t>M</t>
  </si>
  <si>
    <t>80200-1090</t>
  </si>
  <si>
    <t>MK</t>
  </si>
  <si>
    <t>802001110</t>
  </si>
  <si>
    <t>Plynovod PE 100 RC, d 110</t>
  </si>
  <si>
    <t xml:space="preserve">M/M802/0023         </t>
  </si>
  <si>
    <t>80200-1110</t>
  </si>
  <si>
    <t>802031602</t>
  </si>
  <si>
    <t>Napojenie plynovodu do d110 na PE plynovod, priame</t>
  </si>
  <si>
    <t>komplet</t>
  </si>
  <si>
    <t xml:space="preserve">M/M802/0024         </t>
  </si>
  <si>
    <t>80203-1602</t>
  </si>
  <si>
    <t>802049006</t>
  </si>
  <si>
    <t>Napojenie pripojovacieho plynovodu PE d63 na plynovod nad d160</t>
  </si>
  <si>
    <t xml:space="preserve">M/M802/0025         </t>
  </si>
  <si>
    <t>80204-9006</t>
  </si>
  <si>
    <t>802051040</t>
  </si>
  <si>
    <t>Ukončenie pripojovacieho plynovodu PE d40</t>
  </si>
  <si>
    <t xml:space="preserve">M/M802/0026         </t>
  </si>
  <si>
    <t>80205-1040</t>
  </si>
  <si>
    <t>802051090</t>
  </si>
  <si>
    <t>Ukončenie pripojovacieho plynovodu PE d90</t>
  </si>
  <si>
    <t xml:space="preserve">M/M802/0027         </t>
  </si>
  <si>
    <t>80205-1090</t>
  </si>
  <si>
    <t>802083010</t>
  </si>
  <si>
    <t>Orientačný - trasový stĺpik pre označenie plynovodu</t>
  </si>
  <si>
    <t xml:space="preserve">M/M802/0028         </t>
  </si>
  <si>
    <t>80208-3010</t>
  </si>
  <si>
    <t>802101090</t>
  </si>
  <si>
    <t>Uloženie plynovod. potrubia do ryhy z tlak. rúr polyetyl. PE vonk. priemer D90</t>
  </si>
  <si>
    <t xml:space="preserve">M/M802/0029         </t>
  </si>
  <si>
    <t>80210-1090</t>
  </si>
  <si>
    <t>802101110</t>
  </si>
  <si>
    <t>Uloženie plynovod. potrubia do ryhy z tlak. rúr polyetyl. PE vonk. priemer D110</t>
  </si>
  <si>
    <t xml:space="preserve">M/M802/0030         </t>
  </si>
  <si>
    <t>80210-1110</t>
  </si>
  <si>
    <t>802101160</t>
  </si>
  <si>
    <t>Uloženie plynovod. potrubia do ryhy z tlak. rúr polyetyl. PE vonk. priemer D160 - chránička</t>
  </si>
  <si>
    <t xml:space="preserve">M/M802/0031         </t>
  </si>
  <si>
    <t>80210-1160</t>
  </si>
  <si>
    <t>286139930</t>
  </si>
  <si>
    <t>Rúrka PE-100 SDR 17,6(0,4Mpa) d 160x9,1x12000 plyn - chránička</t>
  </si>
  <si>
    <t xml:space="preserve">M/M802/0032         </t>
  </si>
  <si>
    <t>25.21.22</t>
  </si>
  <si>
    <t xml:space="preserve">                    </t>
  </si>
  <si>
    <t>MZ</t>
  </si>
  <si>
    <t>286139940</t>
  </si>
  <si>
    <t>Rúrka PE-100 SDR 17,6(0,4Mpa) d 225x12,8x12000 plyn - chránička</t>
  </si>
  <si>
    <t xml:space="preserve">M/M802/0033         </t>
  </si>
  <si>
    <t>802101225</t>
  </si>
  <si>
    <t>Uloženie plynovod. potrubia do ryhy z tlak. rúr polyetyl. PE vonk. priemer D225- chránička</t>
  </si>
  <si>
    <t xml:space="preserve">M/M802/0034         </t>
  </si>
  <si>
    <t>80210-1225</t>
  </si>
  <si>
    <t>802111090</t>
  </si>
  <si>
    <t>Montáž elektrotvaroviek MB objímka so zarážkou PE100 SDR11, rúry vonk. pr. D90mm</t>
  </si>
  <si>
    <t xml:space="preserve">M/M802/0035         </t>
  </si>
  <si>
    <t>80211-1090</t>
  </si>
  <si>
    <t>802112091</t>
  </si>
  <si>
    <t>Montáž elektrotvaroviek MR redukcia D90/50mm PE100 SDR11</t>
  </si>
  <si>
    <t xml:space="preserve">M/M802/0036         </t>
  </si>
  <si>
    <t>80211-2091</t>
  </si>
  <si>
    <t>802115090</t>
  </si>
  <si>
    <t>Montáž elektrotvaroviek W90° koleno PE100 SDR11 D90mm</t>
  </si>
  <si>
    <t xml:space="preserve">M/M802/0037         </t>
  </si>
  <si>
    <t>80211-5090</t>
  </si>
  <si>
    <t>2863A0807</t>
  </si>
  <si>
    <t>Koleno elektrotvarovkové W 90° 612 103 d 90</t>
  </si>
  <si>
    <t xml:space="preserve">M/M802/0038         </t>
  </si>
  <si>
    <t xml:space="preserve">612 103             </t>
  </si>
  <si>
    <t>802115110</t>
  </si>
  <si>
    <t>Montáž elektrotvaroviek W90° koleno PE100 SDR11 D110mm</t>
  </si>
  <si>
    <t xml:space="preserve">M/M802/0039         </t>
  </si>
  <si>
    <t>80211-5110</t>
  </si>
  <si>
    <t>2863A0808</t>
  </si>
  <si>
    <t>Koleno elektrotvarovkové W 90° 612 105 d 110</t>
  </si>
  <si>
    <t xml:space="preserve">M/M802/0040         </t>
  </si>
  <si>
    <t xml:space="preserve">612 105             </t>
  </si>
  <si>
    <t>802117090</t>
  </si>
  <si>
    <t>Montáž elektrotvaroviek "T" T-kus PE100 SDR11 D90mm</t>
  </si>
  <si>
    <t xml:space="preserve">M/M802/0041         </t>
  </si>
  <si>
    <t>80211-7090</t>
  </si>
  <si>
    <t>2863A1002</t>
  </si>
  <si>
    <t>T-kus T 612 166 d 90</t>
  </si>
  <si>
    <t xml:space="preserve">M/M802/0042         </t>
  </si>
  <si>
    <t xml:space="preserve">612 166             </t>
  </si>
  <si>
    <t>802340150</t>
  </si>
  <si>
    <t>Nasunutie potrubnej sekcie 150 do chráničky</t>
  </si>
  <si>
    <t xml:space="preserve">M/M802/0043         </t>
  </si>
  <si>
    <t>80234-0150</t>
  </si>
  <si>
    <t>802340200</t>
  </si>
  <si>
    <t>Nasunutie potrubnej sekcie 200 do chráničky</t>
  </si>
  <si>
    <t xml:space="preserve">M/M802/0044         </t>
  </si>
  <si>
    <t>80234-0200</t>
  </si>
  <si>
    <t>803221010</t>
  </si>
  <si>
    <t>Vyhľadávací vodič na potrubí z PE D do 150</t>
  </si>
  <si>
    <t xml:space="preserve">M/M802/0045         </t>
  </si>
  <si>
    <t>80322-1010</t>
  </si>
  <si>
    <t>803222000</t>
  </si>
  <si>
    <t>Montáž vývodu signalizačného vodiča</t>
  </si>
  <si>
    <t xml:space="preserve">M/M802/0046         </t>
  </si>
  <si>
    <t>80322-2000</t>
  </si>
  <si>
    <t>803223000</t>
  </si>
  <si>
    <t>Uloženie PE fólie na obsyp</t>
  </si>
  <si>
    <t xml:space="preserve">M/M802/0047         </t>
  </si>
  <si>
    <t>80322-3000</t>
  </si>
  <si>
    <t>803224000</t>
  </si>
  <si>
    <t>Montáž orientačného stĺpika</t>
  </si>
  <si>
    <t xml:space="preserve">M/M802/0048         </t>
  </si>
  <si>
    <t>80322-4000</t>
  </si>
  <si>
    <t>803231030</t>
  </si>
  <si>
    <t>Orientačné tabuľky plynárenské na stĺpiku</t>
  </si>
  <si>
    <t xml:space="preserve">M/M802/0049         </t>
  </si>
  <si>
    <t>80323-1030</t>
  </si>
  <si>
    <t>803440050</t>
  </si>
  <si>
    <t>Hlavná tlaková skúška vzduchom 0,6 MPa 50</t>
  </si>
  <si>
    <t xml:space="preserve">M/M802/0050         </t>
  </si>
  <si>
    <t>80344-0050</t>
  </si>
  <si>
    <t>803440200</t>
  </si>
  <si>
    <t>Hlavná tlaková skúška vzduchom 0,6 MPa 200</t>
  </si>
  <si>
    <t xml:space="preserve">M/M802/0051         </t>
  </si>
  <si>
    <t>80344-0200</t>
  </si>
  <si>
    <t>803810000</t>
  </si>
  <si>
    <t>Príprava na odstránenie plynu z potrubia dusíkom</t>
  </si>
  <si>
    <t>úsek</t>
  </si>
  <si>
    <t xml:space="preserve">M/M802/0052         </t>
  </si>
  <si>
    <t>80381-0000</t>
  </si>
  <si>
    <t>804030200</t>
  </si>
  <si>
    <t>Úradné overenie PD TUV skúšky osvedčenie</t>
  </si>
  <si>
    <t>sub</t>
  </si>
  <si>
    <t xml:space="preserve">M/M802/0053         </t>
  </si>
  <si>
    <t>80403-0200</t>
  </si>
  <si>
    <t>805010063</t>
  </si>
  <si>
    <t>Uzatvorenie PE potrubia stlačením do D 63</t>
  </si>
  <si>
    <t xml:space="preserve">M/M802/0054         </t>
  </si>
  <si>
    <t>80501-0063</t>
  </si>
  <si>
    <t>805010110</t>
  </si>
  <si>
    <t>Uzatvorenie PE potrubia stlačením do D 110</t>
  </si>
  <si>
    <t xml:space="preserve">M/M802/0055         </t>
  </si>
  <si>
    <t>80501-0110</t>
  </si>
  <si>
    <t>805900006</t>
  </si>
  <si>
    <t>Nešpecifikované skúšky Vypracovanie dokumentácie z výstavby STL plynovodu - schválenie a prebratie SPP</t>
  </si>
  <si>
    <t>hod</t>
  </si>
  <si>
    <t xml:space="preserve">M/M802/0056         </t>
  </si>
  <si>
    <t>80590-0006</t>
  </si>
  <si>
    <t xml:space="preserve">272 - Vedenia rúrové vonkajšie - plynovody  spolu: </t>
  </si>
  <si>
    <t xml:space="preserve">PRÁCE A DODÁVKY M  spolu: </t>
  </si>
  <si>
    <t>Za rozpočet celkom</t>
  </si>
  <si>
    <t>Spracoval: Chlpek Vladislav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</si>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</sst>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7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/>
    <xf numFmtId="0" fontId="1" fillId="0" borderId="4" xfId="0" applyFont="1" applyBorder="1" applyAlignment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49" fontId="1" fillId="0" borderId="4" xfId="0" applyNumberFormat="1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right"/>
    </xf>
    <xf numFmtId="49" fontId="15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49" fontId="16" fillId="0" borderId="0" xfId="0" applyNumberFormat="1" applyFont="1" applyAlignment="1">
      <alignment horizontal="left" vertical="top" wrapText="1"/>
    </xf>
    <xf numFmtId="168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Alignment="1">
      <alignment vertical="top"/>
    </xf>
    <xf numFmtId="167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right" vertical="top" wrapText="1"/>
    </xf>
    <xf numFmtId="4" fontId="15" fillId="0" borderId="0" xfId="0" applyNumberFormat="1" applyFont="1" applyAlignment="1">
      <alignment vertical="top"/>
    </xf>
    <xf numFmtId="167" fontId="15" fillId="0" borderId="0" xfId="0" applyNumberFormat="1" applyFont="1" applyAlignment="1">
      <alignment vertical="top"/>
    </xf>
    <xf numFmtId="168" fontId="15" fillId="0" borderId="0" xfId="0" applyNumberFormat="1" applyFont="1" applyAlignment="1">
      <alignment vertical="top"/>
    </xf>
    <xf numFmtId="49" fontId="15" fillId="0" borderId="0" xfId="0" applyNumberFormat="1" applyFont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7" xr:uid="{00000000-0005-0000-0000-00004B000000}"/>
    <cellStyle name="Normálna" xfId="0" builtinId="0"/>
    <cellStyle name="normálne_fakturuj99" xfId="28" xr:uid="{00000000-0005-0000-0000-00004C000000}"/>
    <cellStyle name="normálne_KLs" xfId="1" xr:uid="{00000000-0005-0000-0000-000001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99"/>
  <sheetViews>
    <sheetView showGridLines="0" tabSelected="1" workbookViewId="0">
      <pane xSplit="4" ySplit="10" topLeftCell="E41" activePane="bottomRight" state="frozen"/>
      <selection pane="topRight"/>
      <selection pane="bottomLeft"/>
      <selection pane="bottomRight" activeCell="J60" sqref="J60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4"/>
  </cols>
  <sheetData>
    <row r="1" spans="1:37" s="4" customFormat="1" ht="12.75" customHeight="1">
      <c r="A1" s="8" t="s">
        <v>67</v>
      </c>
      <c r="G1" s="5"/>
      <c r="I1" s="8" t="s">
        <v>68</v>
      </c>
      <c r="J1" s="5"/>
      <c r="K1" s="6"/>
      <c r="Q1" s="7"/>
      <c r="R1" s="7"/>
      <c r="S1" s="7"/>
      <c r="X1" s="34"/>
      <c r="Y1" s="34"/>
      <c r="Z1" s="50" t="s">
        <v>2</v>
      </c>
      <c r="AA1" s="50" t="s">
        <v>3</v>
      </c>
      <c r="AB1" s="1" t="s">
        <v>4</v>
      </c>
      <c r="AC1" s="1" t="s">
        <v>5</v>
      </c>
      <c r="AD1" s="1" t="s">
        <v>6</v>
      </c>
      <c r="AE1" s="51" t="s">
        <v>7</v>
      </c>
      <c r="AF1" s="52" t="s">
        <v>8</v>
      </c>
    </row>
    <row r="2" spans="1:37" s="4" customFormat="1" ht="12.75">
      <c r="A2" s="8" t="s">
        <v>69</v>
      </c>
      <c r="G2" s="5"/>
      <c r="H2" s="36"/>
      <c r="I2" s="8" t="s">
        <v>70</v>
      </c>
      <c r="J2" s="5"/>
      <c r="K2" s="6"/>
      <c r="Q2" s="7"/>
      <c r="R2" s="7"/>
      <c r="S2" s="7"/>
      <c r="X2" s="34"/>
      <c r="Y2" s="34"/>
      <c r="Z2" s="50" t="s">
        <v>9</v>
      </c>
      <c r="AA2" s="3" t="s">
        <v>10</v>
      </c>
      <c r="AB2" s="2" t="s">
        <v>11</v>
      </c>
      <c r="AC2" s="2"/>
      <c r="AD2" s="3"/>
      <c r="AE2" s="51">
        <v>1</v>
      </c>
      <c r="AF2" s="53">
        <v>123.5</v>
      </c>
    </row>
    <row r="3" spans="1:37" s="4" customFormat="1" ht="12.75">
      <c r="A3" s="8" t="s">
        <v>71</v>
      </c>
      <c r="G3" s="5"/>
      <c r="I3" s="8" t="s">
        <v>72</v>
      </c>
      <c r="J3" s="5"/>
      <c r="K3" s="6"/>
      <c r="Q3" s="7"/>
      <c r="R3" s="7"/>
      <c r="S3" s="7"/>
      <c r="X3" s="34"/>
      <c r="Y3" s="34"/>
      <c r="Z3" s="50" t="s">
        <v>12</v>
      </c>
      <c r="AA3" s="3" t="s">
        <v>13</v>
      </c>
      <c r="AB3" s="2" t="s">
        <v>11</v>
      </c>
      <c r="AC3" s="2" t="s">
        <v>14</v>
      </c>
      <c r="AD3" s="3" t="s">
        <v>15</v>
      </c>
      <c r="AE3" s="51">
        <v>2</v>
      </c>
      <c r="AF3" s="54">
        <v>123.46</v>
      </c>
    </row>
    <row r="4" spans="1:37" s="4" customFormat="1" ht="12.75">
      <c r="Q4" s="7"/>
      <c r="R4" s="7"/>
      <c r="S4" s="7"/>
      <c r="X4" s="34"/>
      <c r="Y4" s="34"/>
      <c r="Z4" s="50" t="s">
        <v>16</v>
      </c>
      <c r="AA4" s="3" t="s">
        <v>17</v>
      </c>
      <c r="AB4" s="2" t="s">
        <v>11</v>
      </c>
      <c r="AC4" s="2"/>
      <c r="AD4" s="3"/>
      <c r="AE4" s="51">
        <v>3</v>
      </c>
      <c r="AF4" s="55">
        <v>123.45699999999999</v>
      </c>
    </row>
    <row r="5" spans="1:37" s="4" customFormat="1" ht="12.75">
      <c r="A5" s="8" t="s">
        <v>73</v>
      </c>
      <c r="Q5" s="7"/>
      <c r="R5" s="7"/>
      <c r="S5" s="7"/>
      <c r="X5" s="34"/>
      <c r="Y5" s="34"/>
      <c r="Z5" s="50" t="s">
        <v>18</v>
      </c>
      <c r="AA5" s="3" t="s">
        <v>13</v>
      </c>
      <c r="AB5" s="2" t="s">
        <v>11</v>
      </c>
      <c r="AC5" s="2" t="s">
        <v>14</v>
      </c>
      <c r="AD5" s="3" t="s">
        <v>15</v>
      </c>
      <c r="AE5" s="51">
        <v>4</v>
      </c>
      <c r="AF5" s="56">
        <v>123.4567</v>
      </c>
    </row>
    <row r="6" spans="1:37" s="4" customFormat="1" ht="12.75">
      <c r="A6" s="8" t="s">
        <v>74</v>
      </c>
      <c r="Q6" s="7"/>
      <c r="R6" s="7"/>
      <c r="S6" s="7"/>
      <c r="X6" s="34"/>
      <c r="Y6" s="34"/>
      <c r="Z6" s="36"/>
      <c r="AA6" s="36"/>
      <c r="AE6" s="51" t="s">
        <v>19</v>
      </c>
      <c r="AF6" s="54">
        <v>123.46</v>
      </c>
    </row>
    <row r="7" spans="1:37" s="4" customFormat="1" ht="12.75">
      <c r="A7" s="8"/>
      <c r="Q7" s="7"/>
      <c r="R7" s="7"/>
      <c r="S7" s="7"/>
      <c r="X7" s="34"/>
      <c r="Y7" s="34"/>
      <c r="Z7" s="36"/>
      <c r="AA7" s="36"/>
    </row>
    <row r="8" spans="1:37" s="4" customFormat="1">
      <c r="A8" s="4" t="s">
        <v>75</v>
      </c>
      <c r="B8" s="37"/>
      <c r="C8" s="36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6"/>
      <c r="AA8" s="36"/>
      <c r="AE8" s="30"/>
      <c r="AF8" s="30"/>
      <c r="AG8" s="30"/>
      <c r="AH8" s="30"/>
    </row>
    <row r="9" spans="1:37">
      <c r="A9" s="10" t="s">
        <v>20</v>
      </c>
      <c r="B9" s="10" t="s">
        <v>21</v>
      </c>
      <c r="C9" s="10" t="s">
        <v>22</v>
      </c>
      <c r="D9" s="10" t="s">
        <v>23</v>
      </c>
      <c r="E9" s="10" t="s">
        <v>24</v>
      </c>
      <c r="F9" s="10" t="s">
        <v>25</v>
      </c>
      <c r="G9" s="10" t="s">
        <v>26</v>
      </c>
      <c r="H9" s="10" t="s">
        <v>27</v>
      </c>
      <c r="I9" s="10" t="s">
        <v>28</v>
      </c>
      <c r="J9" s="10" t="s">
        <v>29</v>
      </c>
      <c r="K9" s="76" t="s">
        <v>30</v>
      </c>
      <c r="L9" s="76"/>
      <c r="M9" s="77" t="s">
        <v>31</v>
      </c>
      <c r="N9" s="77"/>
      <c r="O9" s="10" t="s">
        <v>1</v>
      </c>
      <c r="P9" s="39" t="s">
        <v>32</v>
      </c>
      <c r="Q9" s="10" t="s">
        <v>24</v>
      </c>
      <c r="R9" s="10" t="s">
        <v>24</v>
      </c>
      <c r="S9" s="39" t="s">
        <v>24</v>
      </c>
      <c r="T9" s="41" t="s">
        <v>33</v>
      </c>
      <c r="U9" s="42" t="s">
        <v>34</v>
      </c>
      <c r="V9" s="43" t="s">
        <v>35</v>
      </c>
      <c r="W9" s="10" t="s">
        <v>36</v>
      </c>
      <c r="X9" s="44" t="s">
        <v>22</v>
      </c>
      <c r="Y9" s="44" t="s">
        <v>22</v>
      </c>
      <c r="Z9" s="57" t="s">
        <v>37</v>
      </c>
      <c r="AA9" s="57" t="s">
        <v>38</v>
      </c>
      <c r="AB9" s="10" t="s">
        <v>35</v>
      </c>
      <c r="AC9" s="10" t="s">
        <v>39</v>
      </c>
      <c r="AD9" s="10" t="s">
        <v>40</v>
      </c>
      <c r="AE9" s="58" t="s">
        <v>41</v>
      </c>
      <c r="AF9" s="58" t="s">
        <v>42</v>
      </c>
      <c r="AG9" s="58" t="s">
        <v>24</v>
      </c>
      <c r="AH9" s="58" t="s">
        <v>43</v>
      </c>
      <c r="AJ9" s="4" t="s">
        <v>76</v>
      </c>
      <c r="AK9" s="4" t="s">
        <v>78</v>
      </c>
    </row>
    <row r="10" spans="1:37">
      <c r="A10" s="11" t="s">
        <v>44</v>
      </c>
      <c r="B10" s="11" t="s">
        <v>45</v>
      </c>
      <c r="C10" s="38"/>
      <c r="D10" s="11" t="s">
        <v>46</v>
      </c>
      <c r="E10" s="11" t="s">
        <v>47</v>
      </c>
      <c r="F10" s="11" t="s">
        <v>48</v>
      </c>
      <c r="G10" s="11" t="s">
        <v>49</v>
      </c>
      <c r="H10" s="11"/>
      <c r="I10" s="11" t="s">
        <v>50</v>
      </c>
      <c r="J10" s="11"/>
      <c r="K10" s="11" t="s">
        <v>26</v>
      </c>
      <c r="L10" s="11" t="s">
        <v>29</v>
      </c>
      <c r="M10" s="40" t="s">
        <v>26</v>
      </c>
      <c r="N10" s="11" t="s">
        <v>29</v>
      </c>
      <c r="O10" s="11" t="s">
        <v>51</v>
      </c>
      <c r="P10" s="40"/>
      <c r="Q10" s="11" t="s">
        <v>52</v>
      </c>
      <c r="R10" s="11" t="s">
        <v>53</v>
      </c>
      <c r="S10" s="40" t="s">
        <v>54</v>
      </c>
      <c r="T10" s="45" t="s">
        <v>55</v>
      </c>
      <c r="U10" s="46" t="s">
        <v>56</v>
      </c>
      <c r="V10" s="47" t="s">
        <v>57</v>
      </c>
      <c r="W10" s="48"/>
      <c r="X10" s="49" t="s">
        <v>58</v>
      </c>
      <c r="Y10" s="49"/>
      <c r="Z10" s="59" t="s">
        <v>59</v>
      </c>
      <c r="AA10" s="59" t="s">
        <v>44</v>
      </c>
      <c r="AB10" s="11" t="s">
        <v>60</v>
      </c>
      <c r="AC10" s="60"/>
      <c r="AD10" s="60"/>
      <c r="AE10" s="61"/>
      <c r="AF10" s="61"/>
      <c r="AG10" s="61"/>
      <c r="AH10" s="61"/>
      <c r="AJ10" s="4" t="s">
        <v>77</v>
      </c>
      <c r="AK10" s="4" t="s">
        <v>79</v>
      </c>
    </row>
    <row r="12" spans="1:37">
      <c r="B12" s="62" t="s">
        <v>80</v>
      </c>
    </row>
    <row r="13" spans="1:37">
      <c r="B13" s="27" t="s">
        <v>81</v>
      </c>
    </row>
    <row r="14" spans="1:37" ht="25.5">
      <c r="A14" s="25">
        <v>1</v>
      </c>
      <c r="B14" s="26" t="s">
        <v>82</v>
      </c>
      <c r="C14" s="27" t="s">
        <v>83</v>
      </c>
      <c r="D14" s="28" t="s">
        <v>84</v>
      </c>
      <c r="E14" s="29">
        <v>44.7</v>
      </c>
      <c r="F14" s="30" t="s">
        <v>85</v>
      </c>
      <c r="H14" s="31">
        <f>ROUND(E14*G14,2)</f>
        <v>0</v>
      </c>
      <c r="J14" s="31">
        <f>ROUND(E14*G14,2)</f>
        <v>0</v>
      </c>
      <c r="L14" s="32">
        <f>E14*K14</f>
        <v>0</v>
      </c>
      <c r="M14" s="29">
        <v>0.5</v>
      </c>
      <c r="N14" s="29">
        <f>E14*M14</f>
        <v>22.35</v>
      </c>
      <c r="O14" s="30">
        <v>0</v>
      </c>
      <c r="P14" s="30" t="s">
        <v>86</v>
      </c>
      <c r="V14" s="33" t="s">
        <v>66</v>
      </c>
      <c r="X14" s="63" t="s">
        <v>87</v>
      </c>
      <c r="Y14" s="63" t="s">
        <v>83</v>
      </c>
      <c r="Z14" s="27" t="s">
        <v>88</v>
      </c>
      <c r="AJ14" s="4" t="s">
        <v>89</v>
      </c>
      <c r="AK14" s="4" t="s">
        <v>90</v>
      </c>
    </row>
    <row r="15" spans="1:37">
      <c r="D15" s="64" t="s">
        <v>91</v>
      </c>
      <c r="E15" s="65"/>
      <c r="F15" s="66"/>
      <c r="G15" s="67"/>
      <c r="H15" s="67"/>
      <c r="I15" s="67"/>
      <c r="J15" s="67"/>
      <c r="K15" s="68"/>
      <c r="L15" s="68"/>
      <c r="M15" s="65"/>
      <c r="N15" s="65"/>
      <c r="O15" s="66"/>
      <c r="P15" s="66"/>
      <c r="Q15" s="65"/>
      <c r="R15" s="65"/>
      <c r="S15" s="65"/>
      <c r="T15" s="69"/>
      <c r="U15" s="69"/>
      <c r="V15" s="69" t="s">
        <v>0</v>
      </c>
      <c r="W15" s="65"/>
      <c r="X15" s="70"/>
    </row>
    <row r="16" spans="1:37">
      <c r="A16" s="25">
        <v>2</v>
      </c>
      <c r="B16" s="26" t="s">
        <v>92</v>
      </c>
      <c r="C16" s="27" t="s">
        <v>93</v>
      </c>
      <c r="D16" s="28" t="s">
        <v>94</v>
      </c>
      <c r="E16" s="29">
        <v>1</v>
      </c>
      <c r="F16" s="30" t="s">
        <v>95</v>
      </c>
      <c r="I16" s="31">
        <f>ROUND(E16*G16,2)</f>
        <v>0</v>
      </c>
      <c r="J16" s="31">
        <f>ROUND(E16*G16,2)</f>
        <v>0</v>
      </c>
      <c r="L16" s="32">
        <f>E16*K16</f>
        <v>0</v>
      </c>
      <c r="N16" s="29">
        <f>E16*M16</f>
        <v>0</v>
      </c>
      <c r="O16" s="30">
        <v>0</v>
      </c>
      <c r="P16" s="30" t="s">
        <v>96</v>
      </c>
      <c r="V16" s="33" t="s">
        <v>65</v>
      </c>
      <c r="X16" s="63" t="s">
        <v>93</v>
      </c>
      <c r="Y16" s="63" t="s">
        <v>93</v>
      </c>
      <c r="Z16" s="27" t="s">
        <v>97</v>
      </c>
      <c r="AA16" s="27" t="s">
        <v>98</v>
      </c>
      <c r="AJ16" s="4" t="s">
        <v>99</v>
      </c>
      <c r="AK16" s="4" t="s">
        <v>90</v>
      </c>
    </row>
    <row r="17" spans="1:37">
      <c r="A17" s="25">
        <v>3</v>
      </c>
      <c r="B17" s="26" t="s">
        <v>92</v>
      </c>
      <c r="C17" s="27" t="s">
        <v>100</v>
      </c>
      <c r="D17" s="28" t="s">
        <v>101</v>
      </c>
      <c r="E17" s="29">
        <v>1</v>
      </c>
      <c r="F17" s="30" t="s">
        <v>95</v>
      </c>
      <c r="I17" s="31">
        <f>ROUND(E17*G17,2)</f>
        <v>0</v>
      </c>
      <c r="J17" s="31">
        <f>ROUND(E17*G17,2)</f>
        <v>0</v>
      </c>
      <c r="L17" s="32">
        <f>E17*K17</f>
        <v>0</v>
      </c>
      <c r="N17" s="29">
        <f>E17*M17</f>
        <v>0</v>
      </c>
      <c r="O17" s="30">
        <v>0</v>
      </c>
      <c r="P17" s="30" t="s">
        <v>102</v>
      </c>
      <c r="V17" s="33" t="s">
        <v>65</v>
      </c>
      <c r="X17" s="63" t="s">
        <v>100</v>
      </c>
      <c r="Y17" s="63" t="s">
        <v>100</v>
      </c>
      <c r="Z17" s="27" t="s">
        <v>97</v>
      </c>
      <c r="AA17" s="27" t="s">
        <v>103</v>
      </c>
      <c r="AJ17" s="4" t="s">
        <v>99</v>
      </c>
      <c r="AK17" s="4" t="s">
        <v>90</v>
      </c>
    </row>
    <row r="18" spans="1:37" ht="25.5">
      <c r="A18" s="25">
        <v>4</v>
      </c>
      <c r="B18" s="26" t="s">
        <v>82</v>
      </c>
      <c r="C18" s="27" t="s">
        <v>104</v>
      </c>
      <c r="D18" s="28" t="s">
        <v>105</v>
      </c>
      <c r="E18" s="29">
        <v>44.7</v>
      </c>
      <c r="F18" s="30" t="s">
        <v>85</v>
      </c>
      <c r="H18" s="31">
        <f>ROUND(E18*G18,2)</f>
        <v>0</v>
      </c>
      <c r="J18" s="31">
        <f>ROUND(E18*G18,2)</f>
        <v>0</v>
      </c>
      <c r="L18" s="32">
        <f>E18*K18</f>
        <v>0</v>
      </c>
      <c r="M18" s="29">
        <v>0.5</v>
      </c>
      <c r="N18" s="29">
        <f>E18*M18</f>
        <v>22.35</v>
      </c>
      <c r="O18" s="30">
        <v>0</v>
      </c>
      <c r="P18" s="30" t="s">
        <v>106</v>
      </c>
      <c r="V18" s="33" t="s">
        <v>66</v>
      </c>
      <c r="X18" s="63" t="s">
        <v>107</v>
      </c>
      <c r="Y18" s="63" t="s">
        <v>104</v>
      </c>
      <c r="Z18" s="27" t="s">
        <v>88</v>
      </c>
      <c r="AJ18" s="4" t="s">
        <v>89</v>
      </c>
      <c r="AK18" s="4" t="s">
        <v>90</v>
      </c>
    </row>
    <row r="19" spans="1:37" ht="25.5">
      <c r="A19" s="25">
        <v>5</v>
      </c>
      <c r="B19" s="26" t="s">
        <v>82</v>
      </c>
      <c r="C19" s="27" t="s">
        <v>108</v>
      </c>
      <c r="D19" s="28" t="s">
        <v>109</v>
      </c>
      <c r="E19" s="29">
        <v>44.7</v>
      </c>
      <c r="F19" s="30" t="s">
        <v>85</v>
      </c>
      <c r="H19" s="31">
        <f>ROUND(E19*G19,2)</f>
        <v>0</v>
      </c>
      <c r="J19" s="31">
        <f>ROUND(E19*G19,2)</f>
        <v>0</v>
      </c>
      <c r="L19" s="32">
        <f>E19*K19</f>
        <v>0</v>
      </c>
      <c r="M19" s="29">
        <v>0.18099999999999999</v>
      </c>
      <c r="N19" s="29">
        <f>E19*M19</f>
        <v>8.0907</v>
      </c>
      <c r="O19" s="30">
        <v>0</v>
      </c>
      <c r="P19" s="30" t="s">
        <v>110</v>
      </c>
      <c r="V19" s="33" t="s">
        <v>66</v>
      </c>
      <c r="X19" s="63" t="s">
        <v>111</v>
      </c>
      <c r="Y19" s="63" t="s">
        <v>108</v>
      </c>
      <c r="Z19" s="27" t="s">
        <v>88</v>
      </c>
      <c r="AJ19" s="4" t="s">
        <v>89</v>
      </c>
      <c r="AK19" s="4" t="s">
        <v>90</v>
      </c>
    </row>
    <row r="20" spans="1:37">
      <c r="A20" s="25">
        <v>6</v>
      </c>
      <c r="B20" s="26" t="s">
        <v>112</v>
      </c>
      <c r="C20" s="27" t="s">
        <v>113</v>
      </c>
      <c r="D20" s="28" t="s">
        <v>114</v>
      </c>
      <c r="E20" s="29">
        <v>6.75</v>
      </c>
      <c r="F20" s="30" t="s">
        <v>115</v>
      </c>
      <c r="H20" s="31">
        <f>ROUND(E20*G20,2)</f>
        <v>0</v>
      </c>
      <c r="J20" s="31">
        <f>ROUND(E20*G20,2)</f>
        <v>0</v>
      </c>
      <c r="L20" s="32">
        <f>E20*K20</f>
        <v>0</v>
      </c>
      <c r="N20" s="29">
        <f>E20*M20</f>
        <v>0</v>
      </c>
      <c r="O20" s="30">
        <v>0</v>
      </c>
      <c r="P20" s="30" t="s">
        <v>116</v>
      </c>
      <c r="V20" s="33" t="s">
        <v>66</v>
      </c>
      <c r="X20" s="63" t="s">
        <v>117</v>
      </c>
      <c r="Y20" s="63" t="s">
        <v>113</v>
      </c>
      <c r="Z20" s="27" t="s">
        <v>118</v>
      </c>
      <c r="AJ20" s="4" t="s">
        <v>89</v>
      </c>
      <c r="AK20" s="4" t="s">
        <v>90</v>
      </c>
    </row>
    <row r="21" spans="1:37">
      <c r="D21" s="64" t="s">
        <v>119</v>
      </c>
      <c r="E21" s="65"/>
      <c r="F21" s="66"/>
      <c r="G21" s="67"/>
      <c r="H21" s="67"/>
      <c r="I21" s="67"/>
      <c r="J21" s="67"/>
      <c r="K21" s="68"/>
      <c r="L21" s="68"/>
      <c r="M21" s="65"/>
      <c r="N21" s="65"/>
      <c r="O21" s="66"/>
      <c r="P21" s="66"/>
      <c r="Q21" s="65"/>
      <c r="R21" s="65"/>
      <c r="S21" s="65"/>
      <c r="T21" s="69"/>
      <c r="U21" s="69"/>
      <c r="V21" s="69" t="s">
        <v>0</v>
      </c>
      <c r="W21" s="65"/>
      <c r="X21" s="70"/>
    </row>
    <row r="22" spans="1:37">
      <c r="D22" s="64" t="s">
        <v>120</v>
      </c>
      <c r="E22" s="65"/>
      <c r="F22" s="66"/>
      <c r="G22" s="67"/>
      <c r="H22" s="67"/>
      <c r="I22" s="67"/>
      <c r="J22" s="67"/>
      <c r="K22" s="68"/>
      <c r="L22" s="68"/>
      <c r="M22" s="65"/>
      <c r="N22" s="65"/>
      <c r="O22" s="66"/>
      <c r="P22" s="66"/>
      <c r="Q22" s="65"/>
      <c r="R22" s="65"/>
      <c r="S22" s="65"/>
      <c r="T22" s="69"/>
      <c r="U22" s="69"/>
      <c r="V22" s="69" t="s">
        <v>0</v>
      </c>
      <c r="W22" s="65"/>
      <c r="X22" s="70"/>
    </row>
    <row r="23" spans="1:37">
      <c r="A23" s="25">
        <v>7</v>
      </c>
      <c r="B23" s="26" t="s">
        <v>112</v>
      </c>
      <c r="C23" s="27" t="s">
        <v>121</v>
      </c>
      <c r="D23" s="28" t="s">
        <v>122</v>
      </c>
      <c r="E23" s="29">
        <v>6.75</v>
      </c>
      <c r="F23" s="30" t="s">
        <v>115</v>
      </c>
      <c r="H23" s="31">
        <f>ROUND(E23*G23,2)</f>
        <v>0</v>
      </c>
      <c r="J23" s="31">
        <f>ROUND(E23*G23,2)</f>
        <v>0</v>
      </c>
      <c r="L23" s="32">
        <f>E23*K23</f>
        <v>0</v>
      </c>
      <c r="N23" s="29">
        <f>E23*M23</f>
        <v>0</v>
      </c>
      <c r="O23" s="30">
        <v>0</v>
      </c>
      <c r="P23" s="30" t="s">
        <v>123</v>
      </c>
      <c r="V23" s="33" t="s">
        <v>66</v>
      </c>
      <c r="X23" s="63" t="s">
        <v>124</v>
      </c>
      <c r="Y23" s="63" t="s">
        <v>121</v>
      </c>
      <c r="Z23" s="27" t="s">
        <v>118</v>
      </c>
      <c r="AJ23" s="4" t="s">
        <v>89</v>
      </c>
      <c r="AK23" s="4" t="s">
        <v>90</v>
      </c>
    </row>
    <row r="24" spans="1:37">
      <c r="A24" s="25">
        <v>8</v>
      </c>
      <c r="B24" s="26" t="s">
        <v>112</v>
      </c>
      <c r="C24" s="27" t="s">
        <v>125</v>
      </c>
      <c r="D24" s="28" t="s">
        <v>126</v>
      </c>
      <c r="E24" s="29">
        <v>74.5</v>
      </c>
      <c r="F24" s="30" t="s">
        <v>127</v>
      </c>
      <c r="H24" s="31">
        <f>ROUND(E24*G24,2)</f>
        <v>0</v>
      </c>
      <c r="J24" s="31">
        <f>ROUND(E24*G24,2)</f>
        <v>0</v>
      </c>
      <c r="L24" s="32">
        <f>E24*K24</f>
        <v>0</v>
      </c>
      <c r="N24" s="29">
        <f>E24*M24</f>
        <v>0</v>
      </c>
      <c r="O24" s="30">
        <v>0</v>
      </c>
      <c r="P24" s="30" t="s">
        <v>128</v>
      </c>
      <c r="V24" s="33" t="s">
        <v>66</v>
      </c>
      <c r="X24" s="63" t="s">
        <v>129</v>
      </c>
      <c r="Y24" s="63" t="s">
        <v>125</v>
      </c>
      <c r="Z24" s="27" t="s">
        <v>118</v>
      </c>
      <c r="AJ24" s="4" t="s">
        <v>89</v>
      </c>
      <c r="AK24" s="4" t="s">
        <v>90</v>
      </c>
    </row>
    <row r="25" spans="1:37">
      <c r="D25" s="64" t="s">
        <v>130</v>
      </c>
      <c r="E25" s="65"/>
      <c r="F25" s="66"/>
      <c r="G25" s="67"/>
      <c r="H25" s="67"/>
      <c r="I25" s="67"/>
      <c r="J25" s="67"/>
      <c r="K25" s="68"/>
      <c r="L25" s="68"/>
      <c r="M25" s="65"/>
      <c r="N25" s="65"/>
      <c r="O25" s="66"/>
      <c r="P25" s="66"/>
      <c r="Q25" s="65"/>
      <c r="R25" s="65"/>
      <c r="S25" s="65"/>
      <c r="T25" s="69"/>
      <c r="U25" s="69"/>
      <c r="V25" s="69" t="s">
        <v>0</v>
      </c>
      <c r="W25" s="65"/>
      <c r="X25" s="70"/>
    </row>
    <row r="26" spans="1:37">
      <c r="A26" s="25">
        <v>9</v>
      </c>
      <c r="B26" s="26" t="s">
        <v>112</v>
      </c>
      <c r="C26" s="27" t="s">
        <v>131</v>
      </c>
      <c r="D26" s="28" t="s">
        <v>132</v>
      </c>
      <c r="E26" s="29">
        <v>67.05</v>
      </c>
      <c r="F26" s="30" t="s">
        <v>115</v>
      </c>
      <c r="H26" s="31">
        <f>ROUND(E26*G26,2)</f>
        <v>0</v>
      </c>
      <c r="J26" s="31">
        <f>ROUND(E26*G26,2)</f>
        <v>0</v>
      </c>
      <c r="L26" s="32">
        <f>E26*K26</f>
        <v>0</v>
      </c>
      <c r="N26" s="29">
        <f>E26*M26</f>
        <v>0</v>
      </c>
      <c r="O26" s="30">
        <v>0</v>
      </c>
      <c r="P26" s="30" t="s">
        <v>133</v>
      </c>
      <c r="V26" s="33" t="s">
        <v>66</v>
      </c>
      <c r="X26" s="63" t="s">
        <v>134</v>
      </c>
      <c r="Y26" s="63" t="s">
        <v>131</v>
      </c>
      <c r="Z26" s="27" t="s">
        <v>135</v>
      </c>
      <c r="AJ26" s="4" t="s">
        <v>89</v>
      </c>
      <c r="AK26" s="4" t="s">
        <v>90</v>
      </c>
    </row>
    <row r="27" spans="1:37">
      <c r="D27" s="64" t="s">
        <v>136</v>
      </c>
      <c r="E27" s="65"/>
      <c r="F27" s="66"/>
      <c r="G27" s="67"/>
      <c r="H27" s="67"/>
      <c r="I27" s="67"/>
      <c r="J27" s="67"/>
      <c r="K27" s="68"/>
      <c r="L27" s="68"/>
      <c r="M27" s="65"/>
      <c r="N27" s="65"/>
      <c r="O27" s="66"/>
      <c r="P27" s="66"/>
      <c r="Q27" s="65"/>
      <c r="R27" s="65"/>
      <c r="S27" s="65"/>
      <c r="T27" s="69"/>
      <c r="U27" s="69"/>
      <c r="V27" s="69" t="s">
        <v>0</v>
      </c>
      <c r="W27" s="65"/>
      <c r="X27" s="70"/>
    </row>
    <row r="28" spans="1:37">
      <c r="A28" s="25">
        <v>10</v>
      </c>
      <c r="B28" s="26" t="s">
        <v>112</v>
      </c>
      <c r="C28" s="27" t="s">
        <v>137</v>
      </c>
      <c r="D28" s="28" t="s">
        <v>138</v>
      </c>
      <c r="E28" s="29">
        <v>67.05</v>
      </c>
      <c r="F28" s="30" t="s">
        <v>115</v>
      </c>
      <c r="H28" s="31">
        <f>ROUND(E28*G28,2)</f>
        <v>0</v>
      </c>
      <c r="J28" s="31">
        <f>ROUND(E28*G28,2)</f>
        <v>0</v>
      </c>
      <c r="L28" s="32">
        <f>E28*K28</f>
        <v>0</v>
      </c>
      <c r="N28" s="29">
        <f>E28*M28</f>
        <v>0</v>
      </c>
      <c r="O28" s="30">
        <v>0</v>
      </c>
      <c r="P28" s="30" t="s">
        <v>139</v>
      </c>
      <c r="V28" s="33" t="s">
        <v>66</v>
      </c>
      <c r="X28" s="63" t="s">
        <v>140</v>
      </c>
      <c r="Y28" s="63" t="s">
        <v>137</v>
      </c>
      <c r="Z28" s="27" t="s">
        <v>135</v>
      </c>
      <c r="AJ28" s="4" t="s">
        <v>89</v>
      </c>
      <c r="AK28" s="4" t="s">
        <v>90</v>
      </c>
    </row>
    <row r="29" spans="1:37">
      <c r="A29" s="25">
        <v>11</v>
      </c>
      <c r="B29" s="26" t="s">
        <v>112</v>
      </c>
      <c r="C29" s="27" t="s">
        <v>141</v>
      </c>
      <c r="D29" s="28" t="s">
        <v>142</v>
      </c>
      <c r="E29" s="29">
        <v>40.975000000000001</v>
      </c>
      <c r="F29" s="30" t="s">
        <v>115</v>
      </c>
      <c r="H29" s="31">
        <f>ROUND(E29*G29,2)</f>
        <v>0</v>
      </c>
      <c r="J29" s="31">
        <f>ROUND(E29*G29,2)</f>
        <v>0</v>
      </c>
      <c r="L29" s="32">
        <f>E29*K29</f>
        <v>0</v>
      </c>
      <c r="N29" s="29">
        <f>E29*M29</f>
        <v>0</v>
      </c>
      <c r="O29" s="30">
        <v>0</v>
      </c>
      <c r="P29" s="30" t="s">
        <v>143</v>
      </c>
      <c r="V29" s="33" t="s">
        <v>66</v>
      </c>
      <c r="X29" s="63" t="s">
        <v>144</v>
      </c>
      <c r="Y29" s="63" t="s">
        <v>141</v>
      </c>
      <c r="Z29" s="27" t="s">
        <v>118</v>
      </c>
      <c r="AJ29" s="4" t="s">
        <v>89</v>
      </c>
      <c r="AK29" s="4" t="s">
        <v>90</v>
      </c>
    </row>
    <row r="30" spans="1:37">
      <c r="D30" s="64" t="s">
        <v>145</v>
      </c>
      <c r="E30" s="65"/>
      <c r="F30" s="66"/>
      <c r="G30" s="67"/>
      <c r="H30" s="67"/>
      <c r="I30" s="67"/>
      <c r="J30" s="67"/>
      <c r="K30" s="68"/>
      <c r="L30" s="68"/>
      <c r="M30" s="65"/>
      <c r="N30" s="65"/>
      <c r="O30" s="66"/>
      <c r="P30" s="66"/>
      <c r="Q30" s="65"/>
      <c r="R30" s="65"/>
      <c r="S30" s="65"/>
      <c r="T30" s="69"/>
      <c r="U30" s="69"/>
      <c r="V30" s="69" t="s">
        <v>0</v>
      </c>
      <c r="W30" s="65"/>
      <c r="X30" s="70"/>
    </row>
    <row r="31" spans="1:37">
      <c r="A31" s="25">
        <v>12</v>
      </c>
      <c r="B31" s="26" t="s">
        <v>112</v>
      </c>
      <c r="C31" s="27" t="s">
        <v>146</v>
      </c>
      <c r="D31" s="28" t="s">
        <v>147</v>
      </c>
      <c r="E31" s="29">
        <v>26.074999999999999</v>
      </c>
      <c r="F31" s="30" t="s">
        <v>115</v>
      </c>
      <c r="H31" s="31">
        <f>ROUND(E31*G31,2)</f>
        <v>0</v>
      </c>
      <c r="J31" s="31">
        <f>ROUND(E31*G31,2)</f>
        <v>0</v>
      </c>
      <c r="L31" s="32">
        <f>E31*K31</f>
        <v>0</v>
      </c>
      <c r="N31" s="29">
        <f>E31*M31</f>
        <v>0</v>
      </c>
      <c r="O31" s="30">
        <v>0</v>
      </c>
      <c r="P31" s="30" t="s">
        <v>148</v>
      </c>
      <c r="V31" s="33" t="s">
        <v>66</v>
      </c>
      <c r="X31" s="63" t="s">
        <v>149</v>
      </c>
      <c r="Y31" s="63" t="s">
        <v>146</v>
      </c>
      <c r="Z31" s="27" t="s">
        <v>118</v>
      </c>
      <c r="AJ31" s="4" t="s">
        <v>89</v>
      </c>
      <c r="AK31" s="4" t="s">
        <v>90</v>
      </c>
    </row>
    <row r="32" spans="1:37">
      <c r="D32" s="64" t="s">
        <v>150</v>
      </c>
      <c r="E32" s="65"/>
      <c r="F32" s="66"/>
      <c r="G32" s="67"/>
      <c r="H32" s="67"/>
      <c r="I32" s="67"/>
      <c r="J32" s="67"/>
      <c r="K32" s="68"/>
      <c r="L32" s="68"/>
      <c r="M32" s="65"/>
      <c r="N32" s="65"/>
      <c r="O32" s="66"/>
      <c r="P32" s="66"/>
      <c r="Q32" s="65"/>
      <c r="R32" s="65"/>
      <c r="S32" s="65"/>
      <c r="T32" s="69"/>
      <c r="U32" s="69"/>
      <c r="V32" s="69" t="s">
        <v>0</v>
      </c>
      <c r="W32" s="65"/>
      <c r="X32" s="70"/>
    </row>
    <row r="33" spans="1:37">
      <c r="D33" s="71" t="s">
        <v>151</v>
      </c>
      <c r="E33" s="72">
        <f>J33</f>
        <v>0</v>
      </c>
      <c r="H33" s="72">
        <f>SUM(H12:H32)</f>
        <v>0</v>
      </c>
      <c r="I33" s="72">
        <f>SUM(I12:I32)</f>
        <v>0</v>
      </c>
      <c r="J33" s="72">
        <f>SUM(J12:J32)</f>
        <v>0</v>
      </c>
      <c r="L33" s="73">
        <f>SUM(L12:L32)</f>
        <v>0</v>
      </c>
      <c r="N33" s="74">
        <f>SUM(N12:N32)</f>
        <v>52.790700000000001</v>
      </c>
      <c r="W33" s="29">
        <f>SUM(W12:W32)</f>
        <v>0</v>
      </c>
    </row>
    <row r="35" spans="1:37">
      <c r="B35" s="27" t="s">
        <v>152</v>
      </c>
    </row>
    <row r="36" spans="1:37">
      <c r="A36" s="25">
        <v>13</v>
      </c>
      <c r="B36" s="26" t="s">
        <v>112</v>
      </c>
      <c r="C36" s="27" t="s">
        <v>153</v>
      </c>
      <c r="D36" s="28" t="s">
        <v>154</v>
      </c>
      <c r="E36" s="29">
        <v>44.7</v>
      </c>
      <c r="F36" s="30" t="s">
        <v>85</v>
      </c>
      <c r="H36" s="31">
        <f>ROUND(E36*G36,2)</f>
        <v>0</v>
      </c>
      <c r="J36" s="31">
        <f>ROUND(E36*G36,2)</f>
        <v>0</v>
      </c>
      <c r="K36" s="32">
        <v>0.32869999999999999</v>
      </c>
      <c r="L36" s="32">
        <f>E36*K36</f>
        <v>14.69289</v>
      </c>
      <c r="N36" s="29">
        <f>E36*M36</f>
        <v>0</v>
      </c>
      <c r="O36" s="30">
        <v>0</v>
      </c>
      <c r="P36" s="30" t="s">
        <v>155</v>
      </c>
      <c r="V36" s="33" t="s">
        <v>66</v>
      </c>
      <c r="X36" s="63" t="s">
        <v>156</v>
      </c>
      <c r="Y36" s="63" t="s">
        <v>153</v>
      </c>
      <c r="Z36" s="27" t="s">
        <v>157</v>
      </c>
      <c r="AJ36" s="4" t="s">
        <v>89</v>
      </c>
      <c r="AK36" s="4" t="s">
        <v>90</v>
      </c>
    </row>
    <row r="37" spans="1:37">
      <c r="A37" s="25">
        <v>14</v>
      </c>
      <c r="B37" s="26" t="s">
        <v>112</v>
      </c>
      <c r="C37" s="27" t="s">
        <v>158</v>
      </c>
      <c r="D37" s="28" t="s">
        <v>159</v>
      </c>
      <c r="E37" s="29">
        <v>44.7</v>
      </c>
      <c r="F37" s="30" t="s">
        <v>85</v>
      </c>
      <c r="H37" s="31">
        <f>ROUND(E37*G37,2)</f>
        <v>0</v>
      </c>
      <c r="J37" s="31">
        <f>ROUND(E37*G37,2)</f>
        <v>0</v>
      </c>
      <c r="K37" s="32">
        <v>0.23375000000000001</v>
      </c>
      <c r="L37" s="32">
        <f>E37*K37</f>
        <v>10.448625000000002</v>
      </c>
      <c r="N37" s="29">
        <f>E37*M37</f>
        <v>0</v>
      </c>
      <c r="O37" s="30">
        <v>0</v>
      </c>
      <c r="P37" s="30" t="s">
        <v>160</v>
      </c>
      <c r="V37" s="33" t="s">
        <v>66</v>
      </c>
      <c r="X37" s="63" t="s">
        <v>161</v>
      </c>
      <c r="Y37" s="63" t="s">
        <v>158</v>
      </c>
      <c r="Z37" s="27" t="s">
        <v>157</v>
      </c>
      <c r="AJ37" s="4" t="s">
        <v>89</v>
      </c>
      <c r="AK37" s="4" t="s">
        <v>90</v>
      </c>
    </row>
    <row r="38" spans="1:37">
      <c r="A38" s="25">
        <v>15</v>
      </c>
      <c r="B38" s="26" t="s">
        <v>112</v>
      </c>
      <c r="C38" s="27" t="s">
        <v>162</v>
      </c>
      <c r="D38" s="28" t="s">
        <v>163</v>
      </c>
      <c r="E38" s="29">
        <v>44.7</v>
      </c>
      <c r="F38" s="30" t="s">
        <v>85</v>
      </c>
      <c r="H38" s="31">
        <f>ROUND(E38*G38,2)</f>
        <v>0</v>
      </c>
      <c r="J38" s="31">
        <f>ROUND(E38*G38,2)</f>
        <v>0</v>
      </c>
      <c r="K38" s="32">
        <v>0.44031999999999999</v>
      </c>
      <c r="L38" s="32">
        <f>E38*K38</f>
        <v>19.682304000000002</v>
      </c>
      <c r="N38" s="29">
        <f>E38*M38</f>
        <v>0</v>
      </c>
      <c r="O38" s="30">
        <v>0</v>
      </c>
      <c r="P38" s="30" t="s">
        <v>164</v>
      </c>
      <c r="V38" s="33" t="s">
        <v>66</v>
      </c>
      <c r="X38" s="63" t="s">
        <v>165</v>
      </c>
      <c r="Y38" s="63" t="s">
        <v>162</v>
      </c>
      <c r="Z38" s="27" t="s">
        <v>157</v>
      </c>
      <c r="AJ38" s="4" t="s">
        <v>89</v>
      </c>
      <c r="AK38" s="4" t="s">
        <v>90</v>
      </c>
    </row>
    <row r="39" spans="1:37">
      <c r="D39" s="71" t="s">
        <v>166</v>
      </c>
      <c r="E39" s="72">
        <f>J39</f>
        <v>0</v>
      </c>
      <c r="H39" s="72">
        <f>SUM(H35:H38)</f>
        <v>0</v>
      </c>
      <c r="I39" s="72">
        <f>SUM(I35:I38)</f>
        <v>0</v>
      </c>
      <c r="J39" s="72">
        <f>SUM(J35:J38)</f>
        <v>0</v>
      </c>
      <c r="L39" s="73">
        <f>SUM(L35:L38)</f>
        <v>44.823819</v>
      </c>
      <c r="N39" s="74">
        <f>SUM(N35:N38)</f>
        <v>0</v>
      </c>
      <c r="W39" s="29">
        <f>SUM(W35:W38)</f>
        <v>0</v>
      </c>
    </row>
    <row r="41" spans="1:37">
      <c r="B41" s="27" t="s">
        <v>167</v>
      </c>
    </row>
    <row r="42" spans="1:37" ht="25.5">
      <c r="A42" s="25">
        <v>16</v>
      </c>
      <c r="B42" s="26" t="s">
        <v>168</v>
      </c>
      <c r="C42" s="27" t="s">
        <v>169</v>
      </c>
      <c r="D42" s="28" t="s">
        <v>170</v>
      </c>
      <c r="E42" s="29">
        <v>74.5</v>
      </c>
      <c r="F42" s="30" t="s">
        <v>127</v>
      </c>
      <c r="H42" s="31">
        <f>ROUND(E42*G42,2)</f>
        <v>0</v>
      </c>
      <c r="J42" s="31">
        <f>ROUND(E42*G42,2)</f>
        <v>0</v>
      </c>
      <c r="K42" s="32">
        <v>9.0000000000000006E-5</v>
      </c>
      <c r="L42" s="32">
        <f>E42*K42</f>
        <v>6.705E-3</v>
      </c>
      <c r="N42" s="29">
        <f>E42*M42</f>
        <v>0</v>
      </c>
      <c r="O42" s="30">
        <v>0</v>
      </c>
      <c r="P42" s="30" t="s">
        <v>171</v>
      </c>
      <c r="V42" s="33" t="s">
        <v>66</v>
      </c>
      <c r="X42" s="63" t="s">
        <v>172</v>
      </c>
      <c r="Y42" s="63" t="s">
        <v>169</v>
      </c>
      <c r="Z42" s="27" t="s">
        <v>173</v>
      </c>
      <c r="AJ42" s="4" t="s">
        <v>89</v>
      </c>
      <c r="AK42" s="4" t="s">
        <v>90</v>
      </c>
    </row>
    <row r="43" spans="1:37">
      <c r="D43" s="64" t="s">
        <v>130</v>
      </c>
      <c r="E43" s="65"/>
      <c r="F43" s="66"/>
      <c r="G43" s="67"/>
      <c r="H43" s="67"/>
      <c r="I43" s="67"/>
      <c r="J43" s="67"/>
      <c r="K43" s="68"/>
      <c r="L43" s="68"/>
      <c r="M43" s="65"/>
      <c r="N43" s="65"/>
      <c r="O43" s="66"/>
      <c r="P43" s="66"/>
      <c r="Q43" s="65"/>
      <c r="R43" s="65"/>
      <c r="S43" s="65"/>
      <c r="T43" s="69"/>
      <c r="U43" s="69"/>
      <c r="V43" s="69" t="s">
        <v>0</v>
      </c>
      <c r="W43" s="65"/>
      <c r="X43" s="70"/>
    </row>
    <row r="44" spans="1:37">
      <c r="D44" s="71" t="s">
        <v>174</v>
      </c>
      <c r="E44" s="72">
        <f>J44</f>
        <v>0</v>
      </c>
      <c r="H44" s="72">
        <f>SUM(H41:H43)</f>
        <v>0</v>
      </c>
      <c r="I44" s="72">
        <f>SUM(I41:I43)</f>
        <v>0</v>
      </c>
      <c r="J44" s="72">
        <f>SUM(J41:J43)</f>
        <v>0</v>
      </c>
      <c r="L44" s="73">
        <f>SUM(L41:L43)</f>
        <v>6.705E-3</v>
      </c>
      <c r="N44" s="74">
        <f>SUM(N41:N43)</f>
        <v>0</v>
      </c>
      <c r="W44" s="29">
        <f>SUM(W41:W43)</f>
        <v>0</v>
      </c>
    </row>
    <row r="46" spans="1:37">
      <c r="B46" s="27" t="s">
        <v>175</v>
      </c>
    </row>
    <row r="47" spans="1:37" ht="25.5">
      <c r="A47" s="25">
        <v>17</v>
      </c>
      <c r="B47" s="26" t="s">
        <v>112</v>
      </c>
      <c r="C47" s="27" t="s">
        <v>176</v>
      </c>
      <c r="D47" s="28" t="s">
        <v>177</v>
      </c>
      <c r="E47" s="29">
        <v>117</v>
      </c>
      <c r="F47" s="30" t="s">
        <v>127</v>
      </c>
      <c r="H47" s="31">
        <f>ROUND(E47*G47,2)</f>
        <v>0</v>
      </c>
      <c r="J47" s="31">
        <f>ROUND(E47*G47,2)</f>
        <v>0</v>
      </c>
      <c r="K47" s="32">
        <v>5.0000000000000002E-5</v>
      </c>
      <c r="L47" s="32">
        <f>E47*K47</f>
        <v>5.8500000000000002E-3</v>
      </c>
      <c r="N47" s="29">
        <f>E47*M47</f>
        <v>0</v>
      </c>
      <c r="O47" s="30">
        <v>0</v>
      </c>
      <c r="P47" s="30" t="s">
        <v>178</v>
      </c>
      <c r="V47" s="33" t="s">
        <v>66</v>
      </c>
      <c r="X47" s="63" t="s">
        <v>179</v>
      </c>
      <c r="Y47" s="63" t="s">
        <v>176</v>
      </c>
      <c r="Z47" s="27" t="s">
        <v>180</v>
      </c>
      <c r="AJ47" s="4" t="s">
        <v>89</v>
      </c>
      <c r="AK47" s="4" t="s">
        <v>90</v>
      </c>
    </row>
    <row r="48" spans="1:37">
      <c r="D48" s="64" t="s">
        <v>181</v>
      </c>
      <c r="E48" s="65"/>
      <c r="F48" s="66"/>
      <c r="G48" s="67"/>
      <c r="H48" s="67"/>
      <c r="I48" s="67"/>
      <c r="J48" s="67"/>
      <c r="K48" s="68"/>
      <c r="L48" s="68"/>
      <c r="M48" s="65"/>
      <c r="N48" s="65"/>
      <c r="O48" s="66"/>
      <c r="P48" s="66"/>
      <c r="Q48" s="65"/>
      <c r="R48" s="65"/>
      <c r="S48" s="65"/>
      <c r="T48" s="69"/>
      <c r="U48" s="69"/>
      <c r="V48" s="69" t="s">
        <v>0</v>
      </c>
      <c r="W48" s="65"/>
      <c r="X48" s="70"/>
    </row>
    <row r="49" spans="1:37">
      <c r="A49" s="25">
        <v>18</v>
      </c>
      <c r="B49" s="26" t="s">
        <v>182</v>
      </c>
      <c r="C49" s="27" t="s">
        <v>183</v>
      </c>
      <c r="D49" s="28" t="s">
        <v>184</v>
      </c>
      <c r="E49" s="29">
        <v>7.0860000000000003</v>
      </c>
      <c r="F49" s="30" t="s">
        <v>185</v>
      </c>
      <c r="H49" s="31">
        <f>ROUND(E49*G49,2)</f>
        <v>0</v>
      </c>
      <c r="J49" s="31">
        <f>ROUND(E49*G49,2)</f>
        <v>0</v>
      </c>
      <c r="L49" s="32">
        <f>E49*K49</f>
        <v>0</v>
      </c>
      <c r="N49" s="29">
        <f>E49*M49</f>
        <v>0</v>
      </c>
      <c r="O49" s="30">
        <v>0</v>
      </c>
      <c r="P49" s="30" t="s">
        <v>186</v>
      </c>
      <c r="V49" s="33" t="s">
        <v>66</v>
      </c>
      <c r="X49" s="63" t="s">
        <v>187</v>
      </c>
      <c r="Y49" s="63" t="s">
        <v>183</v>
      </c>
      <c r="Z49" s="27" t="s">
        <v>88</v>
      </c>
      <c r="AJ49" s="4" t="s">
        <v>89</v>
      </c>
      <c r="AK49" s="4" t="s">
        <v>90</v>
      </c>
    </row>
    <row r="50" spans="1:37">
      <c r="A50" s="25">
        <v>19</v>
      </c>
      <c r="B50" s="26" t="s">
        <v>182</v>
      </c>
      <c r="C50" s="27" t="s">
        <v>188</v>
      </c>
      <c r="D50" s="28" t="s">
        <v>189</v>
      </c>
      <c r="E50" s="29">
        <v>177.15</v>
      </c>
      <c r="F50" s="30" t="s">
        <v>185</v>
      </c>
      <c r="H50" s="31">
        <f>ROUND(E50*G50,2)</f>
        <v>0</v>
      </c>
      <c r="J50" s="31">
        <f>ROUND(E50*G50,2)</f>
        <v>0</v>
      </c>
      <c r="L50" s="32">
        <f>E50*K50</f>
        <v>0</v>
      </c>
      <c r="N50" s="29">
        <f>E50*M50</f>
        <v>0</v>
      </c>
      <c r="O50" s="30">
        <v>0</v>
      </c>
      <c r="P50" s="30" t="s">
        <v>190</v>
      </c>
      <c r="V50" s="33" t="s">
        <v>66</v>
      </c>
      <c r="X50" s="63" t="s">
        <v>191</v>
      </c>
      <c r="Y50" s="63" t="s">
        <v>188</v>
      </c>
      <c r="Z50" s="27" t="s">
        <v>88</v>
      </c>
      <c r="AJ50" s="4" t="s">
        <v>89</v>
      </c>
      <c r="AK50" s="4" t="s">
        <v>90</v>
      </c>
    </row>
    <row r="51" spans="1:37">
      <c r="D51" s="64" t="s">
        <v>192</v>
      </c>
      <c r="E51" s="65"/>
      <c r="F51" s="66"/>
      <c r="G51" s="67"/>
      <c r="H51" s="67"/>
      <c r="I51" s="67"/>
      <c r="J51" s="67"/>
      <c r="K51" s="68"/>
      <c r="L51" s="68"/>
      <c r="M51" s="65"/>
      <c r="N51" s="65"/>
      <c r="O51" s="66"/>
      <c r="P51" s="66"/>
      <c r="Q51" s="65"/>
      <c r="R51" s="65"/>
      <c r="S51" s="65"/>
      <c r="T51" s="69"/>
      <c r="U51" s="69"/>
      <c r="V51" s="69" t="s">
        <v>0</v>
      </c>
      <c r="W51" s="65"/>
      <c r="X51" s="70"/>
    </row>
    <row r="52" spans="1:37" ht="25.5">
      <c r="A52" s="25">
        <v>20</v>
      </c>
      <c r="B52" s="26" t="s">
        <v>182</v>
      </c>
      <c r="C52" s="27" t="s">
        <v>193</v>
      </c>
      <c r="D52" s="28" t="s">
        <v>194</v>
      </c>
      <c r="E52" s="29">
        <v>7.0860000000000003</v>
      </c>
      <c r="F52" s="30" t="s">
        <v>185</v>
      </c>
      <c r="H52" s="31">
        <f>ROUND(E52*G52,2)</f>
        <v>0</v>
      </c>
      <c r="J52" s="31">
        <f>ROUND(E52*G52,2)</f>
        <v>0</v>
      </c>
      <c r="L52" s="32">
        <f>E52*K52</f>
        <v>0</v>
      </c>
      <c r="N52" s="29">
        <f>E52*M52</f>
        <v>0</v>
      </c>
      <c r="O52" s="30">
        <v>0</v>
      </c>
      <c r="P52" s="30" t="s">
        <v>195</v>
      </c>
      <c r="V52" s="33" t="s">
        <v>66</v>
      </c>
      <c r="X52" s="63" t="s">
        <v>196</v>
      </c>
      <c r="Y52" s="63" t="s">
        <v>193</v>
      </c>
      <c r="Z52" s="27" t="s">
        <v>88</v>
      </c>
      <c r="AJ52" s="4" t="s">
        <v>89</v>
      </c>
      <c r="AK52" s="4" t="s">
        <v>90</v>
      </c>
    </row>
    <row r="53" spans="1:37">
      <c r="A53" s="25">
        <v>21</v>
      </c>
      <c r="B53" s="26" t="s">
        <v>112</v>
      </c>
      <c r="C53" s="27" t="s">
        <v>197</v>
      </c>
      <c r="D53" s="28" t="s">
        <v>198</v>
      </c>
      <c r="E53" s="29">
        <v>25.02</v>
      </c>
      <c r="F53" s="30" t="s">
        <v>115</v>
      </c>
      <c r="H53" s="31">
        <f>ROUND(E53*G53,2)</f>
        <v>0</v>
      </c>
      <c r="J53" s="31">
        <f>ROUND(E53*G53,2)</f>
        <v>0</v>
      </c>
      <c r="L53" s="32">
        <f>E53*K53</f>
        <v>0</v>
      </c>
      <c r="N53" s="29">
        <f>E53*M53</f>
        <v>0</v>
      </c>
      <c r="O53" s="30">
        <v>0</v>
      </c>
      <c r="P53" s="30" t="s">
        <v>199</v>
      </c>
      <c r="V53" s="33" t="s">
        <v>66</v>
      </c>
      <c r="X53" s="63" t="s">
        <v>200</v>
      </c>
      <c r="Y53" s="63" t="s">
        <v>197</v>
      </c>
      <c r="Z53" s="27" t="s">
        <v>88</v>
      </c>
      <c r="AJ53" s="4" t="s">
        <v>89</v>
      </c>
      <c r="AK53" s="4" t="s">
        <v>90</v>
      </c>
    </row>
    <row r="54" spans="1:37">
      <c r="D54" s="71" t="s">
        <v>201</v>
      </c>
      <c r="E54" s="72">
        <f>J54</f>
        <v>0</v>
      </c>
      <c r="H54" s="72">
        <f>SUM(H46:H53)</f>
        <v>0</v>
      </c>
      <c r="I54" s="72">
        <f>SUM(I46:I53)</f>
        <v>0</v>
      </c>
      <c r="J54" s="72">
        <f>SUM(J46:J53)</f>
        <v>0</v>
      </c>
      <c r="L54" s="73">
        <f>SUM(L46:L53)</f>
        <v>5.8500000000000002E-3</v>
      </c>
      <c r="N54" s="74">
        <f>SUM(N46:N53)</f>
        <v>0</v>
      </c>
      <c r="W54" s="29">
        <f>SUM(W46:W53)</f>
        <v>0</v>
      </c>
    </row>
    <row r="56" spans="1:37">
      <c r="D56" s="71" t="s">
        <v>202</v>
      </c>
      <c r="E56" s="74">
        <f>J56</f>
        <v>0</v>
      </c>
      <c r="H56" s="72">
        <f>+H33+H39+H44+H54</f>
        <v>0</v>
      </c>
      <c r="I56" s="72">
        <f>+I33+I39+I44+I54</f>
        <v>0</v>
      </c>
      <c r="J56" s="72">
        <f>+J33+J39+J44+J54</f>
        <v>0</v>
      </c>
      <c r="L56" s="73">
        <f>+L33+L39+L44+L54</f>
        <v>44.836373999999999</v>
      </c>
      <c r="N56" s="74">
        <f>+N33+N39+N44+N54</f>
        <v>52.790700000000001</v>
      </c>
      <c r="W56" s="29">
        <f>+W33+W39+W44+W54</f>
        <v>0</v>
      </c>
    </row>
    <row r="58" spans="1:37">
      <c r="B58" s="62" t="s">
        <v>203</v>
      </c>
    </row>
    <row r="59" spans="1:37">
      <c r="B59" s="27" t="s">
        <v>204</v>
      </c>
    </row>
    <row r="60" spans="1:37">
      <c r="A60" s="25">
        <v>22</v>
      </c>
      <c r="B60" s="26" t="s">
        <v>112</v>
      </c>
      <c r="C60" s="27" t="s">
        <v>205</v>
      </c>
      <c r="D60" s="28" t="s">
        <v>206</v>
      </c>
      <c r="E60" s="29">
        <v>16</v>
      </c>
      <c r="F60" s="30" t="s">
        <v>127</v>
      </c>
      <c r="H60" s="31">
        <f t="shared" ref="H60:H69" si="0">ROUND(E60*G60,2)</f>
        <v>0</v>
      </c>
      <c r="J60" s="31">
        <f t="shared" ref="J60:J94" si="1">ROUND(E60*G60,2)</f>
        <v>0</v>
      </c>
      <c r="L60" s="32">
        <f t="shared" ref="L60:L94" si="2">E60*K60</f>
        <v>0</v>
      </c>
      <c r="N60" s="29">
        <f t="shared" ref="N60:N94" si="3">E60*M60</f>
        <v>0</v>
      </c>
      <c r="O60" s="30">
        <v>0</v>
      </c>
      <c r="P60" s="30" t="s">
        <v>207</v>
      </c>
      <c r="V60" s="33" t="s">
        <v>208</v>
      </c>
      <c r="X60" s="63" t="s">
        <v>209</v>
      </c>
      <c r="Y60" s="63" t="s">
        <v>205</v>
      </c>
      <c r="Z60" s="27" t="s">
        <v>97</v>
      </c>
      <c r="AJ60" s="4" t="s">
        <v>210</v>
      </c>
      <c r="AK60" s="4" t="s">
        <v>90</v>
      </c>
    </row>
    <row r="61" spans="1:37">
      <c r="A61" s="25">
        <v>23</v>
      </c>
      <c r="B61" s="26" t="s">
        <v>112</v>
      </c>
      <c r="C61" s="27" t="s">
        <v>211</v>
      </c>
      <c r="D61" s="28" t="s">
        <v>212</v>
      </c>
      <c r="E61" s="29">
        <v>141</v>
      </c>
      <c r="F61" s="30" t="s">
        <v>127</v>
      </c>
      <c r="H61" s="31">
        <f t="shared" si="0"/>
        <v>0</v>
      </c>
      <c r="J61" s="31">
        <f t="shared" si="1"/>
        <v>0</v>
      </c>
      <c r="L61" s="32">
        <f t="shared" si="2"/>
        <v>0</v>
      </c>
      <c r="N61" s="29">
        <f t="shared" si="3"/>
        <v>0</v>
      </c>
      <c r="O61" s="30">
        <v>0</v>
      </c>
      <c r="P61" s="30" t="s">
        <v>213</v>
      </c>
      <c r="V61" s="33" t="s">
        <v>208</v>
      </c>
      <c r="X61" s="63" t="s">
        <v>214</v>
      </c>
      <c r="Y61" s="63" t="s">
        <v>211</v>
      </c>
      <c r="Z61" s="27" t="s">
        <v>97</v>
      </c>
      <c r="AJ61" s="4" t="s">
        <v>210</v>
      </c>
      <c r="AK61" s="4" t="s">
        <v>90</v>
      </c>
    </row>
    <row r="62" spans="1:37">
      <c r="A62" s="25">
        <v>24</v>
      </c>
      <c r="B62" s="26" t="s">
        <v>112</v>
      </c>
      <c r="C62" s="27" t="s">
        <v>215</v>
      </c>
      <c r="D62" s="28" t="s">
        <v>216</v>
      </c>
      <c r="E62" s="29">
        <v>1</v>
      </c>
      <c r="F62" s="30" t="s">
        <v>217</v>
      </c>
      <c r="H62" s="31">
        <f t="shared" si="0"/>
        <v>0</v>
      </c>
      <c r="J62" s="31">
        <f t="shared" si="1"/>
        <v>0</v>
      </c>
      <c r="L62" s="32">
        <f t="shared" si="2"/>
        <v>0</v>
      </c>
      <c r="N62" s="29">
        <f t="shared" si="3"/>
        <v>0</v>
      </c>
      <c r="O62" s="30">
        <v>0</v>
      </c>
      <c r="P62" s="30" t="s">
        <v>218</v>
      </c>
      <c r="V62" s="33" t="s">
        <v>208</v>
      </c>
      <c r="X62" s="63" t="s">
        <v>219</v>
      </c>
      <c r="Y62" s="63" t="s">
        <v>215</v>
      </c>
      <c r="Z62" s="27" t="s">
        <v>97</v>
      </c>
      <c r="AJ62" s="4" t="s">
        <v>210</v>
      </c>
      <c r="AK62" s="4" t="s">
        <v>90</v>
      </c>
    </row>
    <row r="63" spans="1:37">
      <c r="A63" s="25">
        <v>25</v>
      </c>
      <c r="B63" s="26" t="s">
        <v>112</v>
      </c>
      <c r="C63" s="27" t="s">
        <v>220</v>
      </c>
      <c r="D63" s="28" t="s">
        <v>221</v>
      </c>
      <c r="E63" s="29">
        <v>1</v>
      </c>
      <c r="F63" s="30" t="s">
        <v>217</v>
      </c>
      <c r="H63" s="31">
        <f t="shared" si="0"/>
        <v>0</v>
      </c>
      <c r="J63" s="31">
        <f t="shared" si="1"/>
        <v>0</v>
      </c>
      <c r="L63" s="32">
        <f t="shared" si="2"/>
        <v>0</v>
      </c>
      <c r="N63" s="29">
        <f t="shared" si="3"/>
        <v>0</v>
      </c>
      <c r="O63" s="30">
        <v>0</v>
      </c>
      <c r="P63" s="30" t="s">
        <v>222</v>
      </c>
      <c r="V63" s="33" t="s">
        <v>208</v>
      </c>
      <c r="X63" s="63" t="s">
        <v>223</v>
      </c>
      <c r="Y63" s="63" t="s">
        <v>220</v>
      </c>
      <c r="Z63" s="27" t="s">
        <v>97</v>
      </c>
      <c r="AJ63" s="4" t="s">
        <v>210</v>
      </c>
      <c r="AK63" s="4" t="s">
        <v>90</v>
      </c>
    </row>
    <row r="64" spans="1:37">
      <c r="A64" s="25">
        <v>26</v>
      </c>
      <c r="B64" s="26" t="s">
        <v>112</v>
      </c>
      <c r="C64" s="27" t="s">
        <v>224</v>
      </c>
      <c r="D64" s="28" t="s">
        <v>225</v>
      </c>
      <c r="E64" s="29">
        <v>1</v>
      </c>
      <c r="F64" s="30" t="s">
        <v>217</v>
      </c>
      <c r="H64" s="31">
        <f t="shared" si="0"/>
        <v>0</v>
      </c>
      <c r="J64" s="31">
        <f t="shared" si="1"/>
        <v>0</v>
      </c>
      <c r="L64" s="32">
        <f t="shared" si="2"/>
        <v>0</v>
      </c>
      <c r="N64" s="29">
        <f t="shared" si="3"/>
        <v>0</v>
      </c>
      <c r="O64" s="30">
        <v>0</v>
      </c>
      <c r="P64" s="30" t="s">
        <v>226</v>
      </c>
      <c r="V64" s="33" t="s">
        <v>208</v>
      </c>
      <c r="X64" s="63" t="s">
        <v>227</v>
      </c>
      <c r="Y64" s="63" t="s">
        <v>224</v>
      </c>
      <c r="Z64" s="27" t="s">
        <v>97</v>
      </c>
      <c r="AJ64" s="4" t="s">
        <v>210</v>
      </c>
      <c r="AK64" s="4" t="s">
        <v>90</v>
      </c>
    </row>
    <row r="65" spans="1:37">
      <c r="A65" s="25">
        <v>27</v>
      </c>
      <c r="B65" s="26" t="s">
        <v>112</v>
      </c>
      <c r="C65" s="27" t="s">
        <v>228</v>
      </c>
      <c r="D65" s="28" t="s">
        <v>229</v>
      </c>
      <c r="E65" s="29">
        <v>1</v>
      </c>
      <c r="F65" s="30" t="s">
        <v>217</v>
      </c>
      <c r="H65" s="31">
        <f t="shared" si="0"/>
        <v>0</v>
      </c>
      <c r="J65" s="31">
        <f t="shared" si="1"/>
        <v>0</v>
      </c>
      <c r="L65" s="32">
        <f t="shared" si="2"/>
        <v>0</v>
      </c>
      <c r="N65" s="29">
        <f t="shared" si="3"/>
        <v>0</v>
      </c>
      <c r="O65" s="30">
        <v>0</v>
      </c>
      <c r="P65" s="30" t="s">
        <v>230</v>
      </c>
      <c r="V65" s="33" t="s">
        <v>208</v>
      </c>
      <c r="X65" s="63" t="s">
        <v>231</v>
      </c>
      <c r="Y65" s="63" t="s">
        <v>228</v>
      </c>
      <c r="Z65" s="27" t="s">
        <v>97</v>
      </c>
      <c r="AJ65" s="4" t="s">
        <v>210</v>
      </c>
      <c r="AK65" s="4" t="s">
        <v>90</v>
      </c>
    </row>
    <row r="66" spans="1:37">
      <c r="A66" s="25">
        <v>28</v>
      </c>
      <c r="B66" s="26" t="s">
        <v>112</v>
      </c>
      <c r="C66" s="27" t="s">
        <v>232</v>
      </c>
      <c r="D66" s="28" t="s">
        <v>233</v>
      </c>
      <c r="E66" s="29">
        <v>3</v>
      </c>
      <c r="F66" s="30" t="s">
        <v>217</v>
      </c>
      <c r="H66" s="31">
        <f t="shared" si="0"/>
        <v>0</v>
      </c>
      <c r="J66" s="31">
        <f t="shared" si="1"/>
        <v>0</v>
      </c>
      <c r="L66" s="32">
        <f t="shared" si="2"/>
        <v>0</v>
      </c>
      <c r="N66" s="29">
        <f t="shared" si="3"/>
        <v>0</v>
      </c>
      <c r="O66" s="30">
        <v>0</v>
      </c>
      <c r="P66" s="30" t="s">
        <v>234</v>
      </c>
      <c r="V66" s="33" t="s">
        <v>208</v>
      </c>
      <c r="X66" s="63" t="s">
        <v>235</v>
      </c>
      <c r="Y66" s="63" t="s">
        <v>232</v>
      </c>
      <c r="Z66" s="27" t="s">
        <v>97</v>
      </c>
      <c r="AJ66" s="4" t="s">
        <v>210</v>
      </c>
      <c r="AK66" s="4" t="s">
        <v>90</v>
      </c>
    </row>
    <row r="67" spans="1:37" ht="25.5">
      <c r="A67" s="25">
        <v>29</v>
      </c>
      <c r="B67" s="26" t="s">
        <v>112</v>
      </c>
      <c r="C67" s="27" t="s">
        <v>236</v>
      </c>
      <c r="D67" s="28" t="s">
        <v>237</v>
      </c>
      <c r="E67" s="29">
        <v>16</v>
      </c>
      <c r="F67" s="30" t="s">
        <v>127</v>
      </c>
      <c r="H67" s="31">
        <f t="shared" si="0"/>
        <v>0</v>
      </c>
      <c r="J67" s="31">
        <f t="shared" si="1"/>
        <v>0</v>
      </c>
      <c r="L67" s="32">
        <f t="shared" si="2"/>
        <v>0</v>
      </c>
      <c r="N67" s="29">
        <f t="shared" si="3"/>
        <v>0</v>
      </c>
      <c r="O67" s="30">
        <v>0</v>
      </c>
      <c r="P67" s="30" t="s">
        <v>238</v>
      </c>
      <c r="V67" s="33" t="s">
        <v>208</v>
      </c>
      <c r="X67" s="63" t="s">
        <v>239</v>
      </c>
      <c r="Y67" s="63" t="s">
        <v>236</v>
      </c>
      <c r="Z67" s="27" t="s">
        <v>157</v>
      </c>
      <c r="AJ67" s="4" t="s">
        <v>210</v>
      </c>
      <c r="AK67" s="4" t="s">
        <v>90</v>
      </c>
    </row>
    <row r="68" spans="1:37" ht="25.5">
      <c r="A68" s="25">
        <v>30</v>
      </c>
      <c r="B68" s="26" t="s">
        <v>112</v>
      </c>
      <c r="C68" s="27" t="s">
        <v>240</v>
      </c>
      <c r="D68" s="28" t="s">
        <v>241</v>
      </c>
      <c r="E68" s="29">
        <v>58.8</v>
      </c>
      <c r="F68" s="30" t="s">
        <v>127</v>
      </c>
      <c r="H68" s="31">
        <f t="shared" si="0"/>
        <v>0</v>
      </c>
      <c r="J68" s="31">
        <f t="shared" si="1"/>
        <v>0</v>
      </c>
      <c r="L68" s="32">
        <f t="shared" si="2"/>
        <v>0</v>
      </c>
      <c r="N68" s="29">
        <f t="shared" si="3"/>
        <v>0</v>
      </c>
      <c r="O68" s="30">
        <v>0</v>
      </c>
      <c r="P68" s="30" t="s">
        <v>242</v>
      </c>
      <c r="V68" s="33" t="s">
        <v>208</v>
      </c>
      <c r="X68" s="63" t="s">
        <v>243</v>
      </c>
      <c r="Y68" s="63" t="s">
        <v>240</v>
      </c>
      <c r="Z68" s="27" t="s">
        <v>157</v>
      </c>
      <c r="AJ68" s="4" t="s">
        <v>210</v>
      </c>
      <c r="AK68" s="4" t="s">
        <v>90</v>
      </c>
    </row>
    <row r="69" spans="1:37" ht="25.5">
      <c r="A69" s="25">
        <v>31</v>
      </c>
      <c r="B69" s="26" t="s">
        <v>112</v>
      </c>
      <c r="C69" s="27" t="s">
        <v>244</v>
      </c>
      <c r="D69" s="28" t="s">
        <v>245</v>
      </c>
      <c r="E69" s="29">
        <v>4.5</v>
      </c>
      <c r="F69" s="30" t="s">
        <v>127</v>
      </c>
      <c r="H69" s="31">
        <f t="shared" si="0"/>
        <v>0</v>
      </c>
      <c r="J69" s="31">
        <f t="shared" si="1"/>
        <v>0</v>
      </c>
      <c r="L69" s="32">
        <f t="shared" si="2"/>
        <v>0</v>
      </c>
      <c r="N69" s="29">
        <f t="shared" si="3"/>
        <v>0</v>
      </c>
      <c r="O69" s="30">
        <v>0</v>
      </c>
      <c r="P69" s="30" t="s">
        <v>246</v>
      </c>
      <c r="V69" s="33" t="s">
        <v>208</v>
      </c>
      <c r="X69" s="63" t="s">
        <v>247</v>
      </c>
      <c r="Y69" s="63" t="s">
        <v>244</v>
      </c>
      <c r="Z69" s="27" t="s">
        <v>157</v>
      </c>
      <c r="AJ69" s="4" t="s">
        <v>210</v>
      </c>
      <c r="AK69" s="4" t="s">
        <v>90</v>
      </c>
    </row>
    <row r="70" spans="1:37">
      <c r="A70" s="25">
        <v>32</v>
      </c>
      <c r="B70" s="26" t="s">
        <v>92</v>
      </c>
      <c r="C70" s="27" t="s">
        <v>248</v>
      </c>
      <c r="D70" s="28" t="s">
        <v>249</v>
      </c>
      <c r="E70" s="29">
        <v>4.5</v>
      </c>
      <c r="F70" s="30" t="s">
        <v>127</v>
      </c>
      <c r="I70" s="31">
        <f>ROUND(E70*G70,2)</f>
        <v>0</v>
      </c>
      <c r="J70" s="31">
        <f t="shared" si="1"/>
        <v>0</v>
      </c>
      <c r="K70" s="32">
        <v>4.3299999999999996E-3</v>
      </c>
      <c r="L70" s="32">
        <f t="shared" si="2"/>
        <v>1.9484999999999999E-2</v>
      </c>
      <c r="N70" s="29">
        <f t="shared" si="3"/>
        <v>0</v>
      </c>
      <c r="O70" s="30">
        <v>0</v>
      </c>
      <c r="P70" s="30" t="s">
        <v>250</v>
      </c>
      <c r="V70" s="33" t="s">
        <v>65</v>
      </c>
      <c r="X70" s="63" t="s">
        <v>248</v>
      </c>
      <c r="Y70" s="63" t="s">
        <v>248</v>
      </c>
      <c r="Z70" s="27" t="s">
        <v>251</v>
      </c>
      <c r="AA70" s="27" t="s">
        <v>252</v>
      </c>
      <c r="AJ70" s="4" t="s">
        <v>253</v>
      </c>
      <c r="AK70" s="4" t="s">
        <v>90</v>
      </c>
    </row>
    <row r="71" spans="1:37">
      <c r="A71" s="25">
        <v>33</v>
      </c>
      <c r="B71" s="26" t="s">
        <v>92</v>
      </c>
      <c r="C71" s="27" t="s">
        <v>254</v>
      </c>
      <c r="D71" s="28" t="s">
        <v>255</v>
      </c>
      <c r="E71" s="29">
        <v>4</v>
      </c>
      <c r="F71" s="30" t="s">
        <v>127</v>
      </c>
      <c r="I71" s="31">
        <f>ROUND(E71*G71,2)</f>
        <v>0</v>
      </c>
      <c r="J71" s="31">
        <f t="shared" si="1"/>
        <v>0</v>
      </c>
      <c r="K71" s="32">
        <v>8.4899999999999993E-3</v>
      </c>
      <c r="L71" s="32">
        <f t="shared" si="2"/>
        <v>3.3959999999999997E-2</v>
      </c>
      <c r="N71" s="29">
        <f t="shared" si="3"/>
        <v>0</v>
      </c>
      <c r="O71" s="30">
        <v>0</v>
      </c>
      <c r="P71" s="30" t="s">
        <v>256</v>
      </c>
      <c r="V71" s="33" t="s">
        <v>65</v>
      </c>
      <c r="X71" s="63" t="s">
        <v>254</v>
      </c>
      <c r="Y71" s="63" t="s">
        <v>254</v>
      </c>
      <c r="Z71" s="27" t="s">
        <v>251</v>
      </c>
      <c r="AA71" s="27" t="s">
        <v>252</v>
      </c>
      <c r="AJ71" s="4" t="s">
        <v>253</v>
      </c>
      <c r="AK71" s="4" t="s">
        <v>90</v>
      </c>
    </row>
    <row r="72" spans="1:37" ht="25.5">
      <c r="A72" s="25">
        <v>34</v>
      </c>
      <c r="B72" s="26" t="s">
        <v>112</v>
      </c>
      <c r="C72" s="27" t="s">
        <v>257</v>
      </c>
      <c r="D72" s="28" t="s">
        <v>258</v>
      </c>
      <c r="E72" s="29">
        <v>4</v>
      </c>
      <c r="F72" s="30" t="s">
        <v>127</v>
      </c>
      <c r="H72" s="31">
        <f>ROUND(E72*G72,2)</f>
        <v>0</v>
      </c>
      <c r="J72" s="31">
        <f t="shared" si="1"/>
        <v>0</v>
      </c>
      <c r="L72" s="32">
        <f t="shared" si="2"/>
        <v>0</v>
      </c>
      <c r="N72" s="29">
        <f t="shared" si="3"/>
        <v>0</v>
      </c>
      <c r="O72" s="30">
        <v>0</v>
      </c>
      <c r="P72" s="30" t="s">
        <v>259</v>
      </c>
      <c r="V72" s="33" t="s">
        <v>208</v>
      </c>
      <c r="X72" s="63" t="s">
        <v>260</v>
      </c>
      <c r="Y72" s="63" t="s">
        <v>257</v>
      </c>
      <c r="Z72" s="27" t="s">
        <v>157</v>
      </c>
      <c r="AJ72" s="4" t="s">
        <v>210</v>
      </c>
      <c r="AK72" s="4" t="s">
        <v>90</v>
      </c>
    </row>
    <row r="73" spans="1:37" ht="25.5">
      <c r="A73" s="25">
        <v>35</v>
      </c>
      <c r="B73" s="26" t="s">
        <v>112</v>
      </c>
      <c r="C73" s="27" t="s">
        <v>261</v>
      </c>
      <c r="D73" s="28" t="s">
        <v>262</v>
      </c>
      <c r="E73" s="29">
        <v>3</v>
      </c>
      <c r="F73" s="30" t="s">
        <v>95</v>
      </c>
      <c r="H73" s="31">
        <f>ROUND(E73*G73,2)</f>
        <v>0</v>
      </c>
      <c r="J73" s="31">
        <f t="shared" si="1"/>
        <v>0</v>
      </c>
      <c r="L73" s="32">
        <f t="shared" si="2"/>
        <v>0</v>
      </c>
      <c r="N73" s="29">
        <f t="shared" si="3"/>
        <v>0</v>
      </c>
      <c r="O73" s="30">
        <v>0</v>
      </c>
      <c r="P73" s="30" t="s">
        <v>263</v>
      </c>
      <c r="V73" s="33" t="s">
        <v>208</v>
      </c>
      <c r="X73" s="63" t="s">
        <v>264</v>
      </c>
      <c r="Y73" s="63" t="s">
        <v>261</v>
      </c>
      <c r="Z73" s="27" t="s">
        <v>157</v>
      </c>
      <c r="AJ73" s="4" t="s">
        <v>210</v>
      </c>
      <c r="AK73" s="4" t="s">
        <v>90</v>
      </c>
    </row>
    <row r="74" spans="1:37">
      <c r="A74" s="25">
        <v>36</v>
      </c>
      <c r="B74" s="26" t="s">
        <v>112</v>
      </c>
      <c r="C74" s="27" t="s">
        <v>265</v>
      </c>
      <c r="D74" s="28" t="s">
        <v>266</v>
      </c>
      <c r="E74" s="29">
        <v>1</v>
      </c>
      <c r="F74" s="30" t="s">
        <v>95</v>
      </c>
      <c r="H74" s="31">
        <f>ROUND(E74*G74,2)</f>
        <v>0</v>
      </c>
      <c r="J74" s="31">
        <f t="shared" si="1"/>
        <v>0</v>
      </c>
      <c r="L74" s="32">
        <f t="shared" si="2"/>
        <v>0</v>
      </c>
      <c r="N74" s="29">
        <f t="shared" si="3"/>
        <v>0</v>
      </c>
      <c r="O74" s="30">
        <v>0</v>
      </c>
      <c r="P74" s="30" t="s">
        <v>267</v>
      </c>
      <c r="V74" s="33" t="s">
        <v>208</v>
      </c>
      <c r="X74" s="63" t="s">
        <v>268</v>
      </c>
      <c r="Y74" s="63" t="s">
        <v>265</v>
      </c>
      <c r="Z74" s="27" t="s">
        <v>157</v>
      </c>
      <c r="AJ74" s="4" t="s">
        <v>210</v>
      </c>
      <c r="AK74" s="4" t="s">
        <v>90</v>
      </c>
    </row>
    <row r="75" spans="1:37">
      <c r="A75" s="25">
        <v>37</v>
      </c>
      <c r="B75" s="26" t="s">
        <v>112</v>
      </c>
      <c r="C75" s="27" t="s">
        <v>269</v>
      </c>
      <c r="D75" s="28" t="s">
        <v>270</v>
      </c>
      <c r="E75" s="29">
        <v>2</v>
      </c>
      <c r="F75" s="30" t="s">
        <v>95</v>
      </c>
      <c r="H75" s="31">
        <f>ROUND(E75*G75,2)</f>
        <v>0</v>
      </c>
      <c r="J75" s="31">
        <f t="shared" si="1"/>
        <v>0</v>
      </c>
      <c r="L75" s="32">
        <f t="shared" si="2"/>
        <v>0</v>
      </c>
      <c r="N75" s="29">
        <f t="shared" si="3"/>
        <v>0</v>
      </c>
      <c r="O75" s="30">
        <v>0</v>
      </c>
      <c r="P75" s="30" t="s">
        <v>271</v>
      </c>
      <c r="V75" s="33" t="s">
        <v>208</v>
      </c>
      <c r="X75" s="63" t="s">
        <v>272</v>
      </c>
      <c r="Y75" s="63" t="s">
        <v>269</v>
      </c>
      <c r="Z75" s="27" t="s">
        <v>157</v>
      </c>
      <c r="AJ75" s="4" t="s">
        <v>210</v>
      </c>
      <c r="AK75" s="4" t="s">
        <v>90</v>
      </c>
    </row>
    <row r="76" spans="1:37">
      <c r="A76" s="25">
        <v>38</v>
      </c>
      <c r="B76" s="26" t="s">
        <v>92</v>
      </c>
      <c r="C76" s="27" t="s">
        <v>273</v>
      </c>
      <c r="D76" s="28" t="s">
        <v>274</v>
      </c>
      <c r="E76" s="29">
        <v>2</v>
      </c>
      <c r="F76" s="30" t="s">
        <v>95</v>
      </c>
      <c r="I76" s="31">
        <f>ROUND(E76*G76,2)</f>
        <v>0</v>
      </c>
      <c r="J76" s="31">
        <f t="shared" si="1"/>
        <v>0</v>
      </c>
      <c r="K76" s="32">
        <v>9.5E-4</v>
      </c>
      <c r="L76" s="32">
        <f t="shared" si="2"/>
        <v>1.9E-3</v>
      </c>
      <c r="N76" s="29">
        <f t="shared" si="3"/>
        <v>0</v>
      </c>
      <c r="O76" s="30">
        <v>0</v>
      </c>
      <c r="P76" s="30" t="s">
        <v>275</v>
      </c>
      <c r="V76" s="33" t="s">
        <v>65</v>
      </c>
      <c r="X76" s="63" t="s">
        <v>273</v>
      </c>
      <c r="Y76" s="63" t="s">
        <v>273</v>
      </c>
      <c r="Z76" s="27" t="s">
        <v>251</v>
      </c>
      <c r="AA76" s="27" t="s">
        <v>276</v>
      </c>
      <c r="AJ76" s="4" t="s">
        <v>253</v>
      </c>
      <c r="AK76" s="4" t="s">
        <v>90</v>
      </c>
    </row>
    <row r="77" spans="1:37">
      <c r="A77" s="25">
        <v>39</v>
      </c>
      <c r="B77" s="26" t="s">
        <v>112</v>
      </c>
      <c r="C77" s="27" t="s">
        <v>277</v>
      </c>
      <c r="D77" s="28" t="s">
        <v>278</v>
      </c>
      <c r="E77" s="29">
        <v>3</v>
      </c>
      <c r="F77" s="30" t="s">
        <v>95</v>
      </c>
      <c r="H77" s="31">
        <f>ROUND(E77*G77,2)</f>
        <v>0</v>
      </c>
      <c r="J77" s="31">
        <f t="shared" si="1"/>
        <v>0</v>
      </c>
      <c r="L77" s="32">
        <f t="shared" si="2"/>
        <v>0</v>
      </c>
      <c r="N77" s="29">
        <f t="shared" si="3"/>
        <v>0</v>
      </c>
      <c r="O77" s="30">
        <v>0</v>
      </c>
      <c r="P77" s="30" t="s">
        <v>279</v>
      </c>
      <c r="V77" s="33" t="s">
        <v>208</v>
      </c>
      <c r="X77" s="63" t="s">
        <v>280</v>
      </c>
      <c r="Y77" s="63" t="s">
        <v>277</v>
      </c>
      <c r="Z77" s="27" t="s">
        <v>157</v>
      </c>
      <c r="AJ77" s="4" t="s">
        <v>210</v>
      </c>
      <c r="AK77" s="4" t="s">
        <v>90</v>
      </c>
    </row>
    <row r="78" spans="1:37">
      <c r="A78" s="25">
        <v>40</v>
      </c>
      <c r="B78" s="26" t="s">
        <v>92</v>
      </c>
      <c r="C78" s="27" t="s">
        <v>281</v>
      </c>
      <c r="D78" s="28" t="s">
        <v>282</v>
      </c>
      <c r="E78" s="29">
        <v>3</v>
      </c>
      <c r="F78" s="30" t="s">
        <v>95</v>
      </c>
      <c r="I78" s="31">
        <f>ROUND(E78*G78,2)</f>
        <v>0</v>
      </c>
      <c r="J78" s="31">
        <f t="shared" si="1"/>
        <v>0</v>
      </c>
      <c r="K78" s="32">
        <v>1.56E-3</v>
      </c>
      <c r="L78" s="32">
        <f t="shared" si="2"/>
        <v>4.6800000000000001E-3</v>
      </c>
      <c r="N78" s="29">
        <f t="shared" si="3"/>
        <v>0</v>
      </c>
      <c r="O78" s="30">
        <v>0</v>
      </c>
      <c r="P78" s="30" t="s">
        <v>283</v>
      </c>
      <c r="V78" s="33" t="s">
        <v>65</v>
      </c>
      <c r="X78" s="63" t="s">
        <v>281</v>
      </c>
      <c r="Y78" s="63" t="s">
        <v>281</v>
      </c>
      <c r="Z78" s="27" t="s">
        <v>251</v>
      </c>
      <c r="AA78" s="27" t="s">
        <v>284</v>
      </c>
      <c r="AJ78" s="4" t="s">
        <v>253</v>
      </c>
      <c r="AK78" s="4" t="s">
        <v>90</v>
      </c>
    </row>
    <row r="79" spans="1:37">
      <c r="A79" s="25">
        <v>41</v>
      </c>
      <c r="B79" s="26" t="s">
        <v>112</v>
      </c>
      <c r="C79" s="27" t="s">
        <v>285</v>
      </c>
      <c r="D79" s="28" t="s">
        <v>286</v>
      </c>
      <c r="E79" s="29">
        <v>2</v>
      </c>
      <c r="F79" s="30" t="s">
        <v>95</v>
      </c>
      <c r="H79" s="31">
        <f>ROUND(E79*G79,2)</f>
        <v>0</v>
      </c>
      <c r="J79" s="31">
        <f t="shared" si="1"/>
        <v>0</v>
      </c>
      <c r="L79" s="32">
        <f t="shared" si="2"/>
        <v>0</v>
      </c>
      <c r="N79" s="29">
        <f t="shared" si="3"/>
        <v>0</v>
      </c>
      <c r="O79" s="30">
        <v>0</v>
      </c>
      <c r="P79" s="30" t="s">
        <v>287</v>
      </c>
      <c r="V79" s="33" t="s">
        <v>208</v>
      </c>
      <c r="X79" s="63" t="s">
        <v>288</v>
      </c>
      <c r="Y79" s="63" t="s">
        <v>285</v>
      </c>
      <c r="Z79" s="27" t="s">
        <v>157</v>
      </c>
      <c r="AJ79" s="4" t="s">
        <v>210</v>
      </c>
      <c r="AK79" s="4" t="s">
        <v>90</v>
      </c>
    </row>
    <row r="80" spans="1:37">
      <c r="A80" s="25">
        <v>42</v>
      </c>
      <c r="B80" s="26" t="s">
        <v>92</v>
      </c>
      <c r="C80" s="27" t="s">
        <v>289</v>
      </c>
      <c r="D80" s="28" t="s">
        <v>290</v>
      </c>
      <c r="E80" s="29">
        <v>2</v>
      </c>
      <c r="F80" s="30" t="s">
        <v>95</v>
      </c>
      <c r="I80" s="31">
        <f>ROUND(E80*G80,2)</f>
        <v>0</v>
      </c>
      <c r="J80" s="31">
        <f t="shared" si="1"/>
        <v>0</v>
      </c>
      <c r="K80" s="32">
        <v>1.1299999999999999E-3</v>
      </c>
      <c r="L80" s="32">
        <f t="shared" si="2"/>
        <v>2.2599999999999999E-3</v>
      </c>
      <c r="N80" s="29">
        <f t="shared" si="3"/>
        <v>0</v>
      </c>
      <c r="O80" s="30">
        <v>0</v>
      </c>
      <c r="P80" s="30" t="s">
        <v>291</v>
      </c>
      <c r="V80" s="33" t="s">
        <v>65</v>
      </c>
      <c r="X80" s="63" t="s">
        <v>289</v>
      </c>
      <c r="Y80" s="63" t="s">
        <v>289</v>
      </c>
      <c r="Z80" s="27" t="s">
        <v>251</v>
      </c>
      <c r="AA80" s="27" t="s">
        <v>292</v>
      </c>
      <c r="AJ80" s="4" t="s">
        <v>253</v>
      </c>
      <c r="AK80" s="4" t="s">
        <v>90</v>
      </c>
    </row>
    <row r="81" spans="1:37">
      <c r="A81" s="25">
        <v>43</v>
      </c>
      <c r="B81" s="26" t="s">
        <v>112</v>
      </c>
      <c r="C81" s="27" t="s">
        <v>293</v>
      </c>
      <c r="D81" s="28" t="s">
        <v>294</v>
      </c>
      <c r="E81" s="29">
        <v>4.5</v>
      </c>
      <c r="F81" s="30" t="s">
        <v>127</v>
      </c>
      <c r="H81" s="31">
        <f t="shared" ref="H81:H94" si="4">ROUND(E81*G81,2)</f>
        <v>0</v>
      </c>
      <c r="J81" s="31">
        <f t="shared" si="1"/>
        <v>0</v>
      </c>
      <c r="K81" s="32">
        <v>2.0570000000000001E-2</v>
      </c>
      <c r="L81" s="32">
        <f t="shared" si="2"/>
        <v>9.2565000000000008E-2</v>
      </c>
      <c r="N81" s="29">
        <f t="shared" si="3"/>
        <v>0</v>
      </c>
      <c r="O81" s="30">
        <v>0</v>
      </c>
      <c r="P81" s="30" t="s">
        <v>295</v>
      </c>
      <c r="V81" s="33" t="s">
        <v>208</v>
      </c>
      <c r="X81" s="63" t="s">
        <v>296</v>
      </c>
      <c r="Y81" s="63" t="s">
        <v>293</v>
      </c>
      <c r="Z81" s="27" t="s">
        <v>157</v>
      </c>
      <c r="AJ81" s="4" t="s">
        <v>210</v>
      </c>
      <c r="AK81" s="4" t="s">
        <v>90</v>
      </c>
    </row>
    <row r="82" spans="1:37">
      <c r="A82" s="25">
        <v>44</v>
      </c>
      <c r="B82" s="26" t="s">
        <v>112</v>
      </c>
      <c r="C82" s="27" t="s">
        <v>297</v>
      </c>
      <c r="D82" s="28" t="s">
        <v>298</v>
      </c>
      <c r="E82" s="29">
        <v>4</v>
      </c>
      <c r="F82" s="30" t="s">
        <v>127</v>
      </c>
      <c r="H82" s="31">
        <f t="shared" si="4"/>
        <v>0</v>
      </c>
      <c r="J82" s="31">
        <f t="shared" si="1"/>
        <v>0</v>
      </c>
      <c r="K82" s="32">
        <v>2.6950000000000002E-2</v>
      </c>
      <c r="L82" s="32">
        <f t="shared" si="2"/>
        <v>0.10780000000000001</v>
      </c>
      <c r="N82" s="29">
        <f t="shared" si="3"/>
        <v>0</v>
      </c>
      <c r="O82" s="30">
        <v>0</v>
      </c>
      <c r="P82" s="30" t="s">
        <v>299</v>
      </c>
      <c r="V82" s="33" t="s">
        <v>208</v>
      </c>
      <c r="X82" s="63" t="s">
        <v>300</v>
      </c>
      <c r="Y82" s="63" t="s">
        <v>297</v>
      </c>
      <c r="Z82" s="27" t="s">
        <v>157</v>
      </c>
      <c r="AJ82" s="4" t="s">
        <v>210</v>
      </c>
      <c r="AK82" s="4" t="s">
        <v>90</v>
      </c>
    </row>
    <row r="83" spans="1:37">
      <c r="A83" s="25">
        <v>45</v>
      </c>
      <c r="B83" s="26" t="s">
        <v>112</v>
      </c>
      <c r="C83" s="27" t="s">
        <v>301</v>
      </c>
      <c r="D83" s="28" t="s">
        <v>302</v>
      </c>
      <c r="E83" s="29">
        <v>74.5</v>
      </c>
      <c r="F83" s="30" t="s">
        <v>127</v>
      </c>
      <c r="H83" s="31">
        <f t="shared" si="4"/>
        <v>0</v>
      </c>
      <c r="J83" s="31">
        <f t="shared" si="1"/>
        <v>0</v>
      </c>
      <c r="K83" s="32">
        <v>5.0000000000000002E-5</v>
      </c>
      <c r="L83" s="32">
        <f t="shared" si="2"/>
        <v>3.725E-3</v>
      </c>
      <c r="N83" s="29">
        <f t="shared" si="3"/>
        <v>0</v>
      </c>
      <c r="O83" s="30">
        <v>0</v>
      </c>
      <c r="P83" s="30" t="s">
        <v>303</v>
      </c>
      <c r="V83" s="33" t="s">
        <v>208</v>
      </c>
      <c r="X83" s="63" t="s">
        <v>304</v>
      </c>
      <c r="Y83" s="63" t="s">
        <v>301</v>
      </c>
      <c r="Z83" s="27" t="s">
        <v>173</v>
      </c>
      <c r="AJ83" s="4" t="s">
        <v>210</v>
      </c>
      <c r="AK83" s="4" t="s">
        <v>90</v>
      </c>
    </row>
    <row r="84" spans="1:37">
      <c r="A84" s="25">
        <v>46</v>
      </c>
      <c r="B84" s="26" t="s">
        <v>112</v>
      </c>
      <c r="C84" s="27" t="s">
        <v>305</v>
      </c>
      <c r="D84" s="28" t="s">
        <v>306</v>
      </c>
      <c r="E84" s="29">
        <v>3</v>
      </c>
      <c r="F84" s="30" t="s">
        <v>95</v>
      </c>
      <c r="H84" s="31">
        <f t="shared" si="4"/>
        <v>0</v>
      </c>
      <c r="J84" s="31">
        <f t="shared" si="1"/>
        <v>0</v>
      </c>
      <c r="L84" s="32">
        <f t="shared" si="2"/>
        <v>0</v>
      </c>
      <c r="N84" s="29">
        <f t="shared" si="3"/>
        <v>0</v>
      </c>
      <c r="O84" s="30">
        <v>0</v>
      </c>
      <c r="P84" s="30" t="s">
        <v>307</v>
      </c>
      <c r="V84" s="33" t="s">
        <v>208</v>
      </c>
      <c r="X84" s="63" t="s">
        <v>308</v>
      </c>
      <c r="Y84" s="63" t="s">
        <v>305</v>
      </c>
      <c r="Z84" s="27" t="s">
        <v>173</v>
      </c>
      <c r="AJ84" s="4" t="s">
        <v>210</v>
      </c>
      <c r="AK84" s="4" t="s">
        <v>90</v>
      </c>
    </row>
    <row r="85" spans="1:37">
      <c r="A85" s="25">
        <v>47</v>
      </c>
      <c r="B85" s="26" t="s">
        <v>112</v>
      </c>
      <c r="C85" s="27" t="s">
        <v>309</v>
      </c>
      <c r="D85" s="28" t="s">
        <v>310</v>
      </c>
      <c r="E85" s="29">
        <v>74.5</v>
      </c>
      <c r="F85" s="30" t="s">
        <v>127</v>
      </c>
      <c r="H85" s="31">
        <f t="shared" si="4"/>
        <v>0</v>
      </c>
      <c r="J85" s="31">
        <f t="shared" si="1"/>
        <v>0</v>
      </c>
      <c r="L85" s="32">
        <f t="shared" si="2"/>
        <v>0</v>
      </c>
      <c r="N85" s="29">
        <f t="shared" si="3"/>
        <v>0</v>
      </c>
      <c r="O85" s="30">
        <v>0</v>
      </c>
      <c r="P85" s="30" t="s">
        <v>311</v>
      </c>
      <c r="V85" s="33" t="s">
        <v>208</v>
      </c>
      <c r="X85" s="63" t="s">
        <v>312</v>
      </c>
      <c r="Y85" s="63" t="s">
        <v>309</v>
      </c>
      <c r="Z85" s="27" t="s">
        <v>118</v>
      </c>
      <c r="AJ85" s="4" t="s">
        <v>210</v>
      </c>
      <c r="AK85" s="4" t="s">
        <v>90</v>
      </c>
    </row>
    <row r="86" spans="1:37">
      <c r="A86" s="25">
        <v>48</v>
      </c>
      <c r="B86" s="26" t="s">
        <v>112</v>
      </c>
      <c r="C86" s="27" t="s">
        <v>313</v>
      </c>
      <c r="D86" s="28" t="s">
        <v>314</v>
      </c>
      <c r="E86" s="29">
        <v>3</v>
      </c>
      <c r="F86" s="30" t="s">
        <v>95</v>
      </c>
      <c r="H86" s="31">
        <f t="shared" si="4"/>
        <v>0</v>
      </c>
      <c r="J86" s="31">
        <f t="shared" si="1"/>
        <v>0</v>
      </c>
      <c r="L86" s="32">
        <f t="shared" si="2"/>
        <v>0</v>
      </c>
      <c r="N86" s="29">
        <f t="shared" si="3"/>
        <v>0</v>
      </c>
      <c r="O86" s="30">
        <v>0</v>
      </c>
      <c r="P86" s="30" t="s">
        <v>315</v>
      </c>
      <c r="V86" s="33" t="s">
        <v>208</v>
      </c>
      <c r="X86" s="63" t="s">
        <v>316</v>
      </c>
      <c r="Y86" s="63" t="s">
        <v>313</v>
      </c>
      <c r="Z86" s="27" t="s">
        <v>157</v>
      </c>
      <c r="AJ86" s="4" t="s">
        <v>210</v>
      </c>
      <c r="AK86" s="4" t="s">
        <v>90</v>
      </c>
    </row>
    <row r="87" spans="1:37">
      <c r="A87" s="25">
        <v>49</v>
      </c>
      <c r="B87" s="26" t="s">
        <v>112</v>
      </c>
      <c r="C87" s="27" t="s">
        <v>317</v>
      </c>
      <c r="D87" s="28" t="s">
        <v>318</v>
      </c>
      <c r="E87" s="29">
        <v>3</v>
      </c>
      <c r="F87" s="30" t="s">
        <v>95</v>
      </c>
      <c r="H87" s="31">
        <f t="shared" si="4"/>
        <v>0</v>
      </c>
      <c r="J87" s="31">
        <f t="shared" si="1"/>
        <v>0</v>
      </c>
      <c r="L87" s="32">
        <f t="shared" si="2"/>
        <v>0</v>
      </c>
      <c r="N87" s="29">
        <f t="shared" si="3"/>
        <v>0</v>
      </c>
      <c r="O87" s="30">
        <v>0</v>
      </c>
      <c r="P87" s="30" t="s">
        <v>319</v>
      </c>
      <c r="V87" s="33" t="s">
        <v>208</v>
      </c>
      <c r="X87" s="63" t="s">
        <v>320</v>
      </c>
      <c r="Y87" s="63" t="s">
        <v>317</v>
      </c>
      <c r="Z87" s="27" t="s">
        <v>157</v>
      </c>
      <c r="AJ87" s="4" t="s">
        <v>210</v>
      </c>
      <c r="AK87" s="4" t="s">
        <v>90</v>
      </c>
    </row>
    <row r="88" spans="1:37">
      <c r="A88" s="25">
        <v>50</v>
      </c>
      <c r="B88" s="26" t="s">
        <v>112</v>
      </c>
      <c r="C88" s="27" t="s">
        <v>321</v>
      </c>
      <c r="D88" s="28" t="s">
        <v>322</v>
      </c>
      <c r="E88" s="29">
        <v>74.5</v>
      </c>
      <c r="F88" s="30" t="s">
        <v>127</v>
      </c>
      <c r="H88" s="31">
        <f t="shared" si="4"/>
        <v>0</v>
      </c>
      <c r="J88" s="31">
        <f t="shared" si="1"/>
        <v>0</v>
      </c>
      <c r="L88" s="32">
        <f t="shared" si="2"/>
        <v>0</v>
      </c>
      <c r="N88" s="29">
        <f t="shared" si="3"/>
        <v>0</v>
      </c>
      <c r="O88" s="30">
        <v>0</v>
      </c>
      <c r="P88" s="30" t="s">
        <v>323</v>
      </c>
      <c r="V88" s="33" t="s">
        <v>208</v>
      </c>
      <c r="X88" s="63" t="s">
        <v>324</v>
      </c>
      <c r="Y88" s="63" t="s">
        <v>321</v>
      </c>
      <c r="Z88" s="27" t="s">
        <v>157</v>
      </c>
      <c r="AJ88" s="4" t="s">
        <v>210</v>
      </c>
      <c r="AK88" s="4" t="s">
        <v>90</v>
      </c>
    </row>
    <row r="89" spans="1:37">
      <c r="A89" s="25">
        <v>51</v>
      </c>
      <c r="B89" s="26" t="s">
        <v>112</v>
      </c>
      <c r="C89" s="27" t="s">
        <v>325</v>
      </c>
      <c r="D89" s="28" t="s">
        <v>326</v>
      </c>
      <c r="E89" s="29">
        <v>74.5</v>
      </c>
      <c r="F89" s="30" t="s">
        <v>127</v>
      </c>
      <c r="H89" s="31">
        <f t="shared" si="4"/>
        <v>0</v>
      </c>
      <c r="J89" s="31">
        <f t="shared" si="1"/>
        <v>0</v>
      </c>
      <c r="L89" s="32">
        <f t="shared" si="2"/>
        <v>0</v>
      </c>
      <c r="N89" s="29">
        <f t="shared" si="3"/>
        <v>0</v>
      </c>
      <c r="O89" s="30">
        <v>0</v>
      </c>
      <c r="P89" s="30" t="s">
        <v>327</v>
      </c>
      <c r="V89" s="33" t="s">
        <v>208</v>
      </c>
      <c r="X89" s="63" t="s">
        <v>328</v>
      </c>
      <c r="Y89" s="63" t="s">
        <v>325</v>
      </c>
      <c r="Z89" s="27" t="s">
        <v>157</v>
      </c>
      <c r="AJ89" s="4" t="s">
        <v>210</v>
      </c>
      <c r="AK89" s="4" t="s">
        <v>90</v>
      </c>
    </row>
    <row r="90" spans="1:37">
      <c r="A90" s="25">
        <v>52</v>
      </c>
      <c r="B90" s="26" t="s">
        <v>112</v>
      </c>
      <c r="C90" s="27" t="s">
        <v>329</v>
      </c>
      <c r="D90" s="28" t="s">
        <v>330</v>
      </c>
      <c r="E90" s="29">
        <v>2</v>
      </c>
      <c r="F90" s="30" t="s">
        <v>331</v>
      </c>
      <c r="H90" s="31">
        <f t="shared" si="4"/>
        <v>0</v>
      </c>
      <c r="J90" s="31">
        <f t="shared" si="1"/>
        <v>0</v>
      </c>
      <c r="K90" s="32">
        <v>3.0000000000000001E-5</v>
      </c>
      <c r="L90" s="32">
        <f t="shared" si="2"/>
        <v>6.0000000000000002E-5</v>
      </c>
      <c r="N90" s="29">
        <f t="shared" si="3"/>
        <v>0</v>
      </c>
      <c r="O90" s="30">
        <v>0</v>
      </c>
      <c r="P90" s="30" t="s">
        <v>332</v>
      </c>
      <c r="V90" s="33" t="s">
        <v>208</v>
      </c>
      <c r="X90" s="63" t="s">
        <v>333</v>
      </c>
      <c r="Y90" s="63" t="s">
        <v>329</v>
      </c>
      <c r="Z90" s="27" t="s">
        <v>157</v>
      </c>
      <c r="AJ90" s="4" t="s">
        <v>210</v>
      </c>
      <c r="AK90" s="4" t="s">
        <v>90</v>
      </c>
    </row>
    <row r="91" spans="1:37">
      <c r="A91" s="25">
        <v>53</v>
      </c>
      <c r="B91" s="26" t="s">
        <v>112</v>
      </c>
      <c r="C91" s="27" t="s">
        <v>334</v>
      </c>
      <c r="D91" s="28" t="s">
        <v>335</v>
      </c>
      <c r="E91" s="29">
        <v>1</v>
      </c>
      <c r="F91" s="30" t="s">
        <v>336</v>
      </c>
      <c r="H91" s="31">
        <f t="shared" si="4"/>
        <v>0</v>
      </c>
      <c r="J91" s="31">
        <f t="shared" si="1"/>
        <v>0</v>
      </c>
      <c r="L91" s="32">
        <f t="shared" si="2"/>
        <v>0</v>
      </c>
      <c r="N91" s="29">
        <f t="shared" si="3"/>
        <v>0</v>
      </c>
      <c r="O91" s="30">
        <v>0</v>
      </c>
      <c r="P91" s="30" t="s">
        <v>337</v>
      </c>
      <c r="V91" s="33" t="s">
        <v>208</v>
      </c>
      <c r="X91" s="63" t="s">
        <v>338</v>
      </c>
      <c r="Y91" s="63" t="s">
        <v>334</v>
      </c>
      <c r="Z91" s="27" t="s">
        <v>88</v>
      </c>
      <c r="AJ91" s="4" t="s">
        <v>210</v>
      </c>
      <c r="AK91" s="4" t="s">
        <v>90</v>
      </c>
    </row>
    <row r="92" spans="1:37">
      <c r="A92" s="25">
        <v>54</v>
      </c>
      <c r="B92" s="26" t="s">
        <v>112</v>
      </c>
      <c r="C92" s="27" t="s">
        <v>339</v>
      </c>
      <c r="D92" s="28" t="s">
        <v>340</v>
      </c>
      <c r="E92" s="29">
        <v>2</v>
      </c>
      <c r="F92" s="30" t="s">
        <v>95</v>
      </c>
      <c r="H92" s="31">
        <f t="shared" si="4"/>
        <v>0</v>
      </c>
      <c r="J92" s="31">
        <f t="shared" si="1"/>
        <v>0</v>
      </c>
      <c r="L92" s="32">
        <f t="shared" si="2"/>
        <v>0</v>
      </c>
      <c r="N92" s="29">
        <f t="shared" si="3"/>
        <v>0</v>
      </c>
      <c r="O92" s="30">
        <v>0</v>
      </c>
      <c r="P92" s="30" t="s">
        <v>341</v>
      </c>
      <c r="V92" s="33" t="s">
        <v>208</v>
      </c>
      <c r="X92" s="63" t="s">
        <v>342</v>
      </c>
      <c r="Y92" s="63" t="s">
        <v>339</v>
      </c>
      <c r="Z92" s="27" t="s">
        <v>157</v>
      </c>
      <c r="AJ92" s="4" t="s">
        <v>210</v>
      </c>
      <c r="AK92" s="4" t="s">
        <v>90</v>
      </c>
    </row>
    <row r="93" spans="1:37">
      <c r="A93" s="25">
        <v>55</v>
      </c>
      <c r="B93" s="26" t="s">
        <v>112</v>
      </c>
      <c r="C93" s="27" t="s">
        <v>343</v>
      </c>
      <c r="D93" s="28" t="s">
        <v>344</v>
      </c>
      <c r="E93" s="29">
        <v>1</v>
      </c>
      <c r="F93" s="30" t="s">
        <v>95</v>
      </c>
      <c r="H93" s="31">
        <f t="shared" si="4"/>
        <v>0</v>
      </c>
      <c r="J93" s="31">
        <f t="shared" si="1"/>
        <v>0</v>
      </c>
      <c r="L93" s="32">
        <f t="shared" si="2"/>
        <v>0</v>
      </c>
      <c r="N93" s="29">
        <f t="shared" si="3"/>
        <v>0</v>
      </c>
      <c r="O93" s="30">
        <v>0</v>
      </c>
      <c r="P93" s="30" t="s">
        <v>345</v>
      </c>
      <c r="V93" s="33" t="s">
        <v>208</v>
      </c>
      <c r="X93" s="63" t="s">
        <v>346</v>
      </c>
      <c r="Y93" s="63" t="s">
        <v>343</v>
      </c>
      <c r="Z93" s="27" t="s">
        <v>157</v>
      </c>
      <c r="AJ93" s="4" t="s">
        <v>210</v>
      </c>
      <c r="AK93" s="4" t="s">
        <v>90</v>
      </c>
    </row>
    <row r="94" spans="1:37" ht="25.5">
      <c r="A94" s="25">
        <v>56</v>
      </c>
      <c r="B94" s="26" t="s">
        <v>112</v>
      </c>
      <c r="C94" s="27" t="s">
        <v>347</v>
      </c>
      <c r="D94" s="28" t="s">
        <v>348</v>
      </c>
      <c r="E94" s="29">
        <v>1</v>
      </c>
      <c r="F94" s="30" t="s">
        <v>349</v>
      </c>
      <c r="H94" s="31">
        <f t="shared" si="4"/>
        <v>0</v>
      </c>
      <c r="J94" s="31">
        <f t="shared" si="1"/>
        <v>0</v>
      </c>
      <c r="L94" s="32">
        <f t="shared" si="2"/>
        <v>0</v>
      </c>
      <c r="N94" s="29">
        <f t="shared" si="3"/>
        <v>0</v>
      </c>
      <c r="O94" s="30">
        <v>0</v>
      </c>
      <c r="P94" s="30" t="s">
        <v>350</v>
      </c>
      <c r="V94" s="33" t="s">
        <v>208</v>
      </c>
      <c r="X94" s="63" t="s">
        <v>351</v>
      </c>
      <c r="Y94" s="63" t="s">
        <v>347</v>
      </c>
      <c r="Z94" s="27" t="s">
        <v>157</v>
      </c>
      <c r="AJ94" s="4" t="s">
        <v>210</v>
      </c>
      <c r="AK94" s="4" t="s">
        <v>90</v>
      </c>
    </row>
    <row r="95" spans="1:37">
      <c r="D95" s="71" t="s">
        <v>352</v>
      </c>
      <c r="E95" s="72">
        <f>J95</f>
        <v>0</v>
      </c>
      <c r="H95" s="72">
        <f>SUM(H58:H94)</f>
        <v>0</v>
      </c>
      <c r="I95" s="72">
        <f>SUM(I58:I94)</f>
        <v>0</v>
      </c>
      <c r="J95" s="72">
        <f>SUM(J58:J94)</f>
        <v>0</v>
      </c>
      <c r="L95" s="73">
        <f>SUM(L58:L94)</f>
        <v>0.26643499999999998</v>
      </c>
      <c r="N95" s="74">
        <f>SUM(N58:N94)</f>
        <v>0</v>
      </c>
      <c r="W95" s="29">
        <f>SUM(W58:W94)</f>
        <v>0</v>
      </c>
    </row>
    <row r="97" spans="4:23">
      <c r="D97" s="71" t="s">
        <v>353</v>
      </c>
      <c r="E97" s="72">
        <f>J97</f>
        <v>0</v>
      </c>
      <c r="H97" s="72">
        <f>+H95</f>
        <v>0</v>
      </c>
      <c r="I97" s="72">
        <f>+I95</f>
        <v>0</v>
      </c>
      <c r="J97" s="72">
        <f>+J95</f>
        <v>0</v>
      </c>
      <c r="L97" s="73">
        <f>+L95</f>
        <v>0.26643499999999998</v>
      </c>
      <c r="N97" s="74">
        <f>+N95</f>
        <v>0</v>
      </c>
      <c r="W97" s="29">
        <f>+W95</f>
        <v>0</v>
      </c>
    </row>
    <row r="99" spans="4:23">
      <c r="D99" s="75" t="s">
        <v>354</v>
      </c>
      <c r="E99" s="72">
        <f>J99</f>
        <v>0</v>
      </c>
      <c r="H99" s="72">
        <f>+H56+H97</f>
        <v>0</v>
      </c>
      <c r="I99" s="72">
        <f>+I56+I97</f>
        <v>0</v>
      </c>
      <c r="J99" s="72">
        <f>+J56+J97</f>
        <v>0</v>
      </c>
      <c r="L99" s="73">
        <f>+L56+L97</f>
        <v>45.102809000000001</v>
      </c>
      <c r="N99" s="74">
        <f>+N56+N97</f>
        <v>52.790700000000001</v>
      </c>
      <c r="W99" s="29">
        <f>+W56+W97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67</v>
      </c>
      <c r="B1" s="15"/>
      <c r="C1" s="15"/>
      <c r="D1" s="16" t="s">
        <v>355</v>
      </c>
    </row>
    <row r="2" spans="1:6">
      <c r="A2" s="14" t="s">
        <v>69</v>
      </c>
      <c r="B2" s="15"/>
      <c r="C2" s="15"/>
      <c r="D2" s="16" t="s">
        <v>70</v>
      </c>
    </row>
    <row r="3" spans="1:6">
      <c r="A3" s="14" t="s">
        <v>71</v>
      </c>
      <c r="B3" s="15"/>
      <c r="C3" s="15"/>
      <c r="D3" s="16" t="s">
        <v>72</v>
      </c>
    </row>
    <row r="4" spans="1:6">
      <c r="A4" s="15"/>
      <c r="B4" s="15"/>
      <c r="C4" s="15"/>
      <c r="D4" s="15"/>
    </row>
    <row r="5" spans="1:6">
      <c r="A5" s="14" t="s">
        <v>73</v>
      </c>
      <c r="B5" s="15"/>
      <c r="C5" s="15"/>
      <c r="D5" s="15"/>
    </row>
    <row r="6" spans="1:6">
      <c r="A6" s="14" t="s">
        <v>74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75</v>
      </c>
      <c r="B8" s="17"/>
      <c r="C8" s="18"/>
      <c r="D8" s="19"/>
    </row>
    <row r="9" spans="1:6">
      <c r="A9" s="20" t="s">
        <v>61</v>
      </c>
      <c r="B9" s="20" t="s">
        <v>62</v>
      </c>
      <c r="C9" s="20" t="s">
        <v>63</v>
      </c>
      <c r="D9" s="21" t="s">
        <v>64</v>
      </c>
      <c r="F9" s="4" t="s">
        <v>356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Kutlák Matúš</cp:lastModifiedBy>
  <cp:revision>2</cp:revision>
  <cp:lastPrinted>2019-05-20T14:23:00Z</cp:lastPrinted>
  <dcterms:created xsi:type="dcterms:W3CDTF">1999-04-06T07:39:00Z</dcterms:created>
  <dcterms:modified xsi:type="dcterms:W3CDTF">2023-03-01T15:05:21Z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