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 Vranov\Súťažné podklady LS Medzilaborce VC Svetlice výzva č.23\"/>
    </mc:Choice>
  </mc:AlternateContent>
  <bookViews>
    <workbookView xWindow="0" yWindow="0" windowWidth="28800" windowHeight="118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ponuka'!$A$1:$O$33</definedName>
  </definedNames>
  <calcPr calcId="162913"/>
</workbook>
</file>

<file path=xl/calcChain.xml><?xml version="1.0" encoding="utf-8"?>
<calcChain xmlns="http://schemas.openxmlformats.org/spreadsheetml/2006/main">
  <c r="P18" i="1" l="1"/>
  <c r="L18" i="1"/>
  <c r="G16" i="1"/>
  <c r="O16" i="1" s="1"/>
  <c r="G15" i="1"/>
  <c r="O15" i="1" s="1"/>
  <c r="G14" i="1"/>
  <c r="O14" i="1" s="1"/>
  <c r="G13" i="1"/>
  <c r="G12" i="1"/>
  <c r="O12" i="1" s="1"/>
  <c r="G17" i="1" l="1"/>
  <c r="O13" i="1"/>
  <c r="O18" i="1" s="1"/>
  <c r="O20" i="1" s="1"/>
  <c r="O19" i="1" s="1"/>
</calcChain>
</file>

<file path=xl/sharedStrings.xml><?xml version="1.0" encoding="utf-8"?>
<sst xmlns="http://schemas.openxmlformats.org/spreadsheetml/2006/main" count="101" uniqueCount="84">
  <si>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</si>
  <si>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</si>
  <si>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</si>
  <si>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</si>
  <si>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</si>
  <si>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</si>
  <si>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</si>
  <si>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</si>
  <si>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</si>
  <si>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</si>
  <si>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</si>
  <si>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</si>
  <si>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</si>
  <si>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</si>
  <si>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</si>
  <si>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</si>
  <si>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</si>
  <si>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</si>
  <si>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</si>
  <si>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</si>
  <si>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</si>
  <si>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</si>
  <si>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</si>
  <si>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</si>
  <si>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</si>
  <si>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</si>
  <si>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</si>
  <si>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</si>
  <si>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</si>
  <si>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</si>
  <si>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</si>
  <si>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</si>
  <si>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</si>
  <si>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</si>
  <si>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</si>
  <si>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</si>
  <si>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</si>
  <si>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</si>
  <si>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</si>
  <si>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</si>
  <si>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</si>
  <si>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</si>
  <si>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</si>
  <si>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</si>
  <si>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</si>
  <si>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</si>
  <si>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</si>
  <si>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</si>
  <si>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</si>
  <si>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</si>
  <si>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</si>
  <si>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</si>
  <si>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</si>
  <si>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</si>
  <si>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</si>
  <si>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</si>
  <si>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</si>
  <si>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</si>
  <si>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</si>
  <si>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</si>
  <si>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</si>
  <si>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</si>
  <si>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</si>
  <si>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</si>
  <si>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</si>
  <si>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</si>
  <si>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</si>
  <si>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</si>
  <si>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</si>
  <si>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</si>
  <si>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</si>
  <si>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</si>
  <si>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Lesy SR š.p. organizačná zložka OZ Vihorlat</t>
  </si>
  <si>
    <t>1,2,4a,4d,6,7 - výroba Sort.</t>
  </si>
  <si>
    <t>LO   08</t>
  </si>
  <si>
    <t>Rokytov</t>
  </si>
  <si>
    <t>16 1</t>
  </si>
  <si>
    <t>24 A1</t>
  </si>
  <si>
    <t>24 C0</t>
  </si>
  <si>
    <t>VU +50</t>
  </si>
  <si>
    <t>50/1300</t>
  </si>
  <si>
    <t>33 1</t>
  </si>
  <si>
    <t>277 0</t>
  </si>
  <si>
    <t>Lesnícke služby v ťažbovom procese OZ Vranov n/T na roky 2021 - 2024, LS 05 Medzilaborce VC Svetlice výzva č.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</si>
</sst>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8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1" xfId="0" applyFont="1" applyFill="1" applyBorder="1" applyProtection="1"/>
    <xf numFmtId="0" fontId="0" fillId="3" borderId="19" xfId="0" applyFill="1" applyBorder="1" applyProtection="1"/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16" fillId="3" borderId="32" xfId="0" applyFont="1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35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10" fillId="3" borderId="37" xfId="0" applyNumberFormat="1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4" xfId="0" applyFill="1" applyBorder="1" applyAlignment="1" applyProtection="1">
      <alignment horizontal="center" vertical="top" wrapText="1"/>
    </xf>
    <xf numFmtId="0" fontId="0" fillId="3" borderId="15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22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23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Normal="100" zoomScaleSheetLayoutView="100" workbookViewId="0">
      <selection activeCell="L18" sqref="L18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2.8867187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15" t="s">
        <v>68</v>
      </c>
      <c r="N1" s="49"/>
      <c r="O1" s="14"/>
    </row>
    <row r="2" spans="1:16" ht="11.25" customHeigh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15" t="s">
        <v>69</v>
      </c>
      <c r="N2" s="49"/>
      <c r="O2" s="14"/>
    </row>
    <row r="3" spans="1:16" ht="17.399999999999999" x14ac:dyDescent="0.3">
      <c r="A3" s="16" t="s">
        <v>0</v>
      </c>
      <c r="B3" s="45"/>
      <c r="C3" s="60" t="s">
        <v>83</v>
      </c>
      <c r="D3" s="61"/>
      <c r="E3" s="61"/>
      <c r="F3" s="61"/>
      <c r="G3" s="61"/>
      <c r="H3" s="61"/>
      <c r="I3" s="61"/>
      <c r="J3" s="61"/>
      <c r="K3" s="61"/>
      <c r="L3" s="59"/>
      <c r="M3" s="49"/>
      <c r="N3" s="13"/>
      <c r="O3" s="14"/>
    </row>
    <row r="4" spans="1:16" ht="10.5" customHeight="1" x14ac:dyDescent="0.3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3"/>
      <c r="O4" s="14"/>
    </row>
    <row r="5" spans="1:16" x14ac:dyDescent="0.3">
      <c r="A5" s="17"/>
      <c r="B5" s="17"/>
      <c r="C5" s="17"/>
      <c r="D5" s="17"/>
      <c r="E5" s="75"/>
      <c r="F5" s="75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76" t="s">
        <v>72</v>
      </c>
      <c r="C6" s="76"/>
      <c r="D6" s="76"/>
      <c r="E6" s="76"/>
      <c r="F6" s="76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46"/>
      <c r="B7" s="77"/>
      <c r="C7" s="77"/>
      <c r="D7" s="77"/>
      <c r="E7" s="77"/>
      <c r="F7" s="77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73" t="s">
        <v>65</v>
      </c>
      <c r="B8" s="74"/>
      <c r="C8" s="50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3" t="s">
        <v>74</v>
      </c>
      <c r="B9" s="78" t="s">
        <v>2</v>
      </c>
      <c r="C9" s="81" t="s">
        <v>53</v>
      </c>
      <c r="D9" s="82"/>
      <c r="E9" s="83" t="s">
        <v>3</v>
      </c>
      <c r="F9" s="84"/>
      <c r="G9" s="85"/>
      <c r="H9" s="65" t="s">
        <v>4</v>
      </c>
      <c r="I9" s="68" t="s">
        <v>5</v>
      </c>
      <c r="J9" s="65" t="s">
        <v>6</v>
      </c>
      <c r="K9" s="68" t="s">
        <v>7</v>
      </c>
      <c r="L9" s="68" t="s">
        <v>54</v>
      </c>
      <c r="M9" s="68" t="s">
        <v>60</v>
      </c>
      <c r="N9" s="86" t="s">
        <v>58</v>
      </c>
      <c r="O9" s="89" t="s">
        <v>59</v>
      </c>
    </row>
    <row r="10" spans="1:16" ht="21.75" customHeight="1" x14ac:dyDescent="0.3">
      <c r="A10" s="21"/>
      <c r="B10" s="79"/>
      <c r="C10" s="92" t="s">
        <v>67</v>
      </c>
      <c r="D10" s="93"/>
      <c r="E10" s="92" t="s">
        <v>9</v>
      </c>
      <c r="F10" s="69" t="s">
        <v>10</v>
      </c>
      <c r="G10" s="68" t="s">
        <v>11</v>
      </c>
      <c r="H10" s="66"/>
      <c r="I10" s="69"/>
      <c r="J10" s="66"/>
      <c r="K10" s="71"/>
      <c r="L10" s="69"/>
      <c r="M10" s="69"/>
      <c r="N10" s="87"/>
      <c r="O10" s="90"/>
    </row>
    <row r="11" spans="1:16" ht="50.25" customHeight="1" thickBot="1" x14ac:dyDescent="0.35">
      <c r="A11" s="38"/>
      <c r="B11" s="80"/>
      <c r="C11" s="94"/>
      <c r="D11" s="95"/>
      <c r="E11" s="94"/>
      <c r="F11" s="70"/>
      <c r="G11" s="70"/>
      <c r="H11" s="67"/>
      <c r="I11" s="70"/>
      <c r="J11" s="67"/>
      <c r="K11" s="72"/>
      <c r="L11" s="70"/>
      <c r="M11" s="70"/>
      <c r="N11" s="88"/>
      <c r="O11" s="91"/>
    </row>
    <row r="12" spans="1:16" ht="15" thickBot="1" x14ac:dyDescent="0.35">
      <c r="A12" s="51" t="s">
        <v>75</v>
      </c>
      <c r="B12" s="52" t="s">
        <v>76</v>
      </c>
      <c r="C12" s="62" t="s">
        <v>73</v>
      </c>
      <c r="D12" s="63"/>
      <c r="E12" s="56">
        <v>0</v>
      </c>
      <c r="F12" s="56">
        <v>225.36</v>
      </c>
      <c r="G12" s="57">
        <f>E12+F12</f>
        <v>225.36</v>
      </c>
      <c r="H12" s="53" t="s">
        <v>12</v>
      </c>
      <c r="I12" s="22">
        <v>40</v>
      </c>
      <c r="J12" s="22">
        <v>1.98</v>
      </c>
      <c r="K12" s="54">
        <v>400</v>
      </c>
      <c r="L12" s="23">
        <v>3361.2</v>
      </c>
      <c r="M12" s="35" t="s">
        <v>70</v>
      </c>
      <c r="N12" s="36"/>
      <c r="O12" s="23">
        <f t="shared" ref="O12:O16" si="0">SUM(N12*G12)</f>
        <v>0</v>
      </c>
      <c r="P12" s="12"/>
    </row>
    <row r="13" spans="1:16" ht="15" thickBot="1" x14ac:dyDescent="0.35">
      <c r="A13" s="51" t="s">
        <v>75</v>
      </c>
      <c r="B13" s="22" t="s">
        <v>77</v>
      </c>
      <c r="C13" s="62" t="s">
        <v>73</v>
      </c>
      <c r="D13" s="63"/>
      <c r="E13" s="56">
        <v>0</v>
      </c>
      <c r="F13" s="56">
        <v>162.35</v>
      </c>
      <c r="G13" s="56">
        <f>E13+F13</f>
        <v>162.35</v>
      </c>
      <c r="H13" s="53" t="s">
        <v>12</v>
      </c>
      <c r="I13" s="22">
        <v>40</v>
      </c>
      <c r="J13" s="22">
        <v>2.2799999999999998</v>
      </c>
      <c r="K13" s="55">
        <v>1350</v>
      </c>
      <c r="L13" s="23">
        <v>2745.91</v>
      </c>
      <c r="M13" s="35" t="s">
        <v>70</v>
      </c>
      <c r="N13" s="36"/>
      <c r="O13" s="23">
        <f t="shared" si="0"/>
        <v>0</v>
      </c>
      <c r="P13" s="12"/>
    </row>
    <row r="14" spans="1:16" ht="15" thickBot="1" x14ac:dyDescent="0.35">
      <c r="A14" s="51" t="s">
        <v>75</v>
      </c>
      <c r="B14" s="22" t="s">
        <v>78</v>
      </c>
      <c r="C14" s="62" t="s">
        <v>73</v>
      </c>
      <c r="D14" s="63"/>
      <c r="E14" s="56">
        <v>0</v>
      </c>
      <c r="F14" s="56">
        <v>54.84</v>
      </c>
      <c r="G14" s="56">
        <f>E14+F14</f>
        <v>54.84</v>
      </c>
      <c r="H14" s="53" t="s">
        <v>79</v>
      </c>
      <c r="I14" s="22">
        <v>30</v>
      </c>
      <c r="J14" s="22">
        <v>0.43</v>
      </c>
      <c r="K14" s="58" t="s">
        <v>80</v>
      </c>
      <c r="L14" s="23">
        <v>1481.06</v>
      </c>
      <c r="M14" s="35" t="s">
        <v>71</v>
      </c>
      <c r="N14" s="36"/>
      <c r="O14" s="23">
        <f t="shared" si="0"/>
        <v>0</v>
      </c>
      <c r="P14" s="12"/>
    </row>
    <row r="15" spans="1:16" ht="15" thickBot="1" x14ac:dyDescent="0.35">
      <c r="A15" s="51" t="s">
        <v>75</v>
      </c>
      <c r="B15" s="22" t="s">
        <v>81</v>
      </c>
      <c r="C15" s="62" t="s">
        <v>73</v>
      </c>
      <c r="D15" s="63"/>
      <c r="E15" s="56">
        <v>68.47</v>
      </c>
      <c r="F15" s="56">
        <v>400.53</v>
      </c>
      <c r="G15" s="56">
        <f>E15+F15</f>
        <v>469</v>
      </c>
      <c r="H15" s="53" t="s">
        <v>12</v>
      </c>
      <c r="I15" s="22">
        <v>30</v>
      </c>
      <c r="J15" s="22">
        <v>1.77</v>
      </c>
      <c r="K15" s="55">
        <v>900</v>
      </c>
      <c r="L15" s="23">
        <v>7923.07</v>
      </c>
      <c r="M15" s="35" t="s">
        <v>71</v>
      </c>
      <c r="N15" s="36"/>
      <c r="O15" s="23">
        <f t="shared" si="0"/>
        <v>0</v>
      </c>
      <c r="P15" s="12"/>
    </row>
    <row r="16" spans="1:16" x14ac:dyDescent="0.3">
      <c r="A16" s="51" t="s">
        <v>75</v>
      </c>
      <c r="B16" s="22" t="s">
        <v>82</v>
      </c>
      <c r="C16" s="62" t="s">
        <v>73</v>
      </c>
      <c r="D16" s="63"/>
      <c r="E16" s="56">
        <v>73.08</v>
      </c>
      <c r="F16" s="56">
        <v>108.94</v>
      </c>
      <c r="G16" s="56">
        <f>E16+F16</f>
        <v>182.01999999999998</v>
      </c>
      <c r="H16" s="53" t="s">
        <v>12</v>
      </c>
      <c r="I16" s="22">
        <v>30</v>
      </c>
      <c r="J16" s="22">
        <v>1.65</v>
      </c>
      <c r="K16" s="58">
        <v>1250</v>
      </c>
      <c r="L16" s="23">
        <v>2907.36</v>
      </c>
      <c r="M16" s="35" t="s">
        <v>71</v>
      </c>
      <c r="N16" s="36"/>
      <c r="O16" s="23">
        <f t="shared" si="0"/>
        <v>0</v>
      </c>
      <c r="P16" s="12"/>
    </row>
    <row r="17" spans="1:16" ht="15" thickBot="1" x14ac:dyDescent="0.35">
      <c r="A17" s="39"/>
      <c r="B17" s="40"/>
      <c r="C17" s="41"/>
      <c r="D17" s="43"/>
      <c r="E17" s="44"/>
      <c r="F17" s="44"/>
      <c r="G17" s="44">
        <f>SUM(G12:G16)</f>
        <v>1093.5700000000002</v>
      </c>
      <c r="H17" s="41"/>
      <c r="I17" s="40"/>
      <c r="J17" s="40"/>
      <c r="K17" s="41"/>
      <c r="L17" s="37"/>
      <c r="M17" s="42"/>
      <c r="N17" s="42"/>
      <c r="O17" s="37"/>
      <c r="P17" s="12"/>
    </row>
    <row r="18" spans="1:16" ht="15" thickBot="1" x14ac:dyDescent="0.35">
      <c r="A18" s="34"/>
      <c r="B18" s="25"/>
      <c r="C18" s="25"/>
      <c r="D18" s="25"/>
      <c r="E18" s="25"/>
      <c r="F18" s="25"/>
      <c r="G18" s="25"/>
      <c r="H18" s="25"/>
      <c r="I18" s="25"/>
      <c r="J18" s="113" t="s">
        <v>13</v>
      </c>
      <c r="K18" s="113"/>
      <c r="L18" s="27">
        <f>SUM(L12:L16)</f>
        <v>18418.599999999999</v>
      </c>
      <c r="M18" s="26"/>
      <c r="N18" s="28" t="s">
        <v>14</v>
      </c>
      <c r="O18" s="24">
        <f>SUM(O12:O16)</f>
        <v>0</v>
      </c>
      <c r="P18" s="12" t="e">
        <f>IF(#REF!&gt;#REF!,"prekročená cena","nižšia ako stanovená")</f>
        <v>#REF!</v>
      </c>
    </row>
    <row r="19" spans="1:16" ht="15" thickBot="1" x14ac:dyDescent="0.35">
      <c r="A19" s="114" t="s">
        <v>15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6"/>
      <c r="O19" s="24">
        <f>O20-O18</f>
        <v>0</v>
      </c>
      <c r="P19" s="12"/>
    </row>
    <row r="20" spans="1:16" ht="15" thickBot="1" x14ac:dyDescent="0.35">
      <c r="A20" s="114" t="s">
        <v>16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24">
        <f>IF("nie"=MID(I28,1,3),O18,(O18*1.2))</f>
        <v>0</v>
      </c>
      <c r="P20" s="12"/>
    </row>
    <row r="21" spans="1:16" x14ac:dyDescent="0.3">
      <c r="A21" s="102" t="s">
        <v>17</v>
      </c>
      <c r="B21" s="102"/>
      <c r="C21" s="102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2"/>
    </row>
    <row r="22" spans="1:16" x14ac:dyDescent="0.3">
      <c r="A22" s="117" t="s">
        <v>64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2"/>
    </row>
    <row r="23" spans="1:16" x14ac:dyDescent="0.3">
      <c r="A23" s="48" t="s">
        <v>57</v>
      </c>
      <c r="B23" s="48"/>
      <c r="C23" s="48"/>
      <c r="D23" s="48"/>
      <c r="E23" s="48"/>
      <c r="F23" s="48"/>
      <c r="G23" s="47" t="s">
        <v>55</v>
      </c>
      <c r="H23" s="48"/>
      <c r="I23" s="48"/>
      <c r="J23" s="30"/>
      <c r="K23" s="30"/>
      <c r="L23" s="30"/>
      <c r="M23" s="30"/>
      <c r="N23" s="30"/>
      <c r="O23" s="30"/>
      <c r="P23" s="12"/>
    </row>
    <row r="24" spans="1:16" x14ac:dyDescent="0.3">
      <c r="A24" s="104" t="s">
        <v>66</v>
      </c>
      <c r="B24" s="105"/>
      <c r="C24" s="105"/>
      <c r="D24" s="105"/>
      <c r="E24" s="106"/>
      <c r="F24" s="103" t="s">
        <v>56</v>
      </c>
      <c r="G24" s="31" t="s">
        <v>18</v>
      </c>
      <c r="H24" s="96"/>
      <c r="I24" s="97"/>
      <c r="J24" s="97"/>
      <c r="K24" s="97"/>
      <c r="L24" s="97"/>
      <c r="M24" s="97"/>
      <c r="N24" s="97"/>
      <c r="O24" s="98"/>
      <c r="P24" s="12"/>
    </row>
    <row r="25" spans="1:16" x14ac:dyDescent="0.3">
      <c r="A25" s="107"/>
      <c r="B25" s="108"/>
      <c r="C25" s="108"/>
      <c r="D25" s="108"/>
      <c r="E25" s="109"/>
      <c r="F25" s="103"/>
      <c r="G25" s="31" t="s">
        <v>19</v>
      </c>
      <c r="H25" s="96"/>
      <c r="I25" s="97"/>
      <c r="J25" s="97"/>
      <c r="K25" s="97"/>
      <c r="L25" s="97"/>
      <c r="M25" s="97"/>
      <c r="N25" s="97"/>
      <c r="O25" s="98"/>
      <c r="P25" s="12"/>
    </row>
    <row r="26" spans="1:16" x14ac:dyDescent="0.3">
      <c r="A26" s="107"/>
      <c r="B26" s="108"/>
      <c r="C26" s="108"/>
      <c r="D26" s="108"/>
      <c r="E26" s="109"/>
      <c r="F26" s="103"/>
      <c r="G26" s="31" t="s">
        <v>20</v>
      </c>
      <c r="H26" s="96"/>
      <c r="I26" s="97"/>
      <c r="J26" s="97"/>
      <c r="K26" s="97"/>
      <c r="L26" s="97"/>
      <c r="M26" s="97"/>
      <c r="N26" s="97"/>
      <c r="O26" s="98"/>
      <c r="P26" s="12"/>
    </row>
    <row r="27" spans="1:16" x14ac:dyDescent="0.3">
      <c r="A27" s="107"/>
      <c r="B27" s="108"/>
      <c r="C27" s="108"/>
      <c r="D27" s="108"/>
      <c r="E27" s="109"/>
      <c r="F27" s="103"/>
      <c r="G27" s="31" t="s">
        <v>21</v>
      </c>
      <c r="H27" s="96"/>
      <c r="I27" s="97"/>
      <c r="J27" s="97"/>
      <c r="K27" s="97"/>
      <c r="L27" s="97"/>
      <c r="M27" s="97"/>
      <c r="N27" s="97"/>
      <c r="O27" s="98"/>
      <c r="P27" s="12"/>
    </row>
    <row r="28" spans="1:16" x14ac:dyDescent="0.3">
      <c r="A28" s="107"/>
      <c r="B28" s="108"/>
      <c r="C28" s="108"/>
      <c r="D28" s="108"/>
      <c r="E28" s="109"/>
      <c r="F28" s="103"/>
      <c r="G28" s="31" t="s">
        <v>22</v>
      </c>
      <c r="H28" s="96"/>
      <c r="I28" s="97"/>
      <c r="J28" s="97"/>
      <c r="K28" s="97"/>
      <c r="L28" s="97"/>
      <c r="M28" s="97"/>
      <c r="N28" s="97"/>
      <c r="O28" s="98"/>
      <c r="P28" s="12"/>
    </row>
    <row r="29" spans="1:16" x14ac:dyDescent="0.3">
      <c r="A29" s="107"/>
      <c r="B29" s="108"/>
      <c r="C29" s="108"/>
      <c r="D29" s="108"/>
      <c r="E29" s="10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2"/>
    </row>
    <row r="30" spans="1:16" x14ac:dyDescent="0.3">
      <c r="A30" s="107"/>
      <c r="B30" s="108"/>
      <c r="C30" s="108"/>
      <c r="D30" s="108"/>
      <c r="E30" s="109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2"/>
    </row>
    <row r="31" spans="1:16" x14ac:dyDescent="0.3">
      <c r="A31" s="110"/>
      <c r="B31" s="111"/>
      <c r="C31" s="111"/>
      <c r="D31" s="111"/>
      <c r="E31" s="112"/>
      <c r="F31" s="30"/>
      <c r="G31" s="17"/>
      <c r="H31" s="17"/>
      <c r="I31" s="17"/>
      <c r="J31" s="17" t="s">
        <v>23</v>
      </c>
      <c r="K31" s="17"/>
      <c r="L31" s="99"/>
      <c r="M31" s="100"/>
      <c r="N31" s="101"/>
      <c r="O31" s="17"/>
    </row>
    <row r="32" spans="1:16" x14ac:dyDescent="0.3">
      <c r="A32" s="30"/>
      <c r="B32" s="30"/>
      <c r="C32" s="30"/>
      <c r="D32" s="30"/>
      <c r="E32" s="30"/>
      <c r="F32" s="30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3">
      <c r="A33" s="20"/>
      <c r="B33" s="20"/>
      <c r="C33" s="20"/>
      <c r="D33" s="20"/>
      <c r="E33" s="20"/>
      <c r="F33" s="20"/>
      <c r="G33" s="17"/>
      <c r="H33" s="17"/>
      <c r="I33" s="17"/>
      <c r="J33" s="17"/>
      <c r="K33" s="17"/>
      <c r="L33" s="17"/>
      <c r="M33" s="17"/>
      <c r="N33" s="17"/>
      <c r="O33" s="17"/>
    </row>
    <row r="35" spans="1:15" ht="25.5" customHeight="1" x14ac:dyDescent="0.3"/>
    <row r="36" spans="1:15" ht="15" customHeight="1" x14ac:dyDescent="0.3"/>
    <row r="38" spans="1:15" ht="18" customHeight="1" x14ac:dyDescent="0.3"/>
  </sheetData>
  <sheetProtection selectLockedCells="1"/>
  <mergeCells count="38">
    <mergeCell ref="J18:K18"/>
    <mergeCell ref="A19:N19"/>
    <mergeCell ref="A20:N20"/>
    <mergeCell ref="A22:O22"/>
    <mergeCell ref="C13:D13"/>
    <mergeCell ref="C15:D15"/>
    <mergeCell ref="C16:D16"/>
    <mergeCell ref="C14:D14"/>
    <mergeCell ref="H28:O28"/>
    <mergeCell ref="L31:N31"/>
    <mergeCell ref="A21:C21"/>
    <mergeCell ref="F24:F28"/>
    <mergeCell ref="H24:O24"/>
    <mergeCell ref="H25:O25"/>
    <mergeCell ref="H26:O26"/>
    <mergeCell ref="H27:O27"/>
    <mergeCell ref="A24:E31"/>
    <mergeCell ref="N9:N11"/>
    <mergeCell ref="O9:O11"/>
    <mergeCell ref="C10:D11"/>
    <mergeCell ref="E10:E11"/>
    <mergeCell ref="F10:F11"/>
    <mergeCell ref="G10:G11"/>
    <mergeCell ref="M9:M11"/>
    <mergeCell ref="C12:D12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22" t="s">
        <v>51</v>
      </c>
      <c r="M2" s="122"/>
    </row>
    <row r="3" spans="1:14" x14ac:dyDescent="0.3">
      <c r="A3" s="5" t="s">
        <v>25</v>
      </c>
      <c r="B3" s="119" t="s">
        <v>26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3">
      <c r="A4" s="5" t="s">
        <v>27</v>
      </c>
      <c r="B4" s="119" t="s">
        <v>28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3">
      <c r="A5" s="5" t="s">
        <v>8</v>
      </c>
      <c r="B5" s="119" t="s">
        <v>29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3">
      <c r="A6" s="5" t="s">
        <v>2</v>
      </c>
      <c r="B6" s="119" t="s">
        <v>30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3">
      <c r="A7" s="6" t="s">
        <v>31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3">
      <c r="A8" s="5" t="s">
        <v>12</v>
      </c>
      <c r="B8" s="119" t="s">
        <v>32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3">
      <c r="A9" s="7" t="s">
        <v>33</v>
      </c>
      <c r="B9" s="119" t="s">
        <v>34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3">
      <c r="A10" s="7" t="s">
        <v>35</v>
      </c>
      <c r="B10" s="119" t="s">
        <v>36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3">
      <c r="A11" s="8" t="s">
        <v>37</v>
      </c>
      <c r="B11" s="119" t="s">
        <v>38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3">
      <c r="A12" s="9" t="s">
        <v>39</v>
      </c>
      <c r="B12" s="119" t="s">
        <v>40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3">
      <c r="A13" s="8" t="s">
        <v>41</v>
      </c>
      <c r="B13" s="119" t="s">
        <v>42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3">
      <c r="A14" s="8" t="s">
        <v>5</v>
      </c>
      <c r="B14" s="119" t="s">
        <v>52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3">
      <c r="A15" s="8" t="s">
        <v>43</v>
      </c>
      <c r="B15" s="119" t="s">
        <v>44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9.6" x14ac:dyDescent="0.3">
      <c r="A16" s="10" t="s">
        <v>45</v>
      </c>
      <c r="B16" s="119" t="s">
        <v>46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3">
      <c r="A17" s="10" t="s">
        <v>47</v>
      </c>
      <c r="B17" s="119" t="s">
        <v>48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3">
      <c r="A18" s="11" t="s">
        <v>49</v>
      </c>
      <c r="B18" s="119" t="s">
        <v>50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3">
      <c r="A19" s="32" t="s">
        <v>61</v>
      </c>
      <c r="B19" s="118" t="s">
        <v>62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2022-12-13T17:53:06Z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