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8160" tabRatio="797" activeTab="1"/>
  </bookViews>
  <sheets>
    <sheet name="Súhrnná tabuľka" sheetId="4" r:id="rId1"/>
    <sheet name="Tabuľka č. 1- polročné " sheetId="5" r:id="rId2"/>
    <sheet name="Tabuľka č. 2-mimoriadne" sheetId="6" r:id="rId3"/>
  </sheets>
  <calcPr calcId="162913"/>
</workbook>
</file>

<file path=xl/calcChain.xml><?xml version="1.0" encoding="utf-8"?>
<calcChain xmlns="http://schemas.openxmlformats.org/spreadsheetml/2006/main">
  <c r="F13" i="4" l="1"/>
  <c r="F12" i="4"/>
  <c r="E9" i="4" l="1"/>
  <c r="G13" i="4" l="1"/>
  <c r="G12" i="4"/>
  <c r="G9" i="4"/>
  <c r="E8" i="6" l="1"/>
  <c r="G8" i="6" s="1"/>
  <c r="E7" i="6"/>
  <c r="E6" i="6"/>
  <c r="G6" i="6" s="1"/>
  <c r="E5" i="6"/>
  <c r="G5" i="6" s="1"/>
  <c r="E4" i="6"/>
  <c r="F7" i="6" l="1"/>
  <c r="G7" i="6"/>
  <c r="F4" i="6"/>
  <c r="G4" i="6"/>
  <c r="F6" i="6"/>
  <c r="F5" i="6"/>
  <c r="F8" i="6"/>
  <c r="E11" i="4"/>
  <c r="G11" i="4" s="1"/>
  <c r="E10" i="4"/>
  <c r="G10" i="4" s="1"/>
  <c r="F9" i="4" l="1"/>
  <c r="E14" i="4"/>
  <c r="F11" i="4"/>
  <c r="F10" i="4"/>
  <c r="G16" i="5"/>
  <c r="G15" i="5"/>
  <c r="G14" i="5"/>
  <c r="G13" i="5"/>
  <c r="G12" i="5"/>
  <c r="G11" i="5"/>
  <c r="G10" i="5"/>
  <c r="G9" i="5"/>
  <c r="G8" i="5"/>
  <c r="G7" i="5"/>
  <c r="G6" i="5"/>
  <c r="G5" i="5"/>
  <c r="G4" i="5"/>
  <c r="I4" i="5" s="1"/>
  <c r="F9" i="6"/>
  <c r="G14" i="4" l="1"/>
  <c r="G15" i="4" s="1"/>
  <c r="E15" i="4"/>
  <c r="H15" i="5"/>
  <c r="I15" i="5"/>
  <c r="H14" i="5"/>
  <c r="I14" i="5"/>
  <c r="H13" i="5"/>
  <c r="I13" i="5"/>
  <c r="H12" i="5"/>
  <c r="I12" i="5"/>
  <c r="H7" i="5"/>
  <c r="I7" i="5"/>
  <c r="H6" i="5"/>
  <c r="I6" i="5"/>
  <c r="H5" i="5"/>
  <c r="I5" i="5"/>
  <c r="H11" i="5"/>
  <c r="I11" i="5"/>
  <c r="H10" i="5"/>
  <c r="I10" i="5"/>
  <c r="H9" i="5"/>
  <c r="I9" i="5"/>
  <c r="H8" i="5"/>
  <c r="I8" i="5"/>
  <c r="H16" i="5"/>
  <c r="I16" i="5"/>
  <c r="F14" i="4"/>
  <c r="F15" i="4" s="1"/>
  <c r="G17" i="5"/>
  <c r="H4" i="5"/>
  <c r="H17" i="5" l="1"/>
  <c r="I17" i="5"/>
  <c r="E9" i="6"/>
  <c r="G9" i="6" s="1"/>
</calcChain>
</file>

<file path=xl/sharedStrings.xml><?xml version="1.0" encoding="utf-8"?>
<sst xmlns="http://schemas.openxmlformats.org/spreadsheetml/2006/main" count="115" uniqueCount="86">
  <si>
    <t>ks</t>
  </si>
  <si>
    <t>1.</t>
  </si>
  <si>
    <t>2.</t>
  </si>
  <si>
    <t>3.</t>
  </si>
  <si>
    <t>4.</t>
  </si>
  <si>
    <t>5.</t>
  </si>
  <si>
    <t>P.č.</t>
  </si>
  <si>
    <t>Názov položky</t>
  </si>
  <si>
    <t>Jednotková cena v eur bez DPH</t>
  </si>
  <si>
    <t>Požadovaný počet</t>
  </si>
  <si>
    <t>Merná jednotka</t>
  </si>
  <si>
    <t>Množstvo počas 1 roka</t>
  </si>
  <si>
    <t xml:space="preserve">Výmera/
veľkosť/
počet
</t>
  </si>
  <si>
    <t>Požadovaný počet v m²</t>
  </si>
  <si>
    <t>Cena za  m² v eur bez DPH</t>
  </si>
  <si>
    <t xml:space="preserve">Jednotková cena v eur bez DPH 
(za mernú jednotku)
</t>
  </si>
  <si>
    <t xml:space="preserve">Názov uchádzača: </t>
  </si>
  <si>
    <t xml:space="preserve">Adresa uchádzača: </t>
  </si>
  <si>
    <t xml:space="preserve">IČO: </t>
  </si>
  <si>
    <t>záujemca doplní údaje v zmysle Tabuľky č. 2</t>
  </si>
  <si>
    <r>
      <t>m</t>
    </r>
    <r>
      <rPr>
        <vertAlign val="superscript"/>
        <sz val="10"/>
        <color rgb="FF4D5156"/>
        <rFont val="Arial Narrow"/>
        <family val="2"/>
        <charset val="238"/>
      </rPr>
      <t>2</t>
    </r>
  </si>
  <si>
    <t>záujemca doplní údaje v zmysle Tabuľky č. 1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</si>
  <si>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</si>
  <si>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</si>
  <si>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</si>
  <si>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</si>
  <si>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</si>
  <si>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</si>
  <si>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</si>
  <si>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</si>
  <si>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</si>
  <si>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</si>
  <si>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</si>
  <si>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</si>
  <si>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</si>
  <si>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Strojové umytie podlahy v jedálni</t>
  </si>
  <si>
    <t>Umývanie sklenených výplní prechodových dverí medzi chodbami na Štefanovičovej a Kyčerského v spoločných priestoroch</t>
  </si>
  <si>
    <t>Upratovanie skladov 
zahŕňajúce:
-obojstranné umývanie okien, vrátane parapetov a mreží;
-vysávanie podláh;
-utieranie prachu z prázdnych políc a regálov</t>
  </si>
  <si>
    <t>Upratovanie registratúrneho strediska zahŕňajúce:
- vysávanie koľajničiek kompaktných regálov;
- umývanie a vysávanie priestoru medzi kompaktnými regálmi;
- utieranie prachu z prázdnych políc, regálov a z horných krytov regálov</t>
  </si>
  <si>
    <t>Čistenie a ošetrovanie vhodným prípravkom kožených sedacích súprav (dvojsedačky) a kresiel</t>
  </si>
  <si>
    <t>Tepovanie čalúnených sedacích súprav a textilných častí sedacích súprav, tepovanie kresiel a stoličiek</t>
  </si>
  <si>
    <r>
      <t>Utieranie prachu</t>
    </r>
    <r>
      <rPr>
        <sz val="10"/>
        <color rgb="FF000000"/>
        <rFont val="Arial Narrow"/>
        <family val="2"/>
        <charset val="238"/>
      </rPr>
      <t xml:space="preserve"> svietidiel</t>
    </r>
  </si>
  <si>
    <t>Čistenie od prachu a umývanie žalúzií</t>
  </si>
  <si>
    <t xml:space="preserve"> Hĺbkové čistenie (tepovanie) všetkých kobercov</t>
  </si>
  <si>
    <t>Umývanie rozdeľovacích paravánov v kuchynskom bloku</t>
  </si>
  <si>
    <t>Umývanie všetkých presklených plôch vrátane exteriérových žalúzií z vonkajšej strany plášťa budov s pomocou lezeckej techniky osobami s oprávnením na prácu vo výškach</t>
  </si>
  <si>
    <t>Obojstranné umývanie všetkých okien, vrátane parapetov a rámov okien</t>
  </si>
  <si>
    <t>Obojstranné umývanie svetlíkov nad vnútornými dverami, umývanie balkónov, vstupu tlačového centra a umývanie všetkých presklených plôch</t>
  </si>
  <si>
    <t>Cena  v eur s DPH                         (C)</t>
  </si>
  <si>
    <t>Výška 20% DPH v eur               (B)</t>
  </si>
  <si>
    <t>Cena  v eur bez DPH                (A)</t>
  </si>
  <si>
    <t>Poznámka</t>
  </si>
  <si>
    <t>Uchádzač uvedie, či je platcom DPH:    ÁNO   /  NIE</t>
  </si>
  <si>
    <t>(Súhenná tabuľka )</t>
  </si>
  <si>
    <t>Umývanie podláh z dlažieb, laminátových, PVC a linoleových podláh, liatych betónových podláh, vrátane čistenia od chemických prípravkov a lepidiel</t>
  </si>
  <si>
    <r>
      <rPr>
        <b/>
        <sz val="10"/>
        <color rgb="FF000000"/>
        <rFont val="Arial Narrow"/>
        <family val="2"/>
        <charset val="238"/>
      </rPr>
      <t xml:space="preserve"> </t>
    </r>
    <r>
      <rPr>
        <i/>
        <sz val="10"/>
        <color rgb="FF000000"/>
        <rFont val="Arial Narrow"/>
        <family val="2"/>
        <charset val="238"/>
      </rPr>
      <t>Vysávanie silne znečistených kobercov</t>
    </r>
  </si>
  <si>
    <t>Tepovanie silne znečistených kobercov</t>
  </si>
  <si>
    <t xml:space="preserve">Umývanie okien a iných presklených plôch vrátane čistenia sklenených plôch od farieb a náterov vhodným na to určeným prípravkom; umývanie parapetných dosiek vnútorných aj vonkajších, umývanie okenných rámov, umývanie svetlíkov nad vnútornými dverami </t>
  </si>
  <si>
    <t>Čistenie a umývanie nábytku a podláh od prachu, farieb, chemického (deratizácia, dezinsekcia), biologického a iného znečistenia</t>
  </si>
  <si>
    <t xml:space="preserve">           Názov položky v zmysle Opisu predmetu zákazky                                                Polročné čistiace a upratovacie služby                                                                                                                  </t>
  </si>
  <si>
    <t xml:space="preserve"> Názov položky v zmysle Opisu predmetu zákazky                                (Mimoriadných  čistiacich a upratovacich  služieb)</t>
  </si>
  <si>
    <t>Výška 20% DPH v eur                     (B)</t>
  </si>
  <si>
    <t>Cena  v eur bez DPH            (A)</t>
  </si>
  <si>
    <t>Výška 20% DPH v eur            (B)</t>
  </si>
  <si>
    <t>Cena  v eur            s DPH                (C)</t>
  </si>
  <si>
    <t>• V prípade, ak uchádzač nie je zdaniteľnou osobou pre DPH, stĺpec (B) nevypĺňa a v stĺpci (C) uvedie sumu zo stĺpca (A)</t>
  </si>
  <si>
    <t>• V prípade, ak uchádzač je zdaniteľnou osobou pre DPH, uvedie v stĺpci (C) sumu zo stĺpca (A) navýšenú o aktuálne platnú sadzbu DPH v SR</t>
  </si>
  <si>
    <t xml:space="preserve">   o aktuálne platnú sadzbu DPH v SR. DPH odvádza v prípade úspešnosti jeho ponuky verejný obstarávateľ</t>
  </si>
  <si>
    <t xml:space="preserve">• V prípade, ak je uchádzač zahraničnou osobou, uvedie v stĺpci (C) sumu zo stĺpca (A)  bez DPH platnej v krajine sídla uchádzača, navýšenú </t>
  </si>
  <si>
    <t xml:space="preserve">Cena v eur bez DPH 
  (A)
</t>
  </si>
  <si>
    <t xml:space="preserve">Cena v eur s DPH
(C)
</t>
  </si>
  <si>
    <t xml:space="preserve">Cena  spolu za polročné čistiace a upratovacie služby  za 12 mesiacov </t>
  </si>
  <si>
    <r>
      <rPr>
        <b/>
        <sz val="12"/>
        <color rgb="FF000000"/>
        <rFont val="Arial Narrow"/>
        <family val="2"/>
        <charset val="238"/>
      </rPr>
      <t>Týždenné upratovanie</t>
    </r>
    <r>
      <rPr>
        <sz val="11"/>
        <color rgb="FF000000"/>
        <rFont val="Arial Narrow"/>
        <family val="2"/>
        <charset val="238"/>
      </rPr>
      <t xml:space="preserve"> - Cena za pravidelné čistiace a upratovacie služby v rozsahu týždennom v zmysle Opisu predmetu zákazky za 12 mesiacov  (t. j.52 týždňov)</t>
    </r>
  </si>
  <si>
    <r>
      <rPr>
        <b/>
        <sz val="12"/>
        <color rgb="FF000000"/>
        <rFont val="Arial Narrow"/>
        <family val="2"/>
        <charset val="238"/>
      </rPr>
      <t>Mesačné upratovanie</t>
    </r>
    <r>
      <rPr>
        <sz val="11"/>
        <color rgb="FF000000"/>
        <rFont val="Arial Narrow"/>
        <family val="2"/>
        <charset val="238"/>
      </rPr>
      <t xml:space="preserve"> - Cena za pravidelné čistiace a upratovacie služby v rozsahu mesačnom v zmysle Opisu predmetu zákazky za 12 mesiacov</t>
    </r>
  </si>
  <si>
    <r>
      <rPr>
        <b/>
        <sz val="11"/>
        <color rgb="FF000000"/>
        <rFont val="Arial Narrow"/>
        <family val="2"/>
        <charset val="238"/>
      </rPr>
      <t xml:space="preserve">Polročné upratovanie </t>
    </r>
    <r>
      <rPr>
        <sz val="11"/>
        <color rgb="FF000000"/>
        <rFont val="Arial Narrow"/>
        <family val="2"/>
        <charset val="238"/>
      </rPr>
      <t>- Cena spolu za polročné čistiace a upratovacie službyza 12 mesiacov - v zmysle Opisu predmetu zákazky</t>
    </r>
  </si>
  <si>
    <r>
      <rPr>
        <b/>
        <sz val="11"/>
        <color rgb="FF000000"/>
        <rFont val="Arial Narrow"/>
        <family val="2"/>
        <charset val="238"/>
      </rPr>
      <t xml:space="preserve">Mimoriadne upratovanie </t>
    </r>
    <r>
      <rPr>
        <sz val="11"/>
        <color rgb="FF000000"/>
        <rFont val="Arial Narrow"/>
        <family val="2"/>
        <charset val="238"/>
      </rPr>
      <t xml:space="preserve">- Cena spolu za mimoriadne  čistiacich a upratovacich  služieb za 12 mesiacov - v zmysle Opisu predmetu zákazky </t>
    </r>
  </si>
  <si>
    <r>
      <rPr>
        <b/>
        <sz val="12"/>
        <color rgb="FF000000"/>
        <rFont val="Arial Narrow"/>
        <family val="2"/>
        <charset val="238"/>
      </rPr>
      <t xml:space="preserve">Denne upratovanie </t>
    </r>
    <r>
      <rPr>
        <sz val="11"/>
        <color rgb="FF000000"/>
        <rFont val="Arial Narrow"/>
        <family val="2"/>
        <charset val="238"/>
      </rPr>
      <t xml:space="preserve">- Cena za pravidelné čistiace a upratovacie služby v rozsahu dennom v zmysle Opisu predmetu zákazky za 12 mesiacov </t>
    </r>
    <r>
      <rPr>
        <sz val="9"/>
        <rFont val="Arial Narrow"/>
        <family val="2"/>
        <charset val="238"/>
      </rPr>
      <t>(Pre účel výpočtu pracovných dní /rok sa urobil priemer rokov 2023 a 2024 t. j 249 dní)</t>
    </r>
  </si>
  <si>
    <t>Tabuľka č. 1 - Ocenenie polročných čistiacich a upratovacích služieb za 12 mesiacov</t>
  </si>
  <si>
    <t>Tabuľka č. 2 - Ocenenie mimoriadných  čistiacich a upratovacich  služieb za 12 mesiacov</t>
  </si>
  <si>
    <t xml:space="preserve">Cena spolu za mimoriadne čistiace a upratovacie služby za 12 mesiacov </t>
  </si>
  <si>
    <t>Cena spolu za všetky služby za 12 mesiacov (súčet položiek 1 až 5)</t>
  </si>
  <si>
    <t>6.</t>
  </si>
  <si>
    <t xml:space="preserve">Ocenený  rozpis ceny predmetu zákazky </t>
  </si>
  <si>
    <t>Prílohe č. 9 súťažných podkladov/prílohou č. 5 rámcovej dohody</t>
  </si>
  <si>
    <t>Prílohe č. 9 súťažných podkladov/príloha č. 5 rámcovej dohody</t>
  </si>
  <si>
    <r>
      <rPr>
        <b/>
        <sz val="11"/>
        <color theme="1"/>
        <rFont val="Arial Narrow"/>
        <family val="2"/>
        <charset val="238"/>
      </rPr>
      <t xml:space="preserve">Celková cena za celý predmet zákazky na obdobie 24 mesiacov v eur bez DPH  </t>
    </r>
    <r>
      <rPr>
        <sz val="11"/>
        <color theme="1"/>
        <rFont val="Arial Narrow"/>
        <family val="2"/>
        <charset val="238"/>
      </rPr>
      <t xml:space="preserve">                                                                 </t>
    </r>
    <r>
      <rPr>
        <sz val="8"/>
        <color theme="1"/>
        <rFont val="Arial Narrow"/>
        <family val="2"/>
        <charset val="238"/>
      </rPr>
      <t xml:space="preserve">  (hodnoty v riadku č. 6. prenádobené číslom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</si>
</sst>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theme="0" tint="-0.249977111117893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4D5156"/>
      <name val="Arial Narrow"/>
      <family val="2"/>
      <charset val="238"/>
    </font>
    <font>
      <vertAlign val="superscript"/>
      <sz val="10"/>
      <color rgb="FF4D5156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i/>
      <sz val="8"/>
      <color theme="0" tint="-0.249977111117893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color theme="1"/>
      <name val="Calibri"/>
      <family val="2"/>
      <scheme val="minor"/>
    </font>
    <font>
      <i/>
      <u/>
      <sz val="8"/>
      <color theme="1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vertical="top"/>
    </xf>
    <xf numFmtId="0" fontId="2" fillId="0" borderId="13" xfId="0" applyFont="1" applyBorder="1" applyAlignment="1">
      <alignment vertical="top" wrapText="1"/>
    </xf>
    <xf numFmtId="4" fontId="1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0" fontId="1" fillId="0" borderId="0" xfId="0" applyFont="1" applyBorder="1"/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1" fillId="2" borderId="18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" fontId="11" fillId="0" borderId="2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 applyBorder="1" applyAlignment="1"/>
    <xf numFmtId="0" fontId="16" fillId="2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horizontal="center"/>
    </xf>
    <xf numFmtId="4" fontId="1" fillId="2" borderId="27" xfId="0" applyNumberFormat="1" applyFont="1" applyFill="1" applyBorder="1" applyAlignment="1">
      <alignment horizontal="center" vertical="center"/>
    </xf>
    <xf numFmtId="4" fontId="1" fillId="2" borderId="2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/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11" fillId="0" borderId="0" xfId="0" applyFont="1"/>
    <xf numFmtId="0" fontId="15" fillId="2" borderId="18" xfId="0" applyFont="1" applyFill="1" applyBorder="1" applyAlignment="1">
      <alignment horizontal="center" vertical="top" wrapText="1"/>
    </xf>
    <xf numFmtId="4" fontId="1" fillId="4" borderId="18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0" fontId="21" fillId="0" borderId="0" xfId="0" applyFont="1" applyBorder="1" applyAlignment="1"/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23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2" fillId="0" borderId="25" xfId="0" applyFont="1" applyBorder="1" applyAlignment="1">
      <alignment wrapText="1"/>
    </xf>
    <xf numFmtId="0" fontId="21" fillId="0" borderId="25" xfId="0" applyFont="1" applyBorder="1" applyAlignment="1"/>
    <xf numFmtId="0" fontId="15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4" fontId="1" fillId="2" borderId="1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/>
    <xf numFmtId="0" fontId="1" fillId="2" borderId="6" xfId="0" applyFont="1" applyFill="1" applyBorder="1" applyAlignment="1"/>
    <xf numFmtId="4" fontId="1" fillId="2" borderId="6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7" zoomScale="150" zoomScaleNormal="150" workbookViewId="0">
      <selection activeCell="K12" sqref="K12"/>
    </sheetView>
  </sheetViews>
  <sheetFormatPr defaultColWidth="8.85546875" defaultRowHeight="16.5" x14ac:dyDescent="0.3"/>
  <cols>
    <col min="1" max="1" width="4.28515625" style="1" customWidth="1"/>
    <col min="2" max="2" width="46.5703125" style="1" customWidth="1"/>
    <col min="3" max="3" width="16" style="1" customWidth="1"/>
    <col min="4" max="4" width="15.28515625" style="2" customWidth="1"/>
    <col min="5" max="5" width="11.7109375" style="2" customWidth="1"/>
    <col min="6" max="6" width="12.28515625" style="1" customWidth="1"/>
    <col min="7" max="7" width="13.5703125" style="1" customWidth="1"/>
    <col min="8" max="8" width="10.140625" style="1" bestFit="1" customWidth="1"/>
    <col min="9" max="9" width="14" style="1" customWidth="1"/>
    <col min="10" max="16384" width="8.85546875" style="1"/>
  </cols>
  <sheetData>
    <row r="1" spans="1:7" ht="12.75" customHeight="1" x14ac:dyDescent="0.3">
      <c r="B1" s="3"/>
      <c r="E1" s="66" t="s">
        <v>84</v>
      </c>
      <c r="F1" s="3"/>
    </row>
    <row r="2" spans="1:7" ht="21" customHeight="1" x14ac:dyDescent="0.3">
      <c r="A2" s="73" t="s">
        <v>82</v>
      </c>
      <c r="B2" s="74"/>
      <c r="C2" s="74"/>
      <c r="D2" s="74"/>
      <c r="E2" s="74"/>
      <c r="F2" s="74"/>
      <c r="G2" s="74"/>
    </row>
    <row r="3" spans="1:7" ht="12.75" customHeight="1" x14ac:dyDescent="0.3">
      <c r="A3" s="58"/>
      <c r="B3" s="59"/>
      <c r="C3" s="59" t="s">
        <v>53</v>
      </c>
      <c r="D3" s="60"/>
      <c r="E3" s="50"/>
      <c r="F3" s="50"/>
      <c r="G3" s="50"/>
    </row>
    <row r="4" spans="1:7" x14ac:dyDescent="0.3">
      <c r="A4" s="5" t="s">
        <v>16</v>
      </c>
      <c r="B4" s="3"/>
    </row>
    <row r="5" spans="1:7" x14ac:dyDescent="0.3">
      <c r="A5" s="5" t="s">
        <v>17</v>
      </c>
      <c r="B5" s="3"/>
    </row>
    <row r="6" spans="1:7" x14ac:dyDescent="0.3">
      <c r="A6" s="5" t="s">
        <v>18</v>
      </c>
      <c r="B6" s="3"/>
    </row>
    <row r="7" spans="1:7" ht="11.25" customHeight="1" thickBot="1" x14ac:dyDescent="0.35">
      <c r="A7" s="5"/>
      <c r="B7" s="3"/>
    </row>
    <row r="8" spans="1:7" ht="58.5" customHeight="1" x14ac:dyDescent="0.3">
      <c r="A8" s="9" t="s">
        <v>6</v>
      </c>
      <c r="B8" s="10" t="s">
        <v>7</v>
      </c>
      <c r="C8" s="11" t="s">
        <v>8</v>
      </c>
      <c r="D8" s="11" t="s">
        <v>9</v>
      </c>
      <c r="E8" s="11" t="s">
        <v>50</v>
      </c>
      <c r="F8" s="11" t="s">
        <v>49</v>
      </c>
      <c r="G8" s="12" t="s">
        <v>48</v>
      </c>
    </row>
    <row r="9" spans="1:7" ht="64.5" customHeight="1" x14ac:dyDescent="0.3">
      <c r="A9" s="8" t="s">
        <v>1</v>
      </c>
      <c r="B9" s="4" t="s">
        <v>76</v>
      </c>
      <c r="C9" s="7">
        <v>0</v>
      </c>
      <c r="D9" s="6">
        <v>249</v>
      </c>
      <c r="E9" s="7">
        <f>SUM(C9*D9)</f>
        <v>0</v>
      </c>
      <c r="F9" s="7">
        <f>SUM(E9/100*20)</f>
        <v>0</v>
      </c>
      <c r="G9" s="16">
        <f t="shared" ref="G9:G14" si="0">SUM(E9*1.2)</f>
        <v>0</v>
      </c>
    </row>
    <row r="10" spans="1:7" ht="49.5" x14ac:dyDescent="0.3">
      <c r="A10" s="8" t="s">
        <v>2</v>
      </c>
      <c r="B10" s="4" t="s">
        <v>72</v>
      </c>
      <c r="C10" s="7">
        <v>0</v>
      </c>
      <c r="D10" s="6">
        <v>52</v>
      </c>
      <c r="E10" s="7">
        <f>SUM(C10*D10)</f>
        <v>0</v>
      </c>
      <c r="F10" s="7">
        <f t="shared" ref="F10:F13" si="1">SUM(E10/100*20)</f>
        <v>0</v>
      </c>
      <c r="G10" s="16">
        <f t="shared" si="0"/>
        <v>0</v>
      </c>
    </row>
    <row r="11" spans="1:7" ht="49.5" x14ac:dyDescent="0.3">
      <c r="A11" s="8" t="s">
        <v>3</v>
      </c>
      <c r="B11" s="4" t="s">
        <v>73</v>
      </c>
      <c r="C11" s="7">
        <v>0</v>
      </c>
      <c r="D11" s="6">
        <v>12</v>
      </c>
      <c r="E11" s="7">
        <f>SUM(C11*D11)</f>
        <v>0</v>
      </c>
      <c r="F11" s="7">
        <f t="shared" si="1"/>
        <v>0</v>
      </c>
      <c r="G11" s="16">
        <f t="shared" si="0"/>
        <v>0</v>
      </c>
    </row>
    <row r="12" spans="1:7" ht="49.5" customHeight="1" x14ac:dyDescent="0.3">
      <c r="A12" s="8" t="s">
        <v>4</v>
      </c>
      <c r="B12" s="4" t="s">
        <v>74</v>
      </c>
      <c r="C12" s="71" t="s">
        <v>21</v>
      </c>
      <c r="D12" s="72"/>
      <c r="E12" s="7">
        <v>0</v>
      </c>
      <c r="F12" s="7">
        <f t="shared" si="1"/>
        <v>0</v>
      </c>
      <c r="G12" s="16">
        <f t="shared" si="0"/>
        <v>0</v>
      </c>
    </row>
    <row r="13" spans="1:7" ht="49.5" customHeight="1" x14ac:dyDescent="0.3">
      <c r="A13" s="13" t="s">
        <v>5</v>
      </c>
      <c r="B13" s="14" t="s">
        <v>75</v>
      </c>
      <c r="C13" s="71" t="s">
        <v>19</v>
      </c>
      <c r="D13" s="72"/>
      <c r="E13" s="7">
        <v>0</v>
      </c>
      <c r="F13" s="7">
        <f t="shared" si="1"/>
        <v>0</v>
      </c>
      <c r="G13" s="16">
        <f t="shared" si="0"/>
        <v>0</v>
      </c>
    </row>
    <row r="14" spans="1:7" ht="24.75" customHeight="1" thickBot="1" x14ac:dyDescent="0.35">
      <c r="A14" s="63" t="s">
        <v>81</v>
      </c>
      <c r="B14" s="64" t="s">
        <v>80</v>
      </c>
      <c r="C14" s="64"/>
      <c r="D14" s="65"/>
      <c r="E14" s="61">
        <f>SUM(E9:E13)</f>
        <v>0</v>
      </c>
      <c r="F14" s="61">
        <f>SUM(F9:F13)</f>
        <v>0</v>
      </c>
      <c r="G14" s="62">
        <f t="shared" si="0"/>
        <v>0</v>
      </c>
    </row>
    <row r="15" spans="1:7" ht="28.5" customHeight="1" thickBot="1" x14ac:dyDescent="0.35">
      <c r="A15" s="75" t="s">
        <v>85</v>
      </c>
      <c r="B15" s="76"/>
      <c r="C15" s="76"/>
      <c r="D15" s="77"/>
      <c r="E15" s="68">
        <f>SUM(E14)*2</f>
        <v>0</v>
      </c>
      <c r="F15" s="20">
        <f>SUM(F14)*2</f>
        <v>0</v>
      </c>
      <c r="G15" s="86">
        <f>SUM(G14)*2</f>
        <v>0</v>
      </c>
    </row>
    <row r="16" spans="1:7" ht="12.75" customHeight="1" x14ac:dyDescent="0.3">
      <c r="A16" s="69" t="s">
        <v>51</v>
      </c>
      <c r="B16" s="70"/>
      <c r="C16" s="70"/>
      <c r="D16" s="70"/>
      <c r="E16" s="70"/>
      <c r="F16" s="70"/>
      <c r="G16" s="70"/>
    </row>
    <row r="17" spans="1:7" ht="11.25" customHeight="1" x14ac:dyDescent="0.3">
      <c r="A17" s="55" t="s">
        <v>52</v>
      </c>
      <c r="B17" s="55"/>
      <c r="C17" s="56"/>
      <c r="D17" s="56"/>
      <c r="E17" s="56"/>
      <c r="F17" s="56"/>
      <c r="G17" s="56"/>
    </row>
    <row r="18" spans="1:7" ht="12" customHeight="1" x14ac:dyDescent="0.3">
      <c r="A18" s="55" t="s">
        <v>65</v>
      </c>
      <c r="B18" s="55"/>
      <c r="C18" s="55"/>
      <c r="D18" s="54"/>
      <c r="E18" s="54"/>
      <c r="F18" s="55"/>
      <c r="G18" s="55"/>
    </row>
    <row r="19" spans="1:7" ht="9.75" customHeight="1" x14ac:dyDescent="0.3">
      <c r="A19" s="55" t="s">
        <v>66</v>
      </c>
      <c r="B19" s="55"/>
      <c r="C19" s="55"/>
      <c r="D19" s="54"/>
      <c r="E19" s="54"/>
      <c r="F19" s="55"/>
      <c r="G19" s="55"/>
    </row>
    <row r="20" spans="1:7" ht="10.5" customHeight="1" x14ac:dyDescent="0.3">
      <c r="A20" s="55" t="s">
        <v>68</v>
      </c>
      <c r="B20" s="55"/>
      <c r="C20" s="55"/>
      <c r="D20" s="54"/>
      <c r="E20" s="54"/>
      <c r="F20" s="55"/>
      <c r="G20" s="55"/>
    </row>
    <row r="21" spans="1:7" ht="10.5" customHeight="1" x14ac:dyDescent="0.3">
      <c r="A21" s="55" t="s">
        <v>67</v>
      </c>
      <c r="B21" s="55"/>
      <c r="C21" s="55"/>
      <c r="D21" s="54"/>
      <c r="E21" s="54"/>
      <c r="F21" s="55"/>
      <c r="G21" s="55"/>
    </row>
  </sheetData>
  <mergeCells count="5">
    <mergeCell ref="A16:G16"/>
    <mergeCell ref="C12:D12"/>
    <mergeCell ref="C13:D13"/>
    <mergeCell ref="A2:G2"/>
    <mergeCell ref="A15:D15"/>
  </mergeCells>
  <printOptions horizontalCentered="1" verticalCentered="1"/>
  <pageMargins left="0.70866141732283472" right="0.70866141732283472" top="0.15748031496062992" bottom="0.55118110236220474" header="0.27559055118110237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Normal="100" workbookViewId="0">
      <selection activeCell="K18" sqref="K18"/>
    </sheetView>
  </sheetViews>
  <sheetFormatPr defaultRowHeight="16.5" x14ac:dyDescent="0.3"/>
  <cols>
    <col min="1" max="1" width="4" style="1" customWidth="1"/>
    <col min="2" max="2" width="50.7109375" style="1" customWidth="1"/>
    <col min="3" max="3" width="8.7109375" style="1" customWidth="1"/>
    <col min="4" max="4" width="13.5703125" style="1" customWidth="1"/>
    <col min="5" max="5" width="9.140625" style="1" customWidth="1"/>
    <col min="6" max="6" width="13.85546875" style="1" customWidth="1"/>
    <col min="7" max="7" width="11.7109375" style="1" customWidth="1"/>
    <col min="8" max="8" width="11.140625" style="1" customWidth="1"/>
    <col min="9" max="9" width="13.140625" style="1" customWidth="1"/>
    <col min="10" max="10" width="13.5703125" style="1" customWidth="1"/>
    <col min="11" max="11" width="17.7109375" style="1" customWidth="1"/>
    <col min="12" max="12" width="18.42578125" style="1" customWidth="1"/>
    <col min="13" max="14" width="9.140625" style="1"/>
    <col min="15" max="15" width="13.85546875" style="1" customWidth="1"/>
    <col min="16" max="16384" width="9.140625" style="1"/>
  </cols>
  <sheetData>
    <row r="1" spans="1:16" x14ac:dyDescent="0.3">
      <c r="F1" s="1" t="s">
        <v>84</v>
      </c>
    </row>
    <row r="2" spans="1:16" ht="17.25" thickBot="1" x14ac:dyDescent="0.35">
      <c r="A2" s="5" t="s">
        <v>77</v>
      </c>
    </row>
    <row r="3" spans="1:16" ht="53.25" customHeight="1" thickBot="1" x14ac:dyDescent="0.35">
      <c r="A3" s="80" t="s">
        <v>59</v>
      </c>
      <c r="B3" s="81"/>
      <c r="C3" s="57" t="s">
        <v>10</v>
      </c>
      <c r="D3" s="42" t="s">
        <v>12</v>
      </c>
      <c r="E3" s="42" t="s">
        <v>11</v>
      </c>
      <c r="F3" s="67" t="s">
        <v>15</v>
      </c>
      <c r="G3" s="42" t="s">
        <v>69</v>
      </c>
      <c r="H3" s="42" t="s">
        <v>61</v>
      </c>
      <c r="I3" s="43" t="s">
        <v>70</v>
      </c>
      <c r="L3" s="17"/>
    </row>
    <row r="4" spans="1:16" ht="25.5" x14ac:dyDescent="0.3">
      <c r="A4" s="21" t="s">
        <v>22</v>
      </c>
      <c r="B4" s="22" t="s">
        <v>46</v>
      </c>
      <c r="C4" s="23" t="s">
        <v>20</v>
      </c>
      <c r="D4" s="24">
        <v>6047.32</v>
      </c>
      <c r="E4" s="25">
        <v>2</v>
      </c>
      <c r="F4" s="26">
        <v>0</v>
      </c>
      <c r="G4" s="26">
        <f>SUM(D4*E4*F4)</f>
        <v>0</v>
      </c>
      <c r="H4" s="26">
        <f>SUM(G4/100*20)</f>
        <v>0</v>
      </c>
      <c r="I4" s="27">
        <f t="shared" ref="I4:I17" si="0">SUM(G4*1.2)</f>
        <v>0</v>
      </c>
      <c r="L4" s="18"/>
      <c r="M4" s="15"/>
      <c r="N4" s="15"/>
      <c r="O4" s="15"/>
      <c r="P4" s="15"/>
    </row>
    <row r="5" spans="1:16" ht="38.25" x14ac:dyDescent="0.3">
      <c r="A5" s="28" t="s">
        <v>23</v>
      </c>
      <c r="B5" s="29" t="s">
        <v>47</v>
      </c>
      <c r="C5" s="30" t="s">
        <v>20</v>
      </c>
      <c r="D5" s="31">
        <v>1697.54</v>
      </c>
      <c r="E5" s="32">
        <v>2</v>
      </c>
      <c r="F5" s="33">
        <v>0</v>
      </c>
      <c r="G5" s="33">
        <f t="shared" ref="G5:G16" si="1">SUM(D5*E5*F5)</f>
        <v>0</v>
      </c>
      <c r="H5" s="33">
        <f t="shared" ref="H5:H17" si="2">SUM(G5/100*20)</f>
        <v>0</v>
      </c>
      <c r="I5" s="27">
        <f t="shared" si="0"/>
        <v>0</v>
      </c>
      <c r="L5" s="19"/>
    </row>
    <row r="6" spans="1:16" ht="38.25" x14ac:dyDescent="0.3">
      <c r="A6" s="28" t="s">
        <v>24</v>
      </c>
      <c r="B6" s="49" t="s">
        <v>45</v>
      </c>
      <c r="C6" s="30" t="s">
        <v>20</v>
      </c>
      <c r="D6" s="31">
        <v>488.53</v>
      </c>
      <c r="E6" s="32">
        <v>2</v>
      </c>
      <c r="F6" s="33">
        <v>0</v>
      </c>
      <c r="G6" s="33">
        <f t="shared" si="1"/>
        <v>0</v>
      </c>
      <c r="H6" s="33">
        <f t="shared" si="2"/>
        <v>0</v>
      </c>
      <c r="I6" s="27">
        <f t="shared" si="0"/>
        <v>0</v>
      </c>
      <c r="K6" s="52"/>
      <c r="L6" s="15"/>
    </row>
    <row r="7" spans="1:16" x14ac:dyDescent="0.3">
      <c r="A7" s="28" t="s">
        <v>25</v>
      </c>
      <c r="B7" s="29" t="s">
        <v>44</v>
      </c>
      <c r="C7" s="30" t="s">
        <v>0</v>
      </c>
      <c r="D7" s="35">
        <v>18</v>
      </c>
      <c r="E7" s="32">
        <v>2</v>
      </c>
      <c r="F7" s="33">
        <v>0</v>
      </c>
      <c r="G7" s="33">
        <f t="shared" si="1"/>
        <v>0</v>
      </c>
      <c r="H7" s="33">
        <f t="shared" si="2"/>
        <v>0</v>
      </c>
      <c r="I7" s="27">
        <f t="shared" si="0"/>
        <v>0</v>
      </c>
      <c r="L7" s="15"/>
    </row>
    <row r="8" spans="1:16" x14ac:dyDescent="0.3">
      <c r="A8" s="28" t="s">
        <v>26</v>
      </c>
      <c r="B8" s="29" t="s">
        <v>43</v>
      </c>
      <c r="C8" s="30" t="s">
        <v>20</v>
      </c>
      <c r="D8" s="35">
        <v>14182.01</v>
      </c>
      <c r="E8" s="32">
        <v>2</v>
      </c>
      <c r="F8" s="33">
        <v>0</v>
      </c>
      <c r="G8" s="33">
        <f t="shared" si="1"/>
        <v>0</v>
      </c>
      <c r="H8" s="33">
        <f t="shared" si="2"/>
        <v>0</v>
      </c>
      <c r="I8" s="27">
        <f t="shared" si="0"/>
        <v>0</v>
      </c>
      <c r="L8" s="15"/>
    </row>
    <row r="9" spans="1:16" x14ac:dyDescent="0.3">
      <c r="A9" s="28" t="s">
        <v>27</v>
      </c>
      <c r="B9" s="29" t="s">
        <v>42</v>
      </c>
      <c r="C9" s="30" t="s">
        <v>20</v>
      </c>
      <c r="D9" s="31">
        <v>2735.04</v>
      </c>
      <c r="E9" s="32">
        <v>2</v>
      </c>
      <c r="F9" s="33">
        <v>0</v>
      </c>
      <c r="G9" s="33">
        <f t="shared" si="1"/>
        <v>0</v>
      </c>
      <c r="H9" s="33">
        <f t="shared" si="2"/>
        <v>0</v>
      </c>
      <c r="I9" s="27">
        <f t="shared" si="0"/>
        <v>0</v>
      </c>
      <c r="L9" s="15"/>
    </row>
    <row r="10" spans="1:16" x14ac:dyDescent="0.3">
      <c r="A10" s="28" t="s">
        <v>28</v>
      </c>
      <c r="B10" s="29" t="s">
        <v>41</v>
      </c>
      <c r="C10" s="30" t="s">
        <v>0</v>
      </c>
      <c r="D10" s="31">
        <v>1162</v>
      </c>
      <c r="E10" s="32">
        <v>2</v>
      </c>
      <c r="F10" s="33">
        <v>0</v>
      </c>
      <c r="G10" s="33">
        <f t="shared" si="1"/>
        <v>0</v>
      </c>
      <c r="H10" s="33">
        <f t="shared" si="2"/>
        <v>0</v>
      </c>
      <c r="I10" s="27">
        <f t="shared" si="0"/>
        <v>0</v>
      </c>
      <c r="L10" s="15"/>
    </row>
    <row r="11" spans="1:16" ht="25.5" x14ac:dyDescent="0.3">
      <c r="A11" s="28" t="s">
        <v>29</v>
      </c>
      <c r="B11" s="29" t="s">
        <v>40</v>
      </c>
      <c r="C11" s="30" t="s">
        <v>0</v>
      </c>
      <c r="D11" s="31">
        <v>1420</v>
      </c>
      <c r="E11" s="32">
        <v>2</v>
      </c>
      <c r="F11" s="33">
        <v>0</v>
      </c>
      <c r="G11" s="33">
        <f t="shared" si="1"/>
        <v>0</v>
      </c>
      <c r="H11" s="33">
        <f t="shared" si="2"/>
        <v>0</v>
      </c>
      <c r="I11" s="27">
        <f t="shared" si="0"/>
        <v>0</v>
      </c>
      <c r="L11" s="15"/>
    </row>
    <row r="12" spans="1:16" ht="25.5" x14ac:dyDescent="0.3">
      <c r="A12" s="28" t="s">
        <v>30</v>
      </c>
      <c r="B12" s="29" t="s">
        <v>39</v>
      </c>
      <c r="C12" s="30" t="s">
        <v>0</v>
      </c>
      <c r="D12" s="31">
        <v>38</v>
      </c>
      <c r="E12" s="32">
        <v>2</v>
      </c>
      <c r="F12" s="33">
        <v>0</v>
      </c>
      <c r="G12" s="33">
        <f t="shared" si="1"/>
        <v>0</v>
      </c>
      <c r="H12" s="33">
        <f t="shared" si="2"/>
        <v>0</v>
      </c>
      <c r="I12" s="27">
        <f t="shared" si="0"/>
        <v>0</v>
      </c>
      <c r="L12" s="15"/>
    </row>
    <row r="13" spans="1:16" ht="54.75" customHeight="1" x14ac:dyDescent="0.3">
      <c r="A13" s="28" t="s">
        <v>31</v>
      </c>
      <c r="B13" s="29" t="s">
        <v>38</v>
      </c>
      <c r="C13" s="30" t="s">
        <v>20</v>
      </c>
      <c r="D13" s="31">
        <v>583.94000000000005</v>
      </c>
      <c r="E13" s="32">
        <v>2</v>
      </c>
      <c r="F13" s="33">
        <v>0</v>
      </c>
      <c r="G13" s="33">
        <f t="shared" si="1"/>
        <v>0</v>
      </c>
      <c r="H13" s="33">
        <f t="shared" si="2"/>
        <v>0</v>
      </c>
      <c r="I13" s="27">
        <f t="shared" si="0"/>
        <v>0</v>
      </c>
      <c r="L13" s="15"/>
    </row>
    <row r="14" spans="1:16" ht="70.5" customHeight="1" x14ac:dyDescent="0.3">
      <c r="A14" s="28" t="s">
        <v>32</v>
      </c>
      <c r="B14" s="29" t="s">
        <v>37</v>
      </c>
      <c r="C14" s="30" t="s">
        <v>20</v>
      </c>
      <c r="D14" s="31">
        <v>999.98</v>
      </c>
      <c r="E14" s="32">
        <v>2</v>
      </c>
      <c r="F14" s="33">
        <v>0</v>
      </c>
      <c r="G14" s="33">
        <f t="shared" si="1"/>
        <v>0</v>
      </c>
      <c r="H14" s="33">
        <f t="shared" si="2"/>
        <v>0</v>
      </c>
      <c r="I14" s="27">
        <f t="shared" si="0"/>
        <v>0</v>
      </c>
      <c r="L14" s="15"/>
    </row>
    <row r="15" spans="1:16" ht="25.5" x14ac:dyDescent="0.3">
      <c r="A15" s="28" t="s">
        <v>33</v>
      </c>
      <c r="B15" s="29" t="s">
        <v>36</v>
      </c>
      <c r="C15" s="30" t="s">
        <v>20</v>
      </c>
      <c r="D15" s="31">
        <v>644.79999999999995</v>
      </c>
      <c r="E15" s="32">
        <v>2</v>
      </c>
      <c r="F15" s="33">
        <v>0</v>
      </c>
      <c r="G15" s="33">
        <f t="shared" si="1"/>
        <v>0</v>
      </c>
      <c r="H15" s="33">
        <f t="shared" si="2"/>
        <v>0</v>
      </c>
      <c r="I15" s="27">
        <f t="shared" si="0"/>
        <v>0</v>
      </c>
      <c r="L15" s="15"/>
    </row>
    <row r="16" spans="1:16" ht="17.25" thickBot="1" x14ac:dyDescent="0.35">
      <c r="A16" s="36" t="s">
        <v>34</v>
      </c>
      <c r="B16" s="37" t="s">
        <v>35</v>
      </c>
      <c r="C16" s="38" t="s">
        <v>20</v>
      </c>
      <c r="D16" s="39">
        <v>434.78</v>
      </c>
      <c r="E16" s="40">
        <v>2</v>
      </c>
      <c r="F16" s="41">
        <v>0</v>
      </c>
      <c r="G16" s="41">
        <f t="shared" si="1"/>
        <v>0</v>
      </c>
      <c r="H16" s="41">
        <f t="shared" si="2"/>
        <v>0</v>
      </c>
      <c r="I16" s="48">
        <f t="shared" si="0"/>
        <v>0</v>
      </c>
      <c r="L16" s="15"/>
    </row>
    <row r="17" spans="1:12" ht="17.25" customHeight="1" thickBot="1" x14ac:dyDescent="0.35">
      <c r="A17" s="78" t="s">
        <v>71</v>
      </c>
      <c r="B17" s="79"/>
      <c r="C17" s="79"/>
      <c r="D17" s="79"/>
      <c r="E17" s="79"/>
      <c r="F17" s="79"/>
      <c r="G17" s="20">
        <f>SUM(G4:G16)</f>
        <v>0</v>
      </c>
      <c r="H17" s="20">
        <f t="shared" si="2"/>
        <v>0</v>
      </c>
      <c r="I17" s="86">
        <f t="shared" si="0"/>
        <v>0</v>
      </c>
      <c r="L17" s="15"/>
    </row>
    <row r="18" spans="1:12" ht="12.75" customHeight="1" x14ac:dyDescent="0.3">
      <c r="A18" s="82" t="s">
        <v>51</v>
      </c>
      <c r="B18" s="83"/>
      <c r="C18" s="83"/>
      <c r="D18" s="83"/>
      <c r="E18" s="83"/>
      <c r="F18" s="83"/>
      <c r="G18" s="83"/>
    </row>
    <row r="19" spans="1:12" ht="13.5" customHeight="1" x14ac:dyDescent="0.3">
      <c r="A19" s="55" t="s">
        <v>52</v>
      </c>
      <c r="B19" s="55"/>
      <c r="C19" s="56"/>
      <c r="D19" s="56"/>
      <c r="E19" s="56"/>
      <c r="F19" s="56"/>
      <c r="G19" s="56"/>
    </row>
    <row r="20" spans="1:12" ht="13.5" customHeight="1" x14ac:dyDescent="0.3">
      <c r="A20" s="55" t="s">
        <v>65</v>
      </c>
      <c r="B20" s="55"/>
      <c r="C20" s="55"/>
      <c r="D20" s="54"/>
      <c r="E20" s="54"/>
      <c r="F20" s="55"/>
      <c r="G20" s="55"/>
    </row>
    <row r="21" spans="1:12" ht="15" customHeight="1" thickBot="1" x14ac:dyDescent="0.35">
      <c r="A21" s="55" t="s">
        <v>66</v>
      </c>
      <c r="B21" s="55"/>
      <c r="C21" s="55"/>
      <c r="D21" s="54"/>
      <c r="E21" s="54"/>
      <c r="F21" s="55"/>
      <c r="G21" s="55"/>
    </row>
    <row r="22" spans="1:12" ht="11.25" customHeight="1" thickBot="1" x14ac:dyDescent="0.35">
      <c r="A22" s="55" t="s">
        <v>68</v>
      </c>
      <c r="B22" s="55"/>
      <c r="C22" s="55"/>
      <c r="D22" s="54"/>
      <c r="E22" s="54"/>
      <c r="F22" s="55"/>
      <c r="G22" s="55"/>
      <c r="I22" s="20"/>
    </row>
    <row r="23" spans="1:12" ht="13.5" customHeight="1" x14ac:dyDescent="0.3">
      <c r="A23" s="55" t="s">
        <v>67</v>
      </c>
      <c r="B23" s="55"/>
      <c r="C23" s="55"/>
      <c r="D23" s="54"/>
      <c r="E23" s="54"/>
      <c r="F23" s="55"/>
      <c r="G23" s="55"/>
    </row>
  </sheetData>
  <mergeCells count="3">
    <mergeCell ref="A17:F17"/>
    <mergeCell ref="A3:B3"/>
    <mergeCell ref="A18:G18"/>
  </mergeCells>
  <printOptions horizontalCentered="1" verticalCentered="1"/>
  <pageMargins left="0.11811023622047245" right="0.11811023622047245" top="0.35433070866141736" bottom="0.15748031496062992" header="0.31496062992125984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150" zoomScaleNormal="150" workbookViewId="0">
      <selection activeCell="I13" sqref="I13"/>
    </sheetView>
  </sheetViews>
  <sheetFormatPr defaultRowHeight="15" x14ac:dyDescent="0.25"/>
  <cols>
    <col min="1" max="1" width="4.42578125" customWidth="1"/>
    <col min="2" max="2" width="36.85546875" customWidth="1"/>
    <col min="3" max="3" width="9.42578125" customWidth="1"/>
    <col min="4" max="4" width="10.140625" customWidth="1"/>
    <col min="5" max="5" width="11" customWidth="1"/>
    <col min="6" max="6" width="11.28515625" customWidth="1"/>
    <col min="7" max="7" width="14.85546875" customWidth="1"/>
  </cols>
  <sheetData>
    <row r="1" spans="1:11" x14ac:dyDescent="0.25">
      <c r="D1" s="66" t="s">
        <v>83</v>
      </c>
    </row>
    <row r="2" spans="1:11" ht="18" customHeight="1" thickBot="1" x14ac:dyDescent="0.35">
      <c r="A2" s="3" t="s">
        <v>78</v>
      </c>
      <c r="B2" s="3"/>
      <c r="C2" s="1"/>
      <c r="D2" s="1"/>
      <c r="E2" s="1"/>
      <c r="F2" s="1"/>
      <c r="G2" s="1"/>
    </row>
    <row r="3" spans="1:11" ht="49.5" customHeight="1" x14ac:dyDescent="0.25">
      <c r="A3" s="84" t="s">
        <v>60</v>
      </c>
      <c r="B3" s="85"/>
      <c r="C3" s="45" t="s">
        <v>14</v>
      </c>
      <c r="D3" s="45" t="s">
        <v>13</v>
      </c>
      <c r="E3" s="45" t="s">
        <v>62</v>
      </c>
      <c r="F3" s="45" t="s">
        <v>63</v>
      </c>
      <c r="G3" s="46" t="s">
        <v>64</v>
      </c>
    </row>
    <row r="4" spans="1:11" ht="23.25" customHeight="1" x14ac:dyDescent="0.25">
      <c r="A4" s="47" t="s">
        <v>22</v>
      </c>
      <c r="B4" s="44" t="s">
        <v>55</v>
      </c>
      <c r="C4" s="33">
        <v>0</v>
      </c>
      <c r="D4" s="35">
        <v>6500</v>
      </c>
      <c r="E4" s="33">
        <f>SUM(C4*D4)</f>
        <v>0</v>
      </c>
      <c r="F4" s="33">
        <f>SUM(E4/100*20)</f>
        <v>0</v>
      </c>
      <c r="G4" s="34">
        <f t="shared" ref="G4:G9" si="0">SUM(E4*1.2)</f>
        <v>0</v>
      </c>
      <c r="K4" s="53"/>
    </row>
    <row r="5" spans="1:11" x14ac:dyDescent="0.25">
      <c r="A5" s="47" t="s">
        <v>23</v>
      </c>
      <c r="B5" s="51" t="s">
        <v>56</v>
      </c>
      <c r="C5" s="33">
        <v>0</v>
      </c>
      <c r="D5" s="35">
        <v>6500</v>
      </c>
      <c r="E5" s="33">
        <f t="shared" ref="E5:E8" si="1">SUM(C5*D5)</f>
        <v>0</v>
      </c>
      <c r="F5" s="33">
        <f t="shared" ref="F5:F8" si="2">SUM(E5/100*20)</f>
        <v>0</v>
      </c>
      <c r="G5" s="34">
        <f t="shared" si="0"/>
        <v>0</v>
      </c>
    </row>
    <row r="6" spans="1:11" ht="52.5" customHeight="1" x14ac:dyDescent="0.25">
      <c r="A6" s="47" t="s">
        <v>24</v>
      </c>
      <c r="B6" s="51" t="s">
        <v>54</v>
      </c>
      <c r="C6" s="33">
        <v>0</v>
      </c>
      <c r="D6" s="35">
        <v>3000</v>
      </c>
      <c r="E6" s="33">
        <f t="shared" si="1"/>
        <v>0</v>
      </c>
      <c r="F6" s="33">
        <f t="shared" si="2"/>
        <v>0</v>
      </c>
      <c r="G6" s="34">
        <f t="shared" si="0"/>
        <v>0</v>
      </c>
    </row>
    <row r="7" spans="1:11" ht="78.75" customHeight="1" x14ac:dyDescent="0.25">
      <c r="A7" s="47" t="s">
        <v>25</v>
      </c>
      <c r="B7" s="51" t="s">
        <v>57</v>
      </c>
      <c r="C7" s="33">
        <v>0</v>
      </c>
      <c r="D7" s="35">
        <v>3500</v>
      </c>
      <c r="E7" s="33">
        <f t="shared" si="1"/>
        <v>0</v>
      </c>
      <c r="F7" s="33">
        <f t="shared" si="2"/>
        <v>0</v>
      </c>
      <c r="G7" s="34">
        <f t="shared" si="0"/>
        <v>0</v>
      </c>
    </row>
    <row r="8" spans="1:11" ht="42.75" customHeight="1" x14ac:dyDescent="0.25">
      <c r="A8" s="47" t="s">
        <v>26</v>
      </c>
      <c r="B8" s="51" t="s">
        <v>58</v>
      </c>
      <c r="C8" s="33">
        <v>0</v>
      </c>
      <c r="D8" s="35">
        <v>3000</v>
      </c>
      <c r="E8" s="33">
        <f t="shared" si="1"/>
        <v>0</v>
      </c>
      <c r="F8" s="33">
        <f t="shared" si="2"/>
        <v>0</v>
      </c>
      <c r="G8" s="34">
        <f t="shared" si="0"/>
        <v>0</v>
      </c>
    </row>
    <row r="9" spans="1:11" ht="23.25" customHeight="1" thickBot="1" x14ac:dyDescent="0.35">
      <c r="A9" s="87" t="s">
        <v>79</v>
      </c>
      <c r="B9" s="88"/>
      <c r="C9" s="88"/>
      <c r="D9" s="88"/>
      <c r="E9" s="89">
        <f>SUM(E4:E8)</f>
        <v>0</v>
      </c>
      <c r="F9" s="89">
        <f>SUM(F4:F8)</f>
        <v>0</v>
      </c>
      <c r="G9" s="90">
        <f t="shared" si="0"/>
        <v>0</v>
      </c>
    </row>
    <row r="10" spans="1:11" ht="15" customHeight="1" x14ac:dyDescent="0.25">
      <c r="A10" s="82" t="s">
        <v>51</v>
      </c>
      <c r="B10" s="83"/>
      <c r="C10" s="83"/>
      <c r="D10" s="83"/>
      <c r="E10" s="83"/>
      <c r="F10" s="83"/>
      <c r="G10" s="83"/>
    </row>
    <row r="11" spans="1:11" ht="14.25" customHeight="1" x14ac:dyDescent="0.25">
      <c r="A11" s="55" t="s">
        <v>52</v>
      </c>
      <c r="B11" s="55"/>
      <c r="C11" s="56"/>
      <c r="D11" s="56"/>
      <c r="E11" s="56"/>
      <c r="F11" s="56"/>
      <c r="G11" s="56"/>
    </row>
    <row r="12" spans="1:11" ht="12.75" customHeight="1" x14ac:dyDescent="0.25">
      <c r="A12" s="55" t="s">
        <v>65</v>
      </c>
      <c r="B12" s="55"/>
      <c r="C12" s="55"/>
      <c r="D12" s="54"/>
      <c r="E12" s="54"/>
      <c r="F12" s="55"/>
      <c r="G12" s="55"/>
    </row>
    <row r="13" spans="1:11" ht="12.75" customHeight="1" x14ac:dyDescent="0.25">
      <c r="A13" s="55" t="s">
        <v>66</v>
      </c>
      <c r="B13" s="55"/>
      <c r="C13" s="55"/>
      <c r="D13" s="54"/>
      <c r="E13" s="54"/>
      <c r="F13" s="55"/>
      <c r="G13" s="55"/>
    </row>
    <row r="14" spans="1:11" ht="12.75" customHeight="1" x14ac:dyDescent="0.25">
      <c r="A14" s="55" t="s">
        <v>68</v>
      </c>
      <c r="B14" s="55"/>
      <c r="C14" s="55"/>
      <c r="D14" s="54"/>
      <c r="E14" s="54"/>
      <c r="F14" s="55"/>
      <c r="G14" s="55"/>
    </row>
    <row r="15" spans="1:11" ht="12.75" customHeight="1" x14ac:dyDescent="0.25">
      <c r="A15" s="55" t="s">
        <v>67</v>
      </c>
      <c r="B15" s="55"/>
      <c r="C15" s="55"/>
      <c r="D15" s="54"/>
      <c r="E15" s="54"/>
      <c r="F15" s="55"/>
      <c r="G15" s="55"/>
    </row>
  </sheetData>
  <mergeCells count="3">
    <mergeCell ref="A9:D9"/>
    <mergeCell ref="A3:B3"/>
    <mergeCell ref="A10:G10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Súhrnná tabuľka</vt:lpstr>
      <vt:lpstr>Tabuľka č. 1- polročné </vt:lpstr>
      <vt:lpstr>Tabuľka č. 2-mimoriadne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2022-12-21T13:39:24Z</dcterms:modified>
</cp:coreProperties>
</file>