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400"/>
  </bookViews>
  <sheets>
    <sheet name="NPK" sheetId="1" r:id="rId1"/>
  </sheets>
  <calcPr calcId="162913"/>
</workbook>
</file>

<file path=xl/calcChain.xml><?xml version="1.0" encoding="utf-8"?>
<calcChain xmlns="http://schemas.openxmlformats.org/spreadsheetml/2006/main">
  <c r="L14" i="1" l="1"/>
  <c r="M14" i="1" s="1"/>
  <c r="L15" i="1"/>
  <c r="M15" i="1" s="1"/>
  <c r="L16" i="1"/>
  <c r="M16" i="1" s="1"/>
  <c r="L17" i="1"/>
  <c r="M17" i="1" s="1"/>
  <c r="L18" i="1"/>
  <c r="M18" i="1" s="1"/>
  <c r="L13" i="1"/>
  <c r="M13" i="1" s="1"/>
  <c r="M19" i="1" l="1"/>
  <c r="F11" i="1"/>
  <c r="F14" i="1" l="1"/>
  <c r="F15" i="1"/>
  <c r="F16" i="1"/>
  <c r="F17" i="1"/>
  <c r="F18" i="1"/>
  <c r="H18" i="1" l="1"/>
  <c r="N18" i="1"/>
  <c r="P18" i="1" s="1"/>
  <c r="H17" i="1"/>
  <c r="N17" i="1"/>
  <c r="P17" i="1" s="1"/>
  <c r="H16" i="1"/>
  <c r="N16" i="1"/>
  <c r="P16" i="1" s="1"/>
  <c r="H15" i="1"/>
  <c r="N15" i="1"/>
  <c r="P15" i="1" s="1"/>
  <c r="H14" i="1"/>
  <c r="N14" i="1"/>
  <c r="P14" i="1" s="1"/>
  <c r="F13" i="1" l="1"/>
  <c r="F12" i="1"/>
  <c r="H13" i="1" l="1"/>
  <c r="N13" i="1"/>
  <c r="H12" i="1"/>
  <c r="F19" i="1"/>
  <c r="M20" i="1" s="1"/>
  <c r="H11" i="1"/>
  <c r="H19" i="1" l="1"/>
  <c r="P13" i="1"/>
</calcChain>
</file>

<file path=xl/sharedStrings.xml><?xml version="1.0" encoding="utf-8"?>
<sst xmlns="http://schemas.openxmlformats.org/spreadsheetml/2006/main" count="54" uniqueCount="44">
  <si>
    <t>Cena spolu v EUR bez DPH</t>
  </si>
  <si>
    <t>Sadzba DPH v %</t>
  </si>
  <si>
    <t>Cena spolu v EUR s DPH</t>
  </si>
  <si>
    <t>Jednotka</t>
  </si>
  <si>
    <t>Cena za jednotku v EUR bez DPH</t>
  </si>
  <si>
    <t>Položka</t>
  </si>
  <si>
    <t>%</t>
  </si>
  <si>
    <t>Predpokladaný rozsah</t>
  </si>
  <si>
    <t>Uchádzač vypĺňa len bunky zvýraznené žltou farbou</t>
  </si>
  <si>
    <t>Podrobné informácie a požiadavky verejného obstarávateľa sú uvedené v prílohe č. 4 súťažných podkladov</t>
  </si>
  <si>
    <t>1,  Osobohodiny za údržbu na technickej základni (certifikovaný personál)</t>
  </si>
  <si>
    <t>2,  Osobohodiny za údržbu na technickej základni (necertifikovaný personál)</t>
  </si>
  <si>
    <t>príkaz na prácu (W/O)</t>
  </si>
  <si>
    <t>osobohodina (MH)</t>
  </si>
  <si>
    <t>ŠTRUKTÚROVANÝ ROZPOČET CENY</t>
  </si>
  <si>
    <t>Konštanty:</t>
  </si>
  <si>
    <t>Orientačná cena letovej hodiny bez DPH [EUR]:</t>
  </si>
  <si>
    <t>Rýchlosť [mi/h]:</t>
  </si>
  <si>
    <t>Cena spolu v EUR s DPH vrátane ceny za prelet</t>
  </si>
  <si>
    <t>tab. 1 Služby - údržba</t>
  </si>
  <si>
    <t>tab. 2 Materiál,  komponenty,  vybavenie a zariadenie</t>
  </si>
  <si>
    <t>Poznámky:</t>
  </si>
  <si>
    <t>Všetky ceny a percentuálne hodnoty je potrebné zaokrúhliť na 2 desatinné miesta</t>
  </si>
  <si>
    <t>A) Cena celkom za plánovanú a neplánovanú údržbu:</t>
  </si>
  <si>
    <t>Ortodromická vzdialenosť medzi Letiskom BTS a technickou základňou uchádzača 
[mi]</t>
  </si>
  <si>
    <t>Lokalita technickej základne uchádzača 
(uchádzač uvedie mesto a štát alebo IATA/ICAO kód letiska)</t>
  </si>
  <si>
    <t>Ortodromická vzdialenosť medzi Letiskom BTS a technickou základňou poskytovateľa  (spiatočná cesta)
[mi]</t>
  </si>
  <si>
    <t>Odhadované priame náklady na prelet (spiatočná cesta) 
[EUR bez DPH]</t>
  </si>
  <si>
    <t>Cena spolu vrátane ceny za prelet 
[v EUR bez DPH]</t>
  </si>
  <si>
    <t>tab. 3 - výpočet kritéria č.1</t>
  </si>
  <si>
    <t>B) Priame náklady na prelet:</t>
  </si>
  <si>
    <r>
      <t>Príplatok ceny materiálov, komponentov, vybavenia a zariadení v hodnote nad 100 000 EUR bez DPH  (</t>
    </r>
    <r>
      <rPr>
        <b/>
        <sz val="11"/>
        <color rgb="FFFF0000"/>
        <rFont val="Calibri"/>
        <family val="2"/>
        <charset val="238"/>
        <scheme val="minor"/>
      </rPr>
      <t>Kritérium č.5</t>
    </r>
    <r>
      <rPr>
        <sz val="11"/>
        <color theme="1"/>
        <rFont val="Calibri"/>
        <family val="2"/>
        <scheme val="minor"/>
      </rPr>
      <t>)
Predpokladaný počet 3 ks počas 48 mesiacov</t>
    </r>
  </si>
  <si>
    <r>
      <t xml:space="preserve">C) Celkové náklady na plánovanú a neplánovanú údržbu vrátane priamych nákladov na prelet   (C = A + B):
    </t>
    </r>
    <r>
      <rPr>
        <sz val="11"/>
        <color theme="1"/>
        <rFont val="Calibri"/>
        <family val="2"/>
        <charset val="238"/>
        <scheme val="minor"/>
      </rPr>
      <t>(</t>
    </r>
    <r>
      <rPr>
        <b/>
        <sz val="11"/>
        <color rgb="FFFF0000"/>
        <rFont val="Calibri"/>
        <family val="2"/>
        <charset val="238"/>
        <scheme val="minor"/>
      </rPr>
      <t>Kritérium č. 1</t>
    </r>
    <r>
      <rPr>
        <sz val="11"/>
        <color theme="1"/>
        <rFont val="Calibri"/>
        <family val="2"/>
        <charset val="238"/>
        <scheme val="minor"/>
      </rPr>
      <t>)</t>
    </r>
  </si>
  <si>
    <t>3, PHASE 8</t>
  </si>
  <si>
    <t>4, PHASE 9</t>
  </si>
  <si>
    <t>5, PHASE 10</t>
  </si>
  <si>
    <t>6, PHASE 11</t>
  </si>
  <si>
    <t>7, PHASE 13</t>
  </si>
  <si>
    <t>8, PHASE 15</t>
  </si>
  <si>
    <r>
      <t>Príplatok ceny materiálov, komponentov, vybavenia a zariadení v hodnote do 1 000 EUR bez DPH  (</t>
    </r>
    <r>
      <rPr>
        <b/>
        <sz val="11"/>
        <color rgb="FFFF0000"/>
        <rFont val="Calibri"/>
        <family val="2"/>
        <charset val="238"/>
        <scheme val="minor"/>
      </rPr>
      <t>Kritérium č.2</t>
    </r>
    <r>
      <rPr>
        <sz val="11"/>
        <color theme="1"/>
        <rFont val="Calibri"/>
        <family val="2"/>
        <scheme val="minor"/>
      </rPr>
      <t xml:space="preserve">)
</t>
    </r>
    <r>
      <rPr>
        <i/>
        <sz val="11"/>
        <color theme="1"/>
        <rFont val="Calibri"/>
        <family val="2"/>
        <charset val="238"/>
        <scheme val="minor"/>
      </rPr>
      <t>Predpokladaný počet 570 ks počas 48 mesiacov</t>
    </r>
  </si>
  <si>
    <r>
      <t>Príplatok ceny materiálov, komponentov, vybavenia a zariadení v hodnote od 1 001 do 10 000 EUR bez DPH  (</t>
    </r>
    <r>
      <rPr>
        <b/>
        <sz val="11"/>
        <color rgb="FFFF0000"/>
        <rFont val="Calibri"/>
        <family val="2"/>
        <charset val="238"/>
        <scheme val="minor"/>
      </rPr>
      <t>Kritérium č.3</t>
    </r>
    <r>
      <rPr>
        <sz val="11"/>
        <color theme="1"/>
        <rFont val="Calibri"/>
        <family val="2"/>
        <scheme val="minor"/>
      </rPr>
      <t>)
Predpokladaný počet 300 ks počas 48 mesiacov</t>
    </r>
  </si>
  <si>
    <r>
      <t>Príplatok ceny materiálov, komponentov, vybavenia a zariadení v hodnote od 10 001 do 100 000 EUR bez DPH  (</t>
    </r>
    <r>
      <rPr>
        <b/>
        <sz val="11"/>
        <color rgb="FFFF0000"/>
        <rFont val="Calibri"/>
        <family val="2"/>
        <charset val="238"/>
        <scheme val="minor"/>
      </rPr>
      <t>Kritérium č.4</t>
    </r>
    <r>
      <rPr>
        <sz val="11"/>
        <color theme="1"/>
        <rFont val="Calibri"/>
        <family val="2"/>
        <scheme val="minor"/>
      </rPr>
      <t>)
Predpokladaný počet 70 ks počas 48 mesiacov</t>
    </r>
  </si>
  <si>
    <t>Príloha č. 3 (súťažných podkladov)</t>
  </si>
  <si>
    <t>Príloha č. 2 (rámcovej dohody)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</si>
</sst>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11" applyNumberFormat="0" applyFont="0" applyAlignment="0" applyProtection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10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164" fontId="0" fillId="0" borderId="10" xfId="0" applyNumberForma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0" fillId="3" borderId="8" xfId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164" fontId="0" fillId="0" borderId="28" xfId="0" applyNumberForma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0" fillId="0" borderId="29" xfId="0" applyFill="1" applyBorder="1" applyAlignment="1"/>
    <xf numFmtId="0" fontId="0" fillId="0" borderId="31" xfId="0" applyFill="1" applyBorder="1" applyAlignment="1"/>
    <xf numFmtId="0" fontId="0" fillId="0" borderId="22" xfId="0" applyFill="1" applyBorder="1" applyAlignment="1"/>
    <xf numFmtId="164" fontId="4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/>
    <xf numFmtId="164" fontId="3" fillId="0" borderId="21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164" fontId="0" fillId="2" borderId="3" xfId="0" applyNumberForma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4" fillId="0" borderId="30" xfId="0" applyFont="1" applyFill="1" applyBorder="1" applyAlignment="1">
      <alignment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wrapText="1" indent="1"/>
    </xf>
    <xf numFmtId="0" fontId="0" fillId="0" borderId="34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zoomScale="90" zoomScaleNormal="90" workbookViewId="0">
      <selection activeCell="H20" sqref="H20"/>
    </sheetView>
  </sheetViews>
  <sheetFormatPr defaultRowHeight="14.4" x14ac:dyDescent="0.3"/>
  <cols>
    <col min="1" max="1" width="2.6640625" customWidth="1"/>
    <col min="2" max="2" width="56.33203125" customWidth="1"/>
    <col min="3" max="3" width="17.6640625" customWidth="1"/>
    <col min="4" max="4" width="14.44140625" bestFit="1" customWidth="1"/>
    <col min="5" max="7" width="16.6640625" customWidth="1"/>
    <col min="8" max="8" width="18.88671875" customWidth="1"/>
    <col min="9" max="9" width="3.33203125" customWidth="1"/>
    <col min="10" max="10" width="20.6640625" customWidth="1"/>
    <col min="11" max="11" width="16.6640625" customWidth="1"/>
    <col min="12" max="12" width="18.44140625" customWidth="1"/>
    <col min="13" max="16" width="16.6640625" customWidth="1"/>
  </cols>
  <sheetData>
    <row r="1" spans="2:16" x14ac:dyDescent="0.3">
      <c r="B1" s="72" t="s">
        <v>42</v>
      </c>
      <c r="I1" s="20"/>
      <c r="J1" s="20"/>
    </row>
    <row r="2" spans="2:16" x14ac:dyDescent="0.3">
      <c r="B2" s="21" t="s">
        <v>43</v>
      </c>
      <c r="H2" s="20"/>
      <c r="I2" s="20"/>
      <c r="J2" s="20"/>
    </row>
    <row r="3" spans="2:16" ht="18" customHeight="1" x14ac:dyDescent="0.3">
      <c r="B3" s="86" t="s">
        <v>14</v>
      </c>
      <c r="C3" s="86"/>
      <c r="D3" s="86"/>
      <c r="E3" s="86"/>
      <c r="F3" s="86"/>
      <c r="G3" s="86"/>
      <c r="H3" s="86"/>
      <c r="I3" s="20"/>
      <c r="J3" s="20"/>
      <c r="K3" s="33"/>
      <c r="L3" s="33"/>
      <c r="M3" s="33"/>
    </row>
    <row r="4" spans="2:16" x14ac:dyDescent="0.3">
      <c r="B4" s="56" t="s">
        <v>21</v>
      </c>
      <c r="C4" s="36"/>
      <c r="D4" s="36"/>
      <c r="E4" s="36"/>
      <c r="F4" s="36"/>
      <c r="G4" s="36"/>
      <c r="H4" s="36"/>
      <c r="I4" s="20"/>
      <c r="J4" s="20"/>
      <c r="K4" s="33"/>
      <c r="L4" s="33"/>
      <c r="M4" s="33"/>
    </row>
    <row r="5" spans="2:16" x14ac:dyDescent="0.3">
      <c r="B5" s="21" t="s">
        <v>8</v>
      </c>
      <c r="H5" s="20"/>
      <c r="I5" s="20"/>
      <c r="J5" s="67" t="s">
        <v>15</v>
      </c>
      <c r="L5" s="68"/>
      <c r="M5" s="68"/>
    </row>
    <row r="6" spans="2:16" x14ac:dyDescent="0.3">
      <c r="B6" s="21" t="s">
        <v>22</v>
      </c>
      <c r="H6" s="20"/>
      <c r="I6" s="20"/>
      <c r="J6" s="69" t="s">
        <v>17</v>
      </c>
      <c r="L6" s="68"/>
      <c r="M6" s="70">
        <v>400</v>
      </c>
    </row>
    <row r="7" spans="2:16" x14ac:dyDescent="0.3">
      <c r="B7" s="21" t="s">
        <v>9</v>
      </c>
      <c r="J7" s="69" t="s">
        <v>16</v>
      </c>
      <c r="L7" s="68"/>
      <c r="M7" s="70">
        <v>4079</v>
      </c>
    </row>
    <row r="8" spans="2:16" x14ac:dyDescent="0.3">
      <c r="I8" s="32"/>
      <c r="K8" s="69"/>
    </row>
    <row r="9" spans="2:16" ht="15" thickBot="1" x14ac:dyDescent="0.35">
      <c r="B9" s="9" t="s">
        <v>19</v>
      </c>
      <c r="J9" s="55" t="s">
        <v>29</v>
      </c>
      <c r="K9" s="33"/>
    </row>
    <row r="10" spans="2:16" ht="57" customHeight="1" thickBot="1" x14ac:dyDescent="0.35">
      <c r="B10" s="18" t="s">
        <v>5</v>
      </c>
      <c r="C10" s="19" t="s">
        <v>3</v>
      </c>
      <c r="D10" s="29" t="s">
        <v>7</v>
      </c>
      <c r="E10" s="19" t="s">
        <v>4</v>
      </c>
      <c r="F10" s="19" t="s">
        <v>0</v>
      </c>
      <c r="G10" s="19" t="s">
        <v>1</v>
      </c>
      <c r="H10" s="52" t="s">
        <v>2</v>
      </c>
      <c r="I10" s="41"/>
      <c r="J10" s="93" t="s">
        <v>25</v>
      </c>
      <c r="K10" s="91" t="s">
        <v>24</v>
      </c>
      <c r="L10" s="87" t="s">
        <v>26</v>
      </c>
      <c r="M10" s="89" t="s">
        <v>27</v>
      </c>
      <c r="N10" s="77" t="s">
        <v>28</v>
      </c>
      <c r="O10" s="80" t="s">
        <v>1</v>
      </c>
      <c r="P10" s="83" t="s">
        <v>18</v>
      </c>
    </row>
    <row r="11" spans="2:16" s="1" customFormat="1" ht="28.8" x14ac:dyDescent="0.3">
      <c r="B11" s="24" t="s">
        <v>10</v>
      </c>
      <c r="C11" s="25" t="s">
        <v>13</v>
      </c>
      <c r="D11" s="25">
        <v>4000</v>
      </c>
      <c r="E11" s="57"/>
      <c r="F11" s="26">
        <f>E11*D11</f>
        <v>0</v>
      </c>
      <c r="G11" s="27">
        <v>0.2</v>
      </c>
      <c r="H11" s="53">
        <f>F11+G11*F11</f>
        <v>0</v>
      </c>
      <c r="I11" s="42"/>
      <c r="J11" s="94"/>
      <c r="K11" s="92"/>
      <c r="L11" s="88"/>
      <c r="M11" s="90"/>
      <c r="N11" s="78"/>
      <c r="O11" s="81"/>
      <c r="P11" s="84"/>
    </row>
    <row r="12" spans="2:16" s="1" customFormat="1" ht="31.5" customHeight="1" x14ac:dyDescent="0.3">
      <c r="B12" s="12" t="s">
        <v>11</v>
      </c>
      <c r="C12" s="30" t="s">
        <v>13</v>
      </c>
      <c r="D12" s="22">
        <v>200</v>
      </c>
      <c r="E12" s="6"/>
      <c r="F12" s="7">
        <f>E12*D12</f>
        <v>0</v>
      </c>
      <c r="G12" s="8">
        <v>0.2</v>
      </c>
      <c r="H12" s="54">
        <f t="shared" ref="H12:H18" si="0">F12+G12*F12</f>
        <v>0</v>
      </c>
      <c r="I12" s="42"/>
      <c r="J12" s="95"/>
      <c r="K12" s="92"/>
      <c r="L12" s="88"/>
      <c r="M12" s="90"/>
      <c r="N12" s="79"/>
      <c r="O12" s="82"/>
      <c r="P12" s="85"/>
    </row>
    <row r="13" spans="2:16" s="1" customFormat="1" ht="31.5" customHeight="1" x14ac:dyDescent="0.3">
      <c r="B13" s="28" t="s">
        <v>33</v>
      </c>
      <c r="C13" s="23" t="s">
        <v>12</v>
      </c>
      <c r="D13" s="22">
        <v>2</v>
      </c>
      <c r="E13" s="6"/>
      <c r="F13" s="4">
        <f>E13*D13</f>
        <v>0</v>
      </c>
      <c r="G13" s="3">
        <v>0.2</v>
      </c>
      <c r="H13" s="54">
        <f t="shared" si="0"/>
        <v>0</v>
      </c>
      <c r="I13" s="42"/>
      <c r="J13" s="44"/>
      <c r="K13" s="40"/>
      <c r="L13" s="35">
        <f>K13*2</f>
        <v>0</v>
      </c>
      <c r="M13" s="34">
        <f>(((L13/M6)*M7)*D13)*2</f>
        <v>0</v>
      </c>
      <c r="N13" s="61">
        <f>M13+F13</f>
        <v>0</v>
      </c>
      <c r="O13" s="3">
        <v>0.2</v>
      </c>
      <c r="P13" s="34">
        <f>N13+O13*N13</f>
        <v>0</v>
      </c>
    </row>
    <row r="14" spans="2:16" s="1" customFormat="1" ht="31.5" customHeight="1" x14ac:dyDescent="0.3">
      <c r="B14" s="28" t="s">
        <v>34</v>
      </c>
      <c r="C14" s="23" t="s">
        <v>12</v>
      </c>
      <c r="D14" s="22">
        <v>2</v>
      </c>
      <c r="E14" s="6"/>
      <c r="F14" s="4">
        <f t="shared" ref="F14:F18" si="1">E14*D14</f>
        <v>0</v>
      </c>
      <c r="G14" s="3">
        <v>0.2</v>
      </c>
      <c r="H14" s="54">
        <f t="shared" si="0"/>
        <v>0</v>
      </c>
      <c r="I14" s="42"/>
      <c r="J14" s="44"/>
      <c r="K14" s="40"/>
      <c r="L14" s="35">
        <f t="shared" ref="L14:L18" si="2">K14*2</f>
        <v>0</v>
      </c>
      <c r="M14" s="34">
        <f>(((L14/M6)*M7)*D14)*2</f>
        <v>0</v>
      </c>
      <c r="N14" s="61">
        <f t="shared" ref="N14:N18" si="3">M14+F14</f>
        <v>0</v>
      </c>
      <c r="O14" s="3">
        <v>0.2</v>
      </c>
      <c r="P14" s="34">
        <f t="shared" ref="P14:P18" si="4">N14+O14*N14</f>
        <v>0</v>
      </c>
    </row>
    <row r="15" spans="2:16" s="1" customFormat="1" ht="31.5" customHeight="1" x14ac:dyDescent="0.3">
      <c r="B15" s="28" t="s">
        <v>35</v>
      </c>
      <c r="C15" s="23" t="s">
        <v>12</v>
      </c>
      <c r="D15" s="22">
        <v>2</v>
      </c>
      <c r="E15" s="6"/>
      <c r="F15" s="4">
        <f t="shared" si="1"/>
        <v>0</v>
      </c>
      <c r="G15" s="3">
        <v>0.2</v>
      </c>
      <c r="H15" s="54">
        <f t="shared" si="0"/>
        <v>0</v>
      </c>
      <c r="I15" s="42"/>
      <c r="J15" s="44"/>
      <c r="K15" s="40"/>
      <c r="L15" s="35">
        <f t="shared" si="2"/>
        <v>0</v>
      </c>
      <c r="M15" s="34">
        <f>(((L15/M6)*M7)*D15)*2</f>
        <v>0</v>
      </c>
      <c r="N15" s="61">
        <f t="shared" si="3"/>
        <v>0</v>
      </c>
      <c r="O15" s="3">
        <v>0.2</v>
      </c>
      <c r="P15" s="34">
        <f t="shared" si="4"/>
        <v>0</v>
      </c>
    </row>
    <row r="16" spans="2:16" s="1" customFormat="1" ht="31.5" customHeight="1" x14ac:dyDescent="0.3">
      <c r="B16" s="28" t="s">
        <v>36</v>
      </c>
      <c r="C16" s="23" t="s">
        <v>12</v>
      </c>
      <c r="D16" s="22">
        <v>2</v>
      </c>
      <c r="E16" s="6"/>
      <c r="F16" s="4">
        <f t="shared" si="1"/>
        <v>0</v>
      </c>
      <c r="G16" s="3">
        <v>0.2</v>
      </c>
      <c r="H16" s="54">
        <f t="shared" si="0"/>
        <v>0</v>
      </c>
      <c r="I16" s="42"/>
      <c r="J16" s="44"/>
      <c r="K16" s="40"/>
      <c r="L16" s="35">
        <f t="shared" si="2"/>
        <v>0</v>
      </c>
      <c r="M16" s="34">
        <f>(((L16/M6)*M7)*D16)*2</f>
        <v>0</v>
      </c>
      <c r="N16" s="61">
        <f t="shared" si="3"/>
        <v>0</v>
      </c>
      <c r="O16" s="3">
        <v>0.2</v>
      </c>
      <c r="P16" s="34">
        <f t="shared" si="4"/>
        <v>0</v>
      </c>
    </row>
    <row r="17" spans="2:16" s="1" customFormat="1" ht="31.5" customHeight="1" x14ac:dyDescent="0.3">
      <c r="B17" s="28" t="s">
        <v>37</v>
      </c>
      <c r="C17" s="23" t="s">
        <v>12</v>
      </c>
      <c r="D17" s="22">
        <v>2</v>
      </c>
      <c r="E17" s="6"/>
      <c r="F17" s="4">
        <f t="shared" si="1"/>
        <v>0</v>
      </c>
      <c r="G17" s="3">
        <v>0.2</v>
      </c>
      <c r="H17" s="54">
        <f t="shared" si="0"/>
        <v>0</v>
      </c>
      <c r="I17" s="42"/>
      <c r="J17" s="44"/>
      <c r="K17" s="40"/>
      <c r="L17" s="35">
        <f t="shared" si="2"/>
        <v>0</v>
      </c>
      <c r="M17" s="34">
        <f>(((L17/M6)*M7)*D17)*2</f>
        <v>0</v>
      </c>
      <c r="N17" s="61">
        <f t="shared" si="3"/>
        <v>0</v>
      </c>
      <c r="O17" s="3">
        <v>0.2</v>
      </c>
      <c r="P17" s="34">
        <f t="shared" si="4"/>
        <v>0</v>
      </c>
    </row>
    <row r="18" spans="2:16" s="1" customFormat="1" ht="31.5" customHeight="1" thickBot="1" x14ac:dyDescent="0.35">
      <c r="B18" s="28" t="s">
        <v>38</v>
      </c>
      <c r="C18" s="23" t="s">
        <v>12</v>
      </c>
      <c r="D18" s="71">
        <v>1</v>
      </c>
      <c r="E18" s="6"/>
      <c r="F18" s="4">
        <f t="shared" si="1"/>
        <v>0</v>
      </c>
      <c r="G18" s="3">
        <v>0.2</v>
      </c>
      <c r="H18" s="54">
        <f t="shared" si="0"/>
        <v>0</v>
      </c>
      <c r="I18" s="42"/>
      <c r="J18" s="44"/>
      <c r="K18" s="40"/>
      <c r="L18" s="35">
        <f t="shared" si="2"/>
        <v>0</v>
      </c>
      <c r="M18" s="64">
        <f>(((L18/M6)*M7)*D18)*2</f>
        <v>0</v>
      </c>
      <c r="N18" s="61">
        <f t="shared" si="3"/>
        <v>0</v>
      </c>
      <c r="O18" s="3">
        <v>0.2</v>
      </c>
      <c r="P18" s="34">
        <f t="shared" si="4"/>
        <v>0</v>
      </c>
    </row>
    <row r="19" spans="2:16" ht="30" customHeight="1" thickBot="1" x14ac:dyDescent="0.35">
      <c r="B19" s="65" t="s">
        <v>23</v>
      </c>
      <c r="C19" s="47"/>
      <c r="D19" s="47"/>
      <c r="E19" s="48"/>
      <c r="F19" s="49">
        <f>SUM(F11:F18)</f>
        <v>0</v>
      </c>
      <c r="G19" s="50"/>
      <c r="H19" s="51">
        <f>SUM(H11:H18)</f>
        <v>0</v>
      </c>
      <c r="I19" s="43"/>
      <c r="J19" s="73" t="s">
        <v>30</v>
      </c>
      <c r="K19" s="74"/>
      <c r="L19" s="74"/>
      <c r="M19" s="60">
        <f>SUM(M13:M18)</f>
        <v>0</v>
      </c>
      <c r="N19" s="62"/>
      <c r="O19" s="63"/>
      <c r="P19" s="62"/>
    </row>
    <row r="20" spans="2:16" ht="46.5" customHeight="1" thickBot="1" x14ac:dyDescent="0.35">
      <c r="B20" s="45"/>
      <c r="C20" s="46"/>
      <c r="D20" s="37"/>
      <c r="E20" s="37"/>
      <c r="F20" s="38"/>
      <c r="G20" s="37"/>
      <c r="H20" s="39"/>
      <c r="I20" s="39"/>
      <c r="J20" s="75" t="s">
        <v>32</v>
      </c>
      <c r="K20" s="76"/>
      <c r="L20" s="76"/>
      <c r="M20" s="66">
        <f>F19+M19</f>
        <v>0</v>
      </c>
      <c r="N20" s="58"/>
      <c r="O20" s="58"/>
      <c r="P20" s="59"/>
    </row>
    <row r="21" spans="2:16" ht="15" thickBot="1" x14ac:dyDescent="0.35">
      <c r="B21" s="31" t="s">
        <v>20</v>
      </c>
      <c r="D21" s="14"/>
    </row>
    <row r="22" spans="2:16" s="1" customFormat="1" ht="43.2" x14ac:dyDescent="0.3">
      <c r="B22" s="11" t="s">
        <v>39</v>
      </c>
      <c r="C22" s="5" t="s">
        <v>6</v>
      </c>
      <c r="D22" s="15"/>
    </row>
    <row r="23" spans="2:16" s="1" customFormat="1" ht="43.2" x14ac:dyDescent="0.3">
      <c r="B23" s="12" t="s">
        <v>40</v>
      </c>
      <c r="C23" s="2" t="s">
        <v>6</v>
      </c>
      <c r="D23" s="16"/>
    </row>
    <row r="24" spans="2:16" s="1" customFormat="1" ht="43.2" x14ac:dyDescent="0.3">
      <c r="B24" s="12" t="s">
        <v>41</v>
      </c>
      <c r="C24" s="2" t="s">
        <v>6</v>
      </c>
      <c r="D24" s="16"/>
    </row>
    <row r="25" spans="2:16" s="1" customFormat="1" ht="43.8" thickBot="1" x14ac:dyDescent="0.35">
      <c r="B25" s="13" t="s">
        <v>31</v>
      </c>
      <c r="C25" s="10" t="s">
        <v>6</v>
      </c>
      <c r="D25" s="17"/>
    </row>
  </sheetData>
  <mergeCells count="10">
    <mergeCell ref="B3:H3"/>
    <mergeCell ref="L10:L12"/>
    <mergeCell ref="M10:M12"/>
    <mergeCell ref="K10:K12"/>
    <mergeCell ref="J10:J12"/>
    <mergeCell ref="J19:L19"/>
    <mergeCell ref="J20:L20"/>
    <mergeCell ref="N10:N12"/>
    <mergeCell ref="O10:O12"/>
    <mergeCell ref="P10:P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2023-03-14T07:19:52Z</dcterms:modified>
</cp:coreProperties>
</file>