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Remetské Hámre zákazka č.17-20 VCRemetské Hámre\VC LS R.Hámre - VÚ sever _výzva č.17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ponuka'!$A$1:$O$56</definedName>
  </definedNames>
  <calcPr calcId="162913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O33" i="1" l="1"/>
  <c r="O34" i="1"/>
  <c r="O35" i="1"/>
  <c r="O36" i="1"/>
  <c r="O37" i="1"/>
  <c r="O38" i="1"/>
  <c r="O39" i="1"/>
  <c r="G40" i="1"/>
  <c r="O32" i="1"/>
  <c r="O30" i="1"/>
  <c r="O28" i="1"/>
  <c r="O24" i="1"/>
  <c r="O23" i="1"/>
  <c r="O22" i="1"/>
  <c r="O19" i="1"/>
  <c r="O18" i="1"/>
  <c r="O15" i="1"/>
  <c r="O14" i="1"/>
  <c r="O12" i="1"/>
  <c r="O13" i="1"/>
  <c r="O16" i="1"/>
  <c r="O17" i="1"/>
  <c r="O20" i="1"/>
  <c r="O21" i="1"/>
  <c r="L41" i="1"/>
  <c r="O25" i="1"/>
  <c r="O26" i="1"/>
  <c r="O27" i="1"/>
  <c r="O29" i="1"/>
  <c r="O31" i="1"/>
  <c r="O41" i="1" l="1"/>
  <c r="O43" i="1" s="1"/>
  <c r="O42" i="1" s="1"/>
  <c r="P41" i="1" l="1"/>
</calcChain>
</file>

<file path=xl/sharedStrings.xml><?xml version="1.0" encoding="utf-8"?>
<sst xmlns="http://schemas.openxmlformats.org/spreadsheetml/2006/main" count="243" uniqueCount="107">
  <si>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</si>
  <si>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</si>
  <si>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</si>
  <si>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</si>
  <si>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</si>
  <si>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</si>
  <si>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</si>
  <si>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</si>
  <si>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</si>
  <si>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</si>
  <si>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</si>
  <si>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</si>
  <si>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</si>
  <si>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</si>
  <si>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</si>
  <si>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</si>
  <si>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</si>
  <si>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</si>
  <si>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</si>
  <si>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</si>
  <si>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</si>
  <si>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</si>
  <si>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</si>
  <si>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</si>
  <si>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</si>
  <si>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</si>
  <si>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</si>
  <si>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</si>
  <si>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</si>
  <si>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</si>
  <si>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</si>
  <si>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</si>
  <si>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</si>
  <si>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</si>
  <si>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</si>
  <si>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</si>
  <si>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</si>
  <si>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</si>
  <si>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</si>
  <si>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</si>
  <si>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</si>
  <si>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</si>
  <si>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</si>
  <si>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</si>
  <si>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</si>
  <si>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</si>
  <si>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</si>
  <si>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</si>
  <si>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</si>
  <si>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</si>
  <si>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</si>
  <si>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</si>
  <si>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</si>
  <si>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</si>
  <si>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</si>
  <si>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</si>
  <si>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</si>
  <si>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</si>
  <si>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</si>
  <si>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</si>
  <si>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</si>
  <si>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</si>
  <si>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</si>
  <si>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</si>
  <si>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</si>
  <si>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</si>
  <si>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</si>
  <si>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</si>
  <si>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</si>
  <si>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Slovenskej republiky š. p., organizačná zložka OZ Vihorlat</t>
  </si>
  <si>
    <t>nie som platcom DPH</t>
  </si>
  <si>
    <t>Barlahov</t>
  </si>
  <si>
    <t>Prevlaky</t>
  </si>
  <si>
    <t>Múr</t>
  </si>
  <si>
    <t>Rybnička</t>
  </si>
  <si>
    <t>Vinné</t>
  </si>
  <si>
    <t>22A0</t>
  </si>
  <si>
    <t>536A0</t>
  </si>
  <si>
    <t>106B0</t>
  </si>
  <si>
    <t>107B0</t>
  </si>
  <si>
    <t>373 0</t>
  </si>
  <si>
    <t>299A0</t>
  </si>
  <si>
    <t>306 2</t>
  </si>
  <si>
    <t>536B0</t>
  </si>
  <si>
    <t>360 0</t>
  </si>
  <si>
    <t>19D0</t>
  </si>
  <si>
    <t>19E0</t>
  </si>
  <si>
    <t>8D0</t>
  </si>
  <si>
    <t>8E0</t>
  </si>
  <si>
    <t>9D0</t>
  </si>
  <si>
    <t>1,2,4c,4d,6,7 - výroba SKM</t>
  </si>
  <si>
    <t>1,2,4c,4d,6,7 - výroba PD</t>
  </si>
  <si>
    <t>1,2,4a,4d,6,7 - výroba SKM</t>
  </si>
  <si>
    <t>1,2,4a,4d,6,7 - výroba PD</t>
  </si>
  <si>
    <t>VÚ+50r</t>
  </si>
  <si>
    <t>VÚ-50r.</t>
  </si>
  <si>
    <t>100/500</t>
  </si>
  <si>
    <t>120/600</t>
  </si>
  <si>
    <t>100/400</t>
  </si>
  <si>
    <t>100/200</t>
  </si>
  <si>
    <t>110/500</t>
  </si>
  <si>
    <t>110/1000</t>
  </si>
  <si>
    <t>130/550</t>
  </si>
  <si>
    <t>100/300</t>
  </si>
  <si>
    <t>100/700</t>
  </si>
  <si>
    <t>m3</t>
  </si>
  <si>
    <t>Lesnícke služby v ťažbovom procese na OZ SOBRANCE, VC Remetské Hámre - Sever zákazka č.17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</si>
</sst>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4" fontId="6" fillId="3" borderId="38" xfId="0" applyNumberFormat="1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5" t="s">
        <v>67</v>
      </c>
      <c r="N1" s="49"/>
      <c r="O1" s="14"/>
    </row>
    <row r="2" spans="1:16" ht="11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5" t="s">
        <v>68</v>
      </c>
      <c r="N2" s="49"/>
      <c r="O2" s="14"/>
    </row>
    <row r="3" spans="1:16" ht="18" x14ac:dyDescent="0.25">
      <c r="A3" s="16" t="s">
        <v>0</v>
      </c>
      <c r="B3" s="45"/>
      <c r="C3" s="109" t="s">
        <v>106</v>
      </c>
      <c r="D3" s="110"/>
      <c r="E3" s="110"/>
      <c r="F3" s="110"/>
      <c r="G3" s="110"/>
      <c r="H3" s="110"/>
      <c r="I3" s="110"/>
      <c r="J3" s="110"/>
      <c r="K3" s="110"/>
      <c r="L3" s="45"/>
      <c r="M3" s="49"/>
      <c r="N3" s="13"/>
      <c r="O3" s="14"/>
    </row>
    <row r="4" spans="1:16" ht="10.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3"/>
      <c r="O4" s="14"/>
    </row>
    <row r="5" spans="1:16" x14ac:dyDescent="0.25">
      <c r="A5" s="17"/>
      <c r="B5" s="17"/>
      <c r="C5" s="17"/>
      <c r="D5" s="17"/>
      <c r="E5" s="98"/>
      <c r="F5" s="98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99" t="s">
        <v>69</v>
      </c>
      <c r="C6" s="99"/>
      <c r="D6" s="99"/>
      <c r="E6" s="99"/>
      <c r="F6" s="99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46"/>
      <c r="B7" s="100"/>
      <c r="C7" s="100"/>
      <c r="D7" s="100"/>
      <c r="E7" s="100"/>
      <c r="F7" s="100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96" t="s">
        <v>64</v>
      </c>
      <c r="B8" s="97"/>
      <c r="C8" s="50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2" t="s">
        <v>8</v>
      </c>
      <c r="B9" s="101" t="s">
        <v>2</v>
      </c>
      <c r="C9" s="104" t="s">
        <v>53</v>
      </c>
      <c r="D9" s="105"/>
      <c r="E9" s="106" t="s">
        <v>3</v>
      </c>
      <c r="F9" s="107"/>
      <c r="G9" s="108"/>
      <c r="H9" s="87" t="s">
        <v>4</v>
      </c>
      <c r="I9" s="85" t="s">
        <v>5</v>
      </c>
      <c r="J9" s="90" t="s">
        <v>6</v>
      </c>
      <c r="K9" s="93" t="s">
        <v>7</v>
      </c>
      <c r="L9" s="85" t="s">
        <v>54</v>
      </c>
      <c r="M9" s="85" t="s">
        <v>59</v>
      </c>
      <c r="N9" s="73" t="s">
        <v>57</v>
      </c>
      <c r="O9" s="76" t="s">
        <v>58</v>
      </c>
    </row>
    <row r="10" spans="1:16" ht="21.75" customHeight="1" x14ac:dyDescent="0.25">
      <c r="A10" s="21"/>
      <c r="B10" s="102"/>
      <c r="C10" s="79" t="s">
        <v>66</v>
      </c>
      <c r="D10" s="80"/>
      <c r="E10" s="79" t="s">
        <v>9</v>
      </c>
      <c r="F10" s="83" t="s">
        <v>10</v>
      </c>
      <c r="G10" s="85" t="s">
        <v>11</v>
      </c>
      <c r="H10" s="88"/>
      <c r="I10" s="83"/>
      <c r="J10" s="91"/>
      <c r="K10" s="94"/>
      <c r="L10" s="83"/>
      <c r="M10" s="83"/>
      <c r="N10" s="74"/>
      <c r="O10" s="77"/>
    </row>
    <row r="11" spans="1:16" ht="50.25" customHeight="1" thickBot="1" x14ac:dyDescent="0.3">
      <c r="A11" s="36"/>
      <c r="B11" s="103"/>
      <c r="C11" s="81"/>
      <c r="D11" s="82"/>
      <c r="E11" s="81"/>
      <c r="F11" s="84"/>
      <c r="G11" s="84"/>
      <c r="H11" s="89"/>
      <c r="I11" s="84"/>
      <c r="J11" s="92"/>
      <c r="K11" s="95"/>
      <c r="L11" s="84"/>
      <c r="M11" s="84"/>
      <c r="N11" s="75"/>
      <c r="O11" s="78"/>
    </row>
    <row r="12" spans="1:16" ht="15.75" thickBot="1" x14ac:dyDescent="0.3">
      <c r="A12" s="116" t="s">
        <v>71</v>
      </c>
      <c r="B12" s="117" t="s">
        <v>76</v>
      </c>
      <c r="C12" s="118" t="s">
        <v>90</v>
      </c>
      <c r="D12" s="118"/>
      <c r="E12" s="119">
        <v>4.9800000000000004</v>
      </c>
      <c r="F12" s="119"/>
      <c r="G12" s="119">
        <f>SUM(E12:F12)</f>
        <v>4.9800000000000004</v>
      </c>
      <c r="H12" s="119" t="s">
        <v>94</v>
      </c>
      <c r="I12" s="119">
        <v>30</v>
      </c>
      <c r="J12" s="119">
        <v>0.28999999999999998</v>
      </c>
      <c r="K12" s="120" t="s">
        <v>96</v>
      </c>
      <c r="L12" s="121">
        <v>151.38999999999999</v>
      </c>
      <c r="M12" s="122" t="s">
        <v>105</v>
      </c>
      <c r="N12" s="41"/>
      <c r="O12" s="42">
        <f t="shared" ref="O12:O39" si="0">SUM(N12*G12)</f>
        <v>0</v>
      </c>
      <c r="P12" s="12"/>
    </row>
    <row r="13" spans="1:16" x14ac:dyDescent="0.25">
      <c r="A13" s="123" t="s">
        <v>71</v>
      </c>
      <c r="B13" s="124" t="s">
        <v>76</v>
      </c>
      <c r="C13" s="125" t="s">
        <v>91</v>
      </c>
      <c r="D13" s="125"/>
      <c r="E13" s="126"/>
      <c r="F13" s="126">
        <v>101.83</v>
      </c>
      <c r="G13" s="126">
        <f>SUM(E13:F13)</f>
        <v>101.83</v>
      </c>
      <c r="H13" s="126" t="s">
        <v>94</v>
      </c>
      <c r="I13" s="126">
        <v>30</v>
      </c>
      <c r="J13" s="126">
        <v>0.28999999999999998</v>
      </c>
      <c r="K13" s="127" t="s">
        <v>96</v>
      </c>
      <c r="L13" s="128">
        <v>3542.97</v>
      </c>
      <c r="M13" s="129" t="s">
        <v>105</v>
      </c>
      <c r="N13" s="41"/>
      <c r="O13" s="22">
        <f t="shared" si="0"/>
        <v>0</v>
      </c>
      <c r="P13" s="12"/>
    </row>
    <row r="14" spans="1:16" x14ac:dyDescent="0.25">
      <c r="A14" s="123" t="s">
        <v>72</v>
      </c>
      <c r="B14" s="124" t="s">
        <v>77</v>
      </c>
      <c r="C14" s="130" t="s">
        <v>90</v>
      </c>
      <c r="D14" s="130"/>
      <c r="E14" s="126"/>
      <c r="F14" s="126">
        <v>23.09</v>
      </c>
      <c r="G14" s="126">
        <f t="shared" ref="G14:G39" si="1">SUM(E14:F14)</f>
        <v>23.09</v>
      </c>
      <c r="H14" s="126" t="s">
        <v>94</v>
      </c>
      <c r="I14" s="126">
        <v>25</v>
      </c>
      <c r="J14" s="126">
        <v>0.62</v>
      </c>
      <c r="K14" s="127" t="s">
        <v>97</v>
      </c>
      <c r="L14" s="127">
        <v>614.89</v>
      </c>
      <c r="M14" s="131" t="s">
        <v>105</v>
      </c>
      <c r="N14" s="34"/>
      <c r="O14" s="22">
        <f t="shared" si="0"/>
        <v>0</v>
      </c>
      <c r="P14" s="12"/>
    </row>
    <row r="15" spans="1:16" x14ac:dyDescent="0.25">
      <c r="A15" s="123" t="s">
        <v>72</v>
      </c>
      <c r="B15" s="124" t="s">
        <v>77</v>
      </c>
      <c r="C15" s="125" t="s">
        <v>91</v>
      </c>
      <c r="D15" s="125"/>
      <c r="E15" s="126"/>
      <c r="F15" s="126">
        <v>107.61</v>
      </c>
      <c r="G15" s="126">
        <f t="shared" si="1"/>
        <v>107.61</v>
      </c>
      <c r="H15" s="126" t="s">
        <v>94</v>
      </c>
      <c r="I15" s="126">
        <v>25</v>
      </c>
      <c r="J15" s="126">
        <v>0.62</v>
      </c>
      <c r="K15" s="127" t="s">
        <v>97</v>
      </c>
      <c r="L15" s="127">
        <v>3312.76</v>
      </c>
      <c r="M15" s="131" t="s">
        <v>105</v>
      </c>
      <c r="N15" s="34"/>
      <c r="O15" s="22">
        <f t="shared" si="0"/>
        <v>0</v>
      </c>
      <c r="P15" s="12"/>
    </row>
    <row r="16" spans="1:16" x14ac:dyDescent="0.25">
      <c r="A16" s="123" t="s">
        <v>71</v>
      </c>
      <c r="B16" s="124" t="s">
        <v>78</v>
      </c>
      <c r="C16" s="125" t="s">
        <v>92</v>
      </c>
      <c r="D16" s="125"/>
      <c r="E16" s="126">
        <v>52.2</v>
      </c>
      <c r="F16" s="126"/>
      <c r="G16" s="126">
        <f t="shared" si="1"/>
        <v>52.2</v>
      </c>
      <c r="H16" s="126" t="s">
        <v>95</v>
      </c>
      <c r="I16" s="126">
        <v>30</v>
      </c>
      <c r="J16" s="126">
        <v>0.25</v>
      </c>
      <c r="K16" s="127" t="s">
        <v>98</v>
      </c>
      <c r="L16" s="127">
        <v>1606.72</v>
      </c>
      <c r="M16" s="131" t="s">
        <v>105</v>
      </c>
      <c r="N16" s="34"/>
      <c r="O16" s="22">
        <f t="shared" si="0"/>
        <v>0</v>
      </c>
      <c r="P16" s="12"/>
    </row>
    <row r="17" spans="1:16" x14ac:dyDescent="0.25">
      <c r="A17" s="123" t="s">
        <v>71</v>
      </c>
      <c r="B17" s="124" t="s">
        <v>78</v>
      </c>
      <c r="C17" s="125" t="s">
        <v>93</v>
      </c>
      <c r="D17" s="125"/>
      <c r="E17" s="126"/>
      <c r="F17" s="126">
        <v>55.04</v>
      </c>
      <c r="G17" s="126">
        <f t="shared" si="1"/>
        <v>55.04</v>
      </c>
      <c r="H17" s="126" t="s">
        <v>95</v>
      </c>
      <c r="I17" s="126">
        <v>30</v>
      </c>
      <c r="J17" s="126">
        <v>0.25</v>
      </c>
      <c r="K17" s="127" t="s">
        <v>98</v>
      </c>
      <c r="L17" s="127">
        <v>2001.07</v>
      </c>
      <c r="M17" s="131" t="s">
        <v>105</v>
      </c>
      <c r="N17" s="34"/>
      <c r="O17" s="22">
        <f t="shared" si="0"/>
        <v>0</v>
      </c>
      <c r="P17" s="12"/>
    </row>
    <row r="18" spans="1:16" x14ac:dyDescent="0.25">
      <c r="A18" s="123" t="s">
        <v>71</v>
      </c>
      <c r="B18" s="124" t="s">
        <v>79</v>
      </c>
      <c r="C18" s="125" t="s">
        <v>92</v>
      </c>
      <c r="D18" s="125"/>
      <c r="E18" s="126">
        <v>5.15</v>
      </c>
      <c r="F18" s="126"/>
      <c r="G18" s="126">
        <f t="shared" si="1"/>
        <v>5.15</v>
      </c>
      <c r="H18" s="126" t="s">
        <v>95</v>
      </c>
      <c r="I18" s="126">
        <v>25</v>
      </c>
      <c r="J18" s="126">
        <v>0.19</v>
      </c>
      <c r="K18" s="127" t="s">
        <v>99</v>
      </c>
      <c r="L18" s="127">
        <v>169.23</v>
      </c>
      <c r="M18" s="131" t="s">
        <v>105</v>
      </c>
      <c r="N18" s="34"/>
      <c r="O18" s="22">
        <f t="shared" si="0"/>
        <v>0</v>
      </c>
      <c r="P18" s="12"/>
    </row>
    <row r="19" spans="1:16" x14ac:dyDescent="0.25">
      <c r="A19" s="123" t="s">
        <v>71</v>
      </c>
      <c r="B19" s="124" t="s">
        <v>79</v>
      </c>
      <c r="C19" s="125" t="s">
        <v>93</v>
      </c>
      <c r="D19" s="125"/>
      <c r="E19" s="126"/>
      <c r="F19" s="126">
        <v>9.34</v>
      </c>
      <c r="G19" s="126">
        <f t="shared" si="1"/>
        <v>9.34</v>
      </c>
      <c r="H19" s="126" t="s">
        <v>95</v>
      </c>
      <c r="I19" s="126">
        <v>25</v>
      </c>
      <c r="J19" s="126">
        <v>0.19</v>
      </c>
      <c r="K19" s="127" t="s">
        <v>99</v>
      </c>
      <c r="L19" s="127">
        <v>352.22</v>
      </c>
      <c r="M19" s="131" t="s">
        <v>105</v>
      </c>
      <c r="N19" s="34"/>
      <c r="O19" s="22">
        <f t="shared" si="0"/>
        <v>0</v>
      </c>
      <c r="P19" s="12"/>
    </row>
    <row r="20" spans="1:16" x14ac:dyDescent="0.25">
      <c r="A20" s="123" t="s">
        <v>71</v>
      </c>
      <c r="B20" s="124" t="s">
        <v>80</v>
      </c>
      <c r="C20" s="130" t="s">
        <v>90</v>
      </c>
      <c r="D20" s="130"/>
      <c r="E20" s="126">
        <v>5.5</v>
      </c>
      <c r="F20" s="126">
        <v>56.34</v>
      </c>
      <c r="G20" s="126">
        <f t="shared" si="1"/>
        <v>61.84</v>
      </c>
      <c r="H20" s="126" t="s">
        <v>95</v>
      </c>
      <c r="I20" s="126">
        <v>30</v>
      </c>
      <c r="J20" s="126">
        <v>0.28999999999999998</v>
      </c>
      <c r="K20" s="127" t="s">
        <v>97</v>
      </c>
      <c r="L20" s="127">
        <v>1771.72</v>
      </c>
      <c r="M20" s="131" t="s">
        <v>105</v>
      </c>
      <c r="N20" s="34"/>
      <c r="O20" s="22">
        <f t="shared" si="0"/>
        <v>0</v>
      </c>
      <c r="P20" s="12"/>
    </row>
    <row r="21" spans="1:16" x14ac:dyDescent="0.25">
      <c r="A21" s="123" t="s">
        <v>71</v>
      </c>
      <c r="B21" s="124" t="s">
        <v>80</v>
      </c>
      <c r="C21" s="125" t="s">
        <v>91</v>
      </c>
      <c r="D21" s="125"/>
      <c r="E21" s="126"/>
      <c r="F21" s="126">
        <v>188.25</v>
      </c>
      <c r="G21" s="126">
        <f t="shared" si="1"/>
        <v>188.25</v>
      </c>
      <c r="H21" s="126" t="s">
        <v>95</v>
      </c>
      <c r="I21" s="126">
        <v>30</v>
      </c>
      <c r="J21" s="126">
        <v>0.28999999999999998</v>
      </c>
      <c r="K21" s="127" t="s">
        <v>97</v>
      </c>
      <c r="L21" s="127">
        <v>6254.24</v>
      </c>
      <c r="M21" s="131" t="s">
        <v>105</v>
      </c>
      <c r="N21" s="34"/>
      <c r="O21" s="22">
        <f t="shared" si="0"/>
        <v>0</v>
      </c>
      <c r="P21" s="12"/>
    </row>
    <row r="22" spans="1:16" x14ac:dyDescent="0.25">
      <c r="A22" s="123" t="s">
        <v>73</v>
      </c>
      <c r="B22" s="124" t="s">
        <v>81</v>
      </c>
      <c r="C22" s="130" t="s">
        <v>90</v>
      </c>
      <c r="D22" s="130"/>
      <c r="E22" s="126">
        <v>25.23</v>
      </c>
      <c r="F22" s="126">
        <v>9.26</v>
      </c>
      <c r="G22" s="126">
        <f t="shared" si="1"/>
        <v>34.49</v>
      </c>
      <c r="H22" s="126" t="s">
        <v>95</v>
      </c>
      <c r="I22" s="126">
        <v>20</v>
      </c>
      <c r="J22" s="126">
        <v>0.23</v>
      </c>
      <c r="K22" s="127" t="s">
        <v>100</v>
      </c>
      <c r="L22" s="127">
        <v>1109.2</v>
      </c>
      <c r="M22" s="131" t="s">
        <v>105</v>
      </c>
      <c r="N22" s="34"/>
      <c r="O22" s="22">
        <f t="shared" si="0"/>
        <v>0</v>
      </c>
      <c r="P22" s="12"/>
    </row>
    <row r="23" spans="1:16" x14ac:dyDescent="0.25">
      <c r="A23" s="123" t="s">
        <v>73</v>
      </c>
      <c r="B23" s="124" t="s">
        <v>81</v>
      </c>
      <c r="C23" s="125" t="s">
        <v>91</v>
      </c>
      <c r="D23" s="125"/>
      <c r="E23" s="126"/>
      <c r="F23" s="126">
        <v>285.85000000000002</v>
      </c>
      <c r="G23" s="126">
        <f t="shared" si="1"/>
        <v>285.85000000000002</v>
      </c>
      <c r="H23" s="126" t="s">
        <v>95</v>
      </c>
      <c r="I23" s="126">
        <v>20</v>
      </c>
      <c r="J23" s="126">
        <v>0.23</v>
      </c>
      <c r="K23" s="127" t="s">
        <v>100</v>
      </c>
      <c r="L23" s="127">
        <v>10518.54</v>
      </c>
      <c r="M23" s="131" t="s">
        <v>105</v>
      </c>
      <c r="N23" s="34"/>
      <c r="O23" s="22">
        <f t="shared" si="0"/>
        <v>0</v>
      </c>
      <c r="P23" s="12"/>
    </row>
    <row r="24" spans="1:16" x14ac:dyDescent="0.25">
      <c r="A24" s="123" t="s">
        <v>73</v>
      </c>
      <c r="B24" s="124" t="s">
        <v>82</v>
      </c>
      <c r="C24" s="125" t="s">
        <v>92</v>
      </c>
      <c r="D24" s="125"/>
      <c r="E24" s="126">
        <v>48.96</v>
      </c>
      <c r="F24" s="126">
        <v>24.6</v>
      </c>
      <c r="G24" s="126">
        <f t="shared" si="1"/>
        <v>73.56</v>
      </c>
      <c r="H24" s="126" t="s">
        <v>95</v>
      </c>
      <c r="I24" s="126">
        <v>30</v>
      </c>
      <c r="J24" s="126">
        <v>0.21</v>
      </c>
      <c r="K24" s="127" t="s">
        <v>101</v>
      </c>
      <c r="L24" s="127">
        <v>2729.81</v>
      </c>
      <c r="M24" s="131" t="s">
        <v>105</v>
      </c>
      <c r="N24" s="34"/>
      <c r="O24" s="22">
        <f t="shared" si="0"/>
        <v>0</v>
      </c>
      <c r="P24" s="12"/>
    </row>
    <row r="25" spans="1:16" x14ac:dyDescent="0.25">
      <c r="A25" s="123" t="s">
        <v>73</v>
      </c>
      <c r="B25" s="124" t="s">
        <v>82</v>
      </c>
      <c r="C25" s="125" t="s">
        <v>93</v>
      </c>
      <c r="D25" s="125"/>
      <c r="E25" s="126"/>
      <c r="F25" s="126">
        <v>245.2</v>
      </c>
      <c r="G25" s="126">
        <f t="shared" si="1"/>
        <v>245.2</v>
      </c>
      <c r="H25" s="126" t="s">
        <v>95</v>
      </c>
      <c r="I25" s="126">
        <v>30</v>
      </c>
      <c r="J25" s="126">
        <v>0.21</v>
      </c>
      <c r="K25" s="127" t="s">
        <v>101</v>
      </c>
      <c r="L25" s="127">
        <v>10178.51</v>
      </c>
      <c r="M25" s="131" t="s">
        <v>105</v>
      </c>
      <c r="N25" s="34"/>
      <c r="O25" s="22">
        <f t="shared" si="0"/>
        <v>0</v>
      </c>
      <c r="P25" s="12"/>
    </row>
    <row r="26" spans="1:16" x14ac:dyDescent="0.25">
      <c r="A26" s="123" t="s">
        <v>72</v>
      </c>
      <c r="B26" s="124" t="s">
        <v>83</v>
      </c>
      <c r="C26" s="130" t="s">
        <v>90</v>
      </c>
      <c r="D26" s="130"/>
      <c r="E26" s="126">
        <v>4.05</v>
      </c>
      <c r="F26" s="126">
        <v>10.24</v>
      </c>
      <c r="G26" s="126">
        <f t="shared" si="1"/>
        <v>14.29</v>
      </c>
      <c r="H26" s="126" t="s">
        <v>95</v>
      </c>
      <c r="I26" s="126">
        <v>25</v>
      </c>
      <c r="J26" s="126">
        <v>0.11</v>
      </c>
      <c r="K26" s="127" t="s">
        <v>96</v>
      </c>
      <c r="L26" s="127">
        <v>514.15</v>
      </c>
      <c r="M26" s="131" t="s">
        <v>105</v>
      </c>
      <c r="N26" s="34"/>
      <c r="O26" s="22">
        <f t="shared" si="0"/>
        <v>0</v>
      </c>
      <c r="P26" s="12"/>
    </row>
    <row r="27" spans="1:16" x14ac:dyDescent="0.25">
      <c r="A27" s="123" t="s">
        <v>72</v>
      </c>
      <c r="B27" s="124" t="s">
        <v>83</v>
      </c>
      <c r="C27" s="125" t="s">
        <v>91</v>
      </c>
      <c r="D27" s="125"/>
      <c r="E27" s="126"/>
      <c r="F27" s="126">
        <v>28.77</v>
      </c>
      <c r="G27" s="126">
        <f t="shared" si="1"/>
        <v>28.77</v>
      </c>
      <c r="H27" s="126" t="s">
        <v>95</v>
      </c>
      <c r="I27" s="126">
        <v>25</v>
      </c>
      <c r="J27" s="126">
        <v>0.11</v>
      </c>
      <c r="K27" s="127" t="s">
        <v>96</v>
      </c>
      <c r="L27" s="127">
        <v>1226.18</v>
      </c>
      <c r="M27" s="131" t="s">
        <v>105</v>
      </c>
      <c r="N27" s="34"/>
      <c r="O27" s="22">
        <f t="shared" si="0"/>
        <v>0</v>
      </c>
      <c r="P27" s="12"/>
    </row>
    <row r="28" spans="1:16" x14ac:dyDescent="0.25">
      <c r="A28" s="123" t="s">
        <v>74</v>
      </c>
      <c r="B28" s="124" t="s">
        <v>84</v>
      </c>
      <c r="C28" s="125" t="s">
        <v>92</v>
      </c>
      <c r="D28" s="125"/>
      <c r="E28" s="126">
        <v>57.3</v>
      </c>
      <c r="F28" s="126">
        <v>2.1800000000000002</v>
      </c>
      <c r="G28" s="126">
        <f t="shared" si="1"/>
        <v>59.48</v>
      </c>
      <c r="H28" s="126" t="s">
        <v>95</v>
      </c>
      <c r="I28" s="126">
        <v>30</v>
      </c>
      <c r="J28" s="126">
        <v>0.28000000000000003</v>
      </c>
      <c r="K28" s="127" t="s">
        <v>102</v>
      </c>
      <c r="L28" s="127">
        <v>1880.16</v>
      </c>
      <c r="M28" s="131" t="s">
        <v>105</v>
      </c>
      <c r="N28" s="34"/>
      <c r="O28" s="22">
        <f t="shared" si="0"/>
        <v>0</v>
      </c>
      <c r="P28" s="12"/>
    </row>
    <row r="29" spans="1:16" x14ac:dyDescent="0.25">
      <c r="A29" s="123" t="s">
        <v>74</v>
      </c>
      <c r="B29" s="124" t="s">
        <v>84</v>
      </c>
      <c r="C29" s="125" t="s">
        <v>93</v>
      </c>
      <c r="D29" s="125"/>
      <c r="E29" s="126"/>
      <c r="F29" s="126">
        <v>338.24</v>
      </c>
      <c r="G29" s="126">
        <f t="shared" si="1"/>
        <v>338.24</v>
      </c>
      <c r="H29" s="126" t="s">
        <v>95</v>
      </c>
      <c r="I29" s="126">
        <v>30</v>
      </c>
      <c r="J29" s="126">
        <v>0.28000000000000003</v>
      </c>
      <c r="K29" s="127" t="s">
        <v>102</v>
      </c>
      <c r="L29" s="127">
        <v>12140.59</v>
      </c>
      <c r="M29" s="131" t="s">
        <v>105</v>
      </c>
      <c r="N29" s="34"/>
      <c r="O29" s="22">
        <f t="shared" si="0"/>
        <v>0</v>
      </c>
      <c r="P29" s="12"/>
    </row>
    <row r="30" spans="1:16" x14ac:dyDescent="0.25">
      <c r="A30" s="123" t="s">
        <v>75</v>
      </c>
      <c r="B30" s="124" t="s">
        <v>85</v>
      </c>
      <c r="C30" s="125" t="s">
        <v>92</v>
      </c>
      <c r="D30" s="125"/>
      <c r="E30" s="126">
        <v>10.44</v>
      </c>
      <c r="F30" s="126">
        <v>27.93</v>
      </c>
      <c r="G30" s="126">
        <f t="shared" si="1"/>
        <v>38.369999999999997</v>
      </c>
      <c r="H30" s="126" t="s">
        <v>95</v>
      </c>
      <c r="I30" s="126">
        <v>5</v>
      </c>
      <c r="J30" s="126">
        <v>0.4</v>
      </c>
      <c r="K30" s="127" t="s">
        <v>99</v>
      </c>
      <c r="L30" s="127">
        <v>882.89</v>
      </c>
      <c r="M30" s="131" t="s">
        <v>105</v>
      </c>
      <c r="N30" s="34"/>
      <c r="O30" s="22">
        <f t="shared" si="0"/>
        <v>0</v>
      </c>
      <c r="P30" s="12"/>
    </row>
    <row r="31" spans="1:16" x14ac:dyDescent="0.25">
      <c r="A31" s="123" t="s">
        <v>75</v>
      </c>
      <c r="B31" s="124" t="s">
        <v>85</v>
      </c>
      <c r="C31" s="125" t="s">
        <v>93</v>
      </c>
      <c r="D31" s="125"/>
      <c r="E31" s="126"/>
      <c r="F31" s="126">
        <v>46.03</v>
      </c>
      <c r="G31" s="126">
        <f t="shared" si="1"/>
        <v>46.03</v>
      </c>
      <c r="H31" s="126" t="s">
        <v>95</v>
      </c>
      <c r="I31" s="126">
        <v>5</v>
      </c>
      <c r="J31" s="126">
        <v>0.4</v>
      </c>
      <c r="K31" s="127" t="s">
        <v>99</v>
      </c>
      <c r="L31" s="127">
        <v>1310.74</v>
      </c>
      <c r="M31" s="131" t="s">
        <v>105</v>
      </c>
      <c r="N31" s="34"/>
      <c r="O31" s="22">
        <f t="shared" si="0"/>
        <v>0</v>
      </c>
      <c r="P31" s="12"/>
    </row>
    <row r="32" spans="1:16" x14ac:dyDescent="0.25">
      <c r="A32" s="123" t="s">
        <v>75</v>
      </c>
      <c r="B32" s="132" t="s">
        <v>86</v>
      </c>
      <c r="C32" s="125" t="s">
        <v>92</v>
      </c>
      <c r="D32" s="125"/>
      <c r="E32" s="126">
        <v>0.9</v>
      </c>
      <c r="F32" s="126">
        <v>2.06</v>
      </c>
      <c r="G32" s="126">
        <f t="shared" si="1"/>
        <v>2.96</v>
      </c>
      <c r="H32" s="126" t="s">
        <v>95</v>
      </c>
      <c r="I32" s="126">
        <v>5</v>
      </c>
      <c r="J32" s="126">
        <v>0.2</v>
      </c>
      <c r="K32" s="127" t="s">
        <v>99</v>
      </c>
      <c r="L32" s="127">
        <v>103.75</v>
      </c>
      <c r="M32" s="131" t="s">
        <v>105</v>
      </c>
      <c r="N32" s="34"/>
      <c r="O32" s="22">
        <f t="shared" si="0"/>
        <v>0</v>
      </c>
      <c r="P32" s="12"/>
    </row>
    <row r="33" spans="1:16" x14ac:dyDescent="0.25">
      <c r="A33" s="123" t="s">
        <v>75</v>
      </c>
      <c r="B33" s="132" t="s">
        <v>86</v>
      </c>
      <c r="C33" s="125" t="s">
        <v>93</v>
      </c>
      <c r="D33" s="125"/>
      <c r="E33" s="126"/>
      <c r="F33" s="126">
        <v>29.83</v>
      </c>
      <c r="G33" s="126">
        <f t="shared" si="1"/>
        <v>29.83</v>
      </c>
      <c r="H33" s="126" t="s">
        <v>95</v>
      </c>
      <c r="I33" s="126">
        <v>5</v>
      </c>
      <c r="J33" s="126">
        <v>0.2</v>
      </c>
      <c r="K33" s="127" t="s">
        <v>99</v>
      </c>
      <c r="L33" s="127">
        <v>1268.8900000000001</v>
      </c>
      <c r="M33" s="131" t="s">
        <v>105</v>
      </c>
      <c r="N33" s="34"/>
      <c r="O33" s="22">
        <f t="shared" si="0"/>
        <v>0</v>
      </c>
      <c r="P33" s="12"/>
    </row>
    <row r="34" spans="1:16" x14ac:dyDescent="0.25">
      <c r="A34" s="123" t="s">
        <v>75</v>
      </c>
      <c r="B34" s="132" t="s">
        <v>87</v>
      </c>
      <c r="C34" s="125" t="s">
        <v>92</v>
      </c>
      <c r="D34" s="125"/>
      <c r="E34" s="126"/>
      <c r="F34" s="126">
        <v>27.65</v>
      </c>
      <c r="G34" s="126">
        <f t="shared" si="1"/>
        <v>27.65</v>
      </c>
      <c r="H34" s="126" t="s">
        <v>95</v>
      </c>
      <c r="I34" s="126">
        <v>20</v>
      </c>
      <c r="J34" s="126">
        <v>0.28999999999999998</v>
      </c>
      <c r="K34" s="127" t="s">
        <v>96</v>
      </c>
      <c r="L34" s="127">
        <v>744.61</v>
      </c>
      <c r="M34" s="131" t="s">
        <v>105</v>
      </c>
      <c r="N34" s="34"/>
      <c r="O34" s="22">
        <f t="shared" si="0"/>
        <v>0</v>
      </c>
      <c r="P34" s="12"/>
    </row>
    <row r="35" spans="1:16" x14ac:dyDescent="0.25">
      <c r="A35" s="123" t="s">
        <v>75</v>
      </c>
      <c r="B35" s="132" t="s">
        <v>87</v>
      </c>
      <c r="C35" s="125" t="s">
        <v>93</v>
      </c>
      <c r="D35" s="125"/>
      <c r="E35" s="126"/>
      <c r="F35" s="126">
        <v>96.69</v>
      </c>
      <c r="G35" s="126">
        <f t="shared" si="1"/>
        <v>96.69</v>
      </c>
      <c r="H35" s="126" t="s">
        <v>95</v>
      </c>
      <c r="I35" s="126">
        <v>20</v>
      </c>
      <c r="J35" s="126">
        <v>0.28999999999999998</v>
      </c>
      <c r="K35" s="127" t="s">
        <v>96</v>
      </c>
      <c r="L35" s="127">
        <v>3150.65</v>
      </c>
      <c r="M35" s="131" t="s">
        <v>105</v>
      </c>
      <c r="N35" s="34"/>
      <c r="O35" s="22">
        <f t="shared" si="0"/>
        <v>0</v>
      </c>
      <c r="P35" s="12"/>
    </row>
    <row r="36" spans="1:16" x14ac:dyDescent="0.25">
      <c r="A36" s="123" t="s">
        <v>75</v>
      </c>
      <c r="B36" s="132" t="s">
        <v>88</v>
      </c>
      <c r="C36" s="125" t="s">
        <v>92</v>
      </c>
      <c r="D36" s="125"/>
      <c r="E36" s="126"/>
      <c r="F36" s="126">
        <v>5.03</v>
      </c>
      <c r="G36" s="126">
        <f t="shared" si="1"/>
        <v>5.03</v>
      </c>
      <c r="H36" s="126" t="s">
        <v>95</v>
      </c>
      <c r="I36" s="126">
        <v>25</v>
      </c>
      <c r="J36" s="126">
        <v>0.23</v>
      </c>
      <c r="K36" s="127" t="s">
        <v>103</v>
      </c>
      <c r="L36" s="127">
        <v>135.61000000000001</v>
      </c>
      <c r="M36" s="131" t="s">
        <v>105</v>
      </c>
      <c r="N36" s="34"/>
      <c r="O36" s="22">
        <f t="shared" si="0"/>
        <v>0</v>
      </c>
      <c r="P36" s="12"/>
    </row>
    <row r="37" spans="1:16" x14ac:dyDescent="0.25">
      <c r="A37" s="123" t="s">
        <v>75</v>
      </c>
      <c r="B37" s="132" t="s">
        <v>88</v>
      </c>
      <c r="C37" s="125" t="s">
        <v>93</v>
      </c>
      <c r="D37" s="125"/>
      <c r="E37" s="126"/>
      <c r="F37" s="126">
        <v>30.89</v>
      </c>
      <c r="G37" s="126">
        <f t="shared" si="1"/>
        <v>30.89</v>
      </c>
      <c r="H37" s="126" t="s">
        <v>95</v>
      </c>
      <c r="I37" s="126">
        <v>25</v>
      </c>
      <c r="J37" s="126">
        <v>0.23</v>
      </c>
      <c r="K37" s="127" t="s">
        <v>103</v>
      </c>
      <c r="L37" s="127">
        <v>1030.75</v>
      </c>
      <c r="M37" s="131" t="s">
        <v>105</v>
      </c>
      <c r="N37" s="34"/>
      <c r="O37" s="22">
        <f t="shared" si="0"/>
        <v>0</v>
      </c>
      <c r="P37" s="12"/>
    </row>
    <row r="38" spans="1:16" x14ac:dyDescent="0.25">
      <c r="A38" s="123" t="s">
        <v>75</v>
      </c>
      <c r="B38" s="132" t="s">
        <v>89</v>
      </c>
      <c r="C38" s="125" t="s">
        <v>92</v>
      </c>
      <c r="D38" s="125"/>
      <c r="E38" s="126"/>
      <c r="F38" s="126">
        <v>19.829999999999998</v>
      </c>
      <c r="G38" s="126">
        <f t="shared" si="1"/>
        <v>19.829999999999998</v>
      </c>
      <c r="H38" s="126" t="s">
        <v>95</v>
      </c>
      <c r="I38" s="126">
        <v>10</v>
      </c>
      <c r="J38" s="126">
        <v>0.2</v>
      </c>
      <c r="K38" s="127" t="s">
        <v>104</v>
      </c>
      <c r="L38" s="127">
        <v>747.19</v>
      </c>
      <c r="M38" s="131" t="s">
        <v>105</v>
      </c>
      <c r="N38" s="34"/>
      <c r="O38" s="22">
        <f t="shared" si="0"/>
        <v>0</v>
      </c>
      <c r="P38" s="12"/>
    </row>
    <row r="39" spans="1:16" x14ac:dyDescent="0.25">
      <c r="A39" s="123" t="s">
        <v>75</v>
      </c>
      <c r="B39" s="132" t="s">
        <v>89</v>
      </c>
      <c r="C39" s="125" t="s">
        <v>93</v>
      </c>
      <c r="D39" s="125"/>
      <c r="E39" s="126"/>
      <c r="F39" s="126">
        <v>122.85</v>
      </c>
      <c r="G39" s="126">
        <f t="shared" si="1"/>
        <v>122.85</v>
      </c>
      <c r="H39" s="126" t="s">
        <v>95</v>
      </c>
      <c r="I39" s="126">
        <v>10</v>
      </c>
      <c r="J39" s="126">
        <v>0.2</v>
      </c>
      <c r="K39" s="127" t="s">
        <v>104</v>
      </c>
      <c r="L39" s="127">
        <v>5536.28</v>
      </c>
      <c r="M39" s="131" t="s">
        <v>105</v>
      </c>
      <c r="N39" s="34"/>
      <c r="O39" s="22">
        <f t="shared" si="0"/>
        <v>0</v>
      </c>
      <c r="P39" s="12"/>
    </row>
    <row r="40" spans="1:16" ht="15.75" thickBot="1" x14ac:dyDescent="0.3">
      <c r="A40" s="37"/>
      <c r="B40" s="38"/>
      <c r="C40" s="39"/>
      <c r="D40" s="43"/>
      <c r="E40" s="44"/>
      <c r="F40" s="44"/>
      <c r="G40" s="44">
        <f>SUM(G12:G39)</f>
        <v>2109.34</v>
      </c>
      <c r="H40" s="39"/>
      <c r="I40" s="38"/>
      <c r="J40" s="38"/>
      <c r="K40" s="39"/>
      <c r="L40" s="35"/>
      <c r="M40" s="40"/>
      <c r="N40" s="40"/>
      <c r="O40" s="35"/>
      <c r="P40" s="12"/>
    </row>
    <row r="41" spans="1:16" ht="15.75" thickBot="1" x14ac:dyDescent="0.3">
      <c r="A41" s="33"/>
      <c r="B41" s="24"/>
      <c r="C41" s="24"/>
      <c r="D41" s="24"/>
      <c r="E41" s="24"/>
      <c r="F41" s="24"/>
      <c r="G41" s="24"/>
      <c r="H41" s="24"/>
      <c r="I41" s="24"/>
      <c r="J41" s="51" t="s">
        <v>13</v>
      </c>
      <c r="K41" s="51"/>
      <c r="L41" s="26">
        <f>SUM(L12:L39)</f>
        <v>74985.710000000006</v>
      </c>
      <c r="M41" s="25"/>
      <c r="N41" s="27" t="s">
        <v>14</v>
      </c>
      <c r="O41" s="23">
        <f>SUM(O12:O39)</f>
        <v>0</v>
      </c>
      <c r="P41" s="12" t="e">
        <f>IF(#REF!&gt;#REF!,"prekročená cena","nižšia ako stanovená")</f>
        <v>#REF!</v>
      </c>
    </row>
    <row r="42" spans="1:16" ht="15.75" thickBot="1" x14ac:dyDescent="0.3">
      <c r="A42" s="52" t="s">
        <v>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23">
        <f>O43-O41</f>
        <v>0</v>
      </c>
      <c r="P42" s="12"/>
    </row>
    <row r="43" spans="1:16" ht="15.75" thickBot="1" x14ac:dyDescent="0.3">
      <c r="A43" s="52" t="s">
        <v>16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23">
        <f>IF("nie"=MID(I51,1,3),O41,(O41*1.2))</f>
        <v>0</v>
      </c>
      <c r="P43" s="12"/>
    </row>
    <row r="44" spans="1:16" x14ac:dyDescent="0.25">
      <c r="A44" s="61" t="s">
        <v>17</v>
      </c>
      <c r="B44" s="61"/>
      <c r="C44" s="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12"/>
    </row>
    <row r="45" spans="1:16" x14ac:dyDescent="0.25">
      <c r="A45" s="72" t="s">
        <v>63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12"/>
    </row>
    <row r="46" spans="1:16" x14ac:dyDescent="0.25">
      <c r="A46" s="48" t="s">
        <v>56</v>
      </c>
      <c r="B46" s="48"/>
      <c r="C46" s="48"/>
      <c r="D46" s="48"/>
      <c r="E46" s="48"/>
      <c r="F46" s="48"/>
      <c r="G46" s="47" t="s">
        <v>70</v>
      </c>
      <c r="H46" s="48"/>
      <c r="I46" s="48"/>
      <c r="J46" s="29"/>
      <c r="K46" s="29"/>
      <c r="L46" s="29"/>
      <c r="M46" s="29"/>
      <c r="N46" s="29"/>
      <c r="O46" s="29"/>
      <c r="P46" s="12"/>
    </row>
    <row r="47" spans="1:16" x14ac:dyDescent="0.25">
      <c r="A47" s="63" t="s">
        <v>65</v>
      </c>
      <c r="B47" s="64"/>
      <c r="C47" s="64"/>
      <c r="D47" s="64"/>
      <c r="E47" s="65"/>
      <c r="F47" s="62" t="s">
        <v>55</v>
      </c>
      <c r="G47" s="30" t="s">
        <v>18</v>
      </c>
      <c r="H47" s="55"/>
      <c r="I47" s="56"/>
      <c r="J47" s="56"/>
      <c r="K47" s="56"/>
      <c r="L47" s="56"/>
      <c r="M47" s="56"/>
      <c r="N47" s="56"/>
      <c r="O47" s="57"/>
      <c r="P47" s="12"/>
    </row>
    <row r="48" spans="1:16" x14ac:dyDescent="0.25">
      <c r="A48" s="66"/>
      <c r="B48" s="67"/>
      <c r="C48" s="67"/>
      <c r="D48" s="67"/>
      <c r="E48" s="68"/>
      <c r="F48" s="62"/>
      <c r="G48" s="30" t="s">
        <v>19</v>
      </c>
      <c r="H48" s="55"/>
      <c r="I48" s="56"/>
      <c r="J48" s="56"/>
      <c r="K48" s="56"/>
      <c r="L48" s="56"/>
      <c r="M48" s="56"/>
      <c r="N48" s="56"/>
      <c r="O48" s="57"/>
      <c r="P48" s="12"/>
    </row>
    <row r="49" spans="1:16" x14ac:dyDescent="0.25">
      <c r="A49" s="66"/>
      <c r="B49" s="67"/>
      <c r="C49" s="67"/>
      <c r="D49" s="67"/>
      <c r="E49" s="68"/>
      <c r="F49" s="62"/>
      <c r="G49" s="30" t="s">
        <v>20</v>
      </c>
      <c r="H49" s="55"/>
      <c r="I49" s="56"/>
      <c r="J49" s="56"/>
      <c r="K49" s="56"/>
      <c r="L49" s="56"/>
      <c r="M49" s="56"/>
      <c r="N49" s="56"/>
      <c r="O49" s="57"/>
      <c r="P49" s="12"/>
    </row>
    <row r="50" spans="1:16" x14ac:dyDescent="0.25">
      <c r="A50" s="66"/>
      <c r="B50" s="67"/>
      <c r="C50" s="67"/>
      <c r="D50" s="67"/>
      <c r="E50" s="68"/>
      <c r="F50" s="62"/>
      <c r="G50" s="30" t="s">
        <v>21</v>
      </c>
      <c r="H50" s="55"/>
      <c r="I50" s="56"/>
      <c r="J50" s="56"/>
      <c r="K50" s="56"/>
      <c r="L50" s="56"/>
      <c r="M50" s="56"/>
      <c r="N50" s="56"/>
      <c r="O50" s="57"/>
      <c r="P50" s="12"/>
    </row>
    <row r="51" spans="1:16" x14ac:dyDescent="0.25">
      <c r="A51" s="66"/>
      <c r="B51" s="67"/>
      <c r="C51" s="67"/>
      <c r="D51" s="67"/>
      <c r="E51" s="68"/>
      <c r="F51" s="62"/>
      <c r="G51" s="30" t="s">
        <v>22</v>
      </c>
      <c r="H51" s="55"/>
      <c r="I51" s="56"/>
      <c r="J51" s="56"/>
      <c r="K51" s="56"/>
      <c r="L51" s="56"/>
      <c r="M51" s="56"/>
      <c r="N51" s="56"/>
      <c r="O51" s="57"/>
      <c r="P51" s="12"/>
    </row>
    <row r="52" spans="1:16" x14ac:dyDescent="0.25">
      <c r="A52" s="66"/>
      <c r="B52" s="67"/>
      <c r="C52" s="67"/>
      <c r="D52" s="67"/>
      <c r="E52" s="68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2"/>
    </row>
    <row r="53" spans="1:16" x14ac:dyDescent="0.25">
      <c r="A53" s="66"/>
      <c r="B53" s="67"/>
      <c r="C53" s="67"/>
      <c r="D53" s="67"/>
      <c r="E53" s="68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2"/>
    </row>
    <row r="54" spans="1:16" x14ac:dyDescent="0.25">
      <c r="A54" s="69"/>
      <c r="B54" s="70"/>
      <c r="C54" s="70"/>
      <c r="D54" s="70"/>
      <c r="E54" s="71"/>
      <c r="F54" s="29"/>
      <c r="G54" s="17"/>
      <c r="H54" s="17"/>
      <c r="I54" s="17"/>
      <c r="J54" s="17" t="s">
        <v>23</v>
      </c>
      <c r="K54" s="17"/>
      <c r="L54" s="58"/>
      <c r="M54" s="59"/>
      <c r="N54" s="60"/>
      <c r="O54" s="17"/>
    </row>
    <row r="55" spans="1:16" x14ac:dyDescent="0.25">
      <c r="A55" s="29"/>
      <c r="B55" s="29"/>
      <c r="C55" s="29"/>
      <c r="D55" s="29"/>
      <c r="E55" s="29"/>
      <c r="F55" s="29"/>
      <c r="G55" s="17"/>
      <c r="H55" s="17"/>
      <c r="I55" s="17"/>
      <c r="J55" s="17"/>
      <c r="K55" s="17"/>
      <c r="L55" s="17"/>
      <c r="M55" s="17"/>
      <c r="N55" s="17"/>
      <c r="O55" s="17"/>
    </row>
    <row r="56" spans="1:16" x14ac:dyDescent="0.25">
      <c r="A56" s="20"/>
      <c r="B56" s="20"/>
      <c r="C56" s="20"/>
      <c r="D56" s="20"/>
      <c r="E56" s="20"/>
      <c r="F56" s="20"/>
      <c r="G56" s="17"/>
      <c r="H56" s="17"/>
      <c r="I56" s="17"/>
      <c r="J56" s="17"/>
      <c r="K56" s="17"/>
      <c r="L56" s="17"/>
      <c r="M56" s="17"/>
      <c r="N56" s="17"/>
      <c r="O56" s="17"/>
    </row>
    <row r="58" spans="1:16" ht="25.5" customHeight="1" x14ac:dyDescent="0.25"/>
    <row r="59" spans="1:16" ht="15" customHeight="1" x14ac:dyDescent="0.25"/>
    <row r="61" spans="1:16" ht="18" customHeight="1" x14ac:dyDescent="0.25"/>
  </sheetData>
  <sheetProtection selectLockedCells="1"/>
  <mergeCells count="62">
    <mergeCell ref="C38:D38"/>
    <mergeCell ref="C39:D39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C12:D12"/>
    <mergeCell ref="C18:D18"/>
    <mergeCell ref="C13:D13"/>
    <mergeCell ref="C14:D14"/>
    <mergeCell ref="C15:D15"/>
    <mergeCell ref="C16:D16"/>
    <mergeCell ref="C17:D17"/>
    <mergeCell ref="N9:N11"/>
    <mergeCell ref="O9:O11"/>
    <mergeCell ref="C10:D11"/>
    <mergeCell ref="E10:E11"/>
    <mergeCell ref="F10:F11"/>
    <mergeCell ref="G10:G11"/>
    <mergeCell ref="M9:M11"/>
    <mergeCell ref="C26:D26"/>
    <mergeCell ref="H51:O51"/>
    <mergeCell ref="L54:N54"/>
    <mergeCell ref="A44:C44"/>
    <mergeCell ref="F47:F51"/>
    <mergeCell ref="H47:O47"/>
    <mergeCell ref="H48:O48"/>
    <mergeCell ref="H49:O49"/>
    <mergeCell ref="H50:O50"/>
    <mergeCell ref="A47:E54"/>
    <mergeCell ref="A45:O45"/>
    <mergeCell ref="C33:D33"/>
    <mergeCell ref="C34:D34"/>
    <mergeCell ref="C35:D35"/>
    <mergeCell ref="C36:D36"/>
    <mergeCell ref="C37:D37"/>
    <mergeCell ref="J41:K41"/>
    <mergeCell ref="A42:N42"/>
    <mergeCell ref="A43:N43"/>
    <mergeCell ref="C19:D19"/>
    <mergeCell ref="C30:D30"/>
    <mergeCell ref="C31:D31"/>
    <mergeCell ref="C32:D32"/>
    <mergeCell ref="C29:D29"/>
    <mergeCell ref="C27:D27"/>
    <mergeCell ref="C28:D28"/>
    <mergeCell ref="C24:D24"/>
    <mergeCell ref="C25:D25"/>
    <mergeCell ref="C20:D20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3" t="s">
        <v>51</v>
      </c>
      <c r="M2" s="113"/>
    </row>
    <row r="3" spans="1:14" x14ac:dyDescent="0.25">
      <c r="A3" s="5" t="s">
        <v>25</v>
      </c>
      <c r="B3" s="114" t="s">
        <v>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27</v>
      </c>
      <c r="B4" s="114" t="s">
        <v>28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8</v>
      </c>
      <c r="B5" s="114" t="s">
        <v>29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30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31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12</v>
      </c>
      <c r="B8" s="114" t="s">
        <v>32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7" t="s">
        <v>33</v>
      </c>
      <c r="B9" s="114" t="s">
        <v>34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7" t="s">
        <v>35</v>
      </c>
      <c r="B10" s="114" t="s">
        <v>36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8" t="s">
        <v>37</v>
      </c>
      <c r="B11" s="114" t="s">
        <v>38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9" t="s">
        <v>39</v>
      </c>
      <c r="B12" s="114" t="s">
        <v>40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8" t="s">
        <v>41</v>
      </c>
      <c r="B13" s="114" t="s">
        <v>42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8" t="s">
        <v>5</v>
      </c>
      <c r="B14" s="114" t="s">
        <v>52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8" t="s">
        <v>43</v>
      </c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10" t="s">
        <v>45</v>
      </c>
      <c r="B16" s="114" t="s">
        <v>46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10" t="s">
        <v>47</v>
      </c>
      <c r="B17" s="114" t="s">
        <v>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11" t="s">
        <v>49</v>
      </c>
      <c r="B18" s="114" t="s">
        <v>50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1" t="s">
        <v>60</v>
      </c>
      <c r="B19" s="115" t="s">
        <v>61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2022-12-19T13:57:56Z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