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ento_zošit"/>
  <mc:AlternateContent xmlns:mc="http://schemas.openxmlformats.org/markup-compatibility/2006">
    <mc:Choice Requires="x15">
      <x15ac:absPath xmlns:x15ac="http://schemas.microsoft.com/office/spreadsheetml/2010/11/ac" url="G:\VO\Zlaté Moravce\eGOV\Zverejniť\"/>
    </mc:Choice>
  </mc:AlternateContent>
  <xr:revisionPtr revIDLastSave="0" documentId="13_ncr:1_{4BAFD804-EEBD-4E2E-BB2E-7968F81FB8E4}" xr6:coauthVersionLast="47" xr6:coauthVersionMax="47" xr10:uidLastSave="{00000000-0000-0000-0000-000000000000}"/>
  <bookViews>
    <workbookView xWindow="-108" yWindow="-108" windowWidth="23256" windowHeight="12576" tabRatio="737" firstSheet="2" activeTab="2" xr2:uid="{00000000-000D-0000-FFFF-FFFF00000000}"/>
  </bookViews>
  <sheets>
    <sheet name="Parametre_ECF_TCF" sheetId="43" state="hidden" r:id="rId1"/>
    <sheet name="ISCO_Prevodnik" sheetId="44" state="hidden" r:id="rId2"/>
    <sheet name="Príloha č. 2" sheetId="41" r:id="rId3"/>
    <sheet name="Ciselnik" sheetId="38" state="hidden" r:id="rId4"/>
    <sheet name="Rozdelenie prínosov" sheetId="14" state="hidden" r:id="rId5"/>
  </sheets>
  <externalReferences>
    <externalReference r:id="rId6"/>
    <externalReference r:id="rId7"/>
  </externalReferences>
  <definedNames>
    <definedName name="_xlnm._FilterDatabase" localSheetId="2" hidden="1">'Príloha č. 2'!$A$7:$K$33</definedName>
    <definedName name="Bezpecnost">ISCO_Prevodnik!$J$2:$J$3</definedName>
    <definedName name="Databazy">ISCO_Prevodnik!$H$2:$H$3</definedName>
    <definedName name="Faza">#REF!</definedName>
    <definedName name="Ine">ISCO_Prevodnik!$L$2:$L$8</definedName>
    <definedName name="Infrastrutkura">ISCO_Prevodnik!$G$2</definedName>
    <definedName name="Inkrement">#REF!</definedName>
    <definedName name="IT_analytik">ISCO_Prevodnik!$C$2</definedName>
    <definedName name="IT_architekt">ISCO_Prevodnik!$D$2:$D$3</definedName>
    <definedName name="IT_konzultant">ISCO_Prevodnik!$I$2</definedName>
    <definedName name="IT_programator">ISCO_Prevodnik!$B$2:$B$3</definedName>
    <definedName name="IT_tester">ISCO_Prevodnik!$F$2</definedName>
    <definedName name="Kvalita">ISCO_Prevodnik!$E$2</definedName>
    <definedName name="m_2">[1]MODULY_CBA!$B$3:$B$21</definedName>
    <definedName name="MODULY">#REF!</definedName>
    <definedName name="Moduly_2">#REF!</definedName>
    <definedName name="PF">[2]CISELNIK!$A$2:$A$6</definedName>
    <definedName name="Poziadavky">[2]CISELNIK!$B$2:$B$4</definedName>
    <definedName name="Pozicia">#REF!</definedName>
    <definedName name="PozicieKomplet">#REF!</definedName>
    <definedName name="Projektovy_manazer">ISCO_Prevodnik!$A$2</definedName>
    <definedName name="Projektový_manažér">ISCO_Prevodnik!$A$2</definedName>
    <definedName name="Subjekt">Ciselnik!$A$2:$A$9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7" i="41" l="1"/>
  <c r="I40" i="41"/>
  <c r="J40" i="41"/>
  <c r="I41" i="41"/>
  <c r="J41" i="41" s="1"/>
  <c r="I42" i="41"/>
  <c r="J42" i="41" s="1"/>
  <c r="I43" i="41"/>
  <c r="J43" i="41"/>
  <c r="I44" i="41"/>
  <c r="J44" i="41" s="1"/>
  <c r="I45" i="41"/>
  <c r="J45" i="41" s="1"/>
  <c r="I46" i="41"/>
  <c r="J46" i="41"/>
  <c r="I47" i="41"/>
  <c r="J47" i="41"/>
  <c r="I48" i="41"/>
  <c r="J48" i="41"/>
  <c r="I49" i="41"/>
  <c r="J49" i="41" s="1"/>
  <c r="J39" i="41"/>
  <c r="I39" i="41"/>
  <c r="I9" i="41"/>
  <c r="J9" i="41"/>
  <c r="I10" i="41"/>
  <c r="J10" i="41" s="1"/>
  <c r="I11" i="41"/>
  <c r="J11" i="41"/>
  <c r="I12" i="41"/>
  <c r="J12" i="41"/>
  <c r="I13" i="41"/>
  <c r="J13" i="41"/>
  <c r="I14" i="41"/>
  <c r="J14" i="41"/>
  <c r="I15" i="41"/>
  <c r="J15" i="41"/>
  <c r="I16" i="41"/>
  <c r="J16" i="41"/>
  <c r="I17" i="41"/>
  <c r="J17" i="41"/>
  <c r="I18" i="41"/>
  <c r="J18" i="41"/>
  <c r="I19" i="41"/>
  <c r="J19" i="41"/>
  <c r="I20" i="41"/>
  <c r="J20" i="41"/>
  <c r="I21" i="41"/>
  <c r="J21" i="41"/>
  <c r="I22" i="41"/>
  <c r="J22" i="41"/>
  <c r="I23" i="41"/>
  <c r="J23" i="41" s="1"/>
  <c r="I24" i="41"/>
  <c r="J24" i="41"/>
  <c r="I25" i="41"/>
  <c r="J25" i="41"/>
  <c r="I26" i="41"/>
  <c r="J26" i="41"/>
  <c r="I27" i="41"/>
  <c r="J27" i="41" s="1"/>
  <c r="I28" i="41"/>
  <c r="J28" i="41"/>
  <c r="I29" i="41"/>
  <c r="J29" i="41"/>
  <c r="I30" i="41"/>
  <c r="J30" i="41"/>
  <c r="I31" i="41"/>
  <c r="J31" i="41" s="1"/>
  <c r="I32" i="41"/>
  <c r="J32" i="41"/>
  <c r="I33" i="41"/>
  <c r="J33" i="41"/>
  <c r="I8" i="41"/>
  <c r="I6" i="41" s="1"/>
  <c r="I52" i="41" s="1"/>
  <c r="J37" i="41" l="1"/>
  <c r="J8" i="41"/>
  <c r="J6" i="41" s="1"/>
  <c r="A41" i="41"/>
  <c r="A10" i="41" l="1"/>
  <c r="A11" i="41" s="1"/>
  <c r="A12" i="41" s="1"/>
  <c r="A37" i="14"/>
  <c r="E138" i="14"/>
  <c r="E137" i="14"/>
  <c r="E136" i="14"/>
  <c r="E135" i="14"/>
  <c r="E134" i="14"/>
  <c r="E133" i="14"/>
  <c r="E132" i="14"/>
  <c r="E131" i="14"/>
  <c r="E130" i="14"/>
  <c r="E129" i="14"/>
  <c r="E128" i="14"/>
  <c r="D128" i="14" s="1"/>
  <c r="E127" i="14"/>
  <c r="D127" i="14"/>
  <c r="E126" i="14"/>
  <c r="D126" i="14"/>
  <c r="E125" i="14"/>
  <c r="D125" i="14" s="1"/>
  <c r="E124" i="14"/>
  <c r="D124" i="14" s="1"/>
  <c r="E123" i="14"/>
  <c r="D123" i="14" s="1"/>
  <c r="E122" i="14"/>
  <c r="D122" i="14" s="1"/>
  <c r="E121" i="14"/>
  <c r="D121" i="14"/>
  <c r="E120" i="14"/>
  <c r="D120" i="14" s="1"/>
  <c r="E119" i="14"/>
  <c r="D119" i="14" s="1"/>
  <c r="E118" i="14"/>
  <c r="E117" i="14"/>
  <c r="E116" i="14"/>
  <c r="E115" i="14"/>
  <c r="E114" i="14"/>
  <c r="E113" i="14"/>
  <c r="D113" i="14" s="1"/>
  <c r="E112" i="14"/>
  <c r="E111" i="14"/>
  <c r="E110" i="14"/>
  <c r="E109" i="14"/>
  <c r="E103" i="14"/>
  <c r="E102" i="14"/>
  <c r="E101" i="14"/>
  <c r="E100" i="14"/>
  <c r="E99" i="14"/>
  <c r="E98" i="14"/>
  <c r="E97" i="14"/>
  <c r="E96" i="14"/>
  <c r="E95" i="14"/>
  <c r="E94" i="14"/>
  <c r="E93" i="14"/>
  <c r="D93" i="14"/>
  <c r="E92" i="14"/>
  <c r="D92" i="14" s="1"/>
  <c r="E91" i="14"/>
  <c r="D91" i="14" s="1"/>
  <c r="E90" i="14"/>
  <c r="D90" i="14"/>
  <c r="E89" i="14"/>
  <c r="D89" i="14"/>
  <c r="E88" i="14"/>
  <c r="D88" i="14" s="1"/>
  <c r="E87" i="14"/>
  <c r="D87" i="14" s="1"/>
  <c r="E86" i="14"/>
  <c r="D86" i="14" s="1"/>
  <c r="E85" i="14"/>
  <c r="D85" i="14" s="1"/>
  <c r="E84" i="14"/>
  <c r="D84" i="14"/>
  <c r="E83" i="14"/>
  <c r="D83" i="14" s="1"/>
  <c r="E82" i="14"/>
  <c r="E81" i="14"/>
  <c r="D81" i="14" s="1"/>
  <c r="E80" i="14"/>
  <c r="D80" i="14" s="1"/>
  <c r="E79" i="14"/>
  <c r="E78" i="14"/>
  <c r="D78" i="14" s="1"/>
  <c r="E77" i="14"/>
  <c r="E76" i="14"/>
  <c r="D76" i="14" s="1"/>
  <c r="E75" i="14"/>
  <c r="D75" i="14" s="1"/>
  <c r="E74" i="14"/>
  <c r="D74" i="14" s="1"/>
  <c r="E68" i="14"/>
  <c r="E67" i="14"/>
  <c r="E66" i="14"/>
  <c r="E65" i="14"/>
  <c r="E64" i="14"/>
  <c r="E63" i="14"/>
  <c r="E62" i="14"/>
  <c r="E61" i="14"/>
  <c r="E60" i="14"/>
  <c r="E59" i="14"/>
  <c r="E58" i="14"/>
  <c r="D58" i="14" s="1"/>
  <c r="E57" i="14"/>
  <c r="D57" i="14" s="1"/>
  <c r="E56" i="14"/>
  <c r="D56" i="14" s="1"/>
  <c r="E55" i="14"/>
  <c r="D55" i="14" s="1"/>
  <c r="E54" i="14"/>
  <c r="D54" i="14" s="1"/>
  <c r="E53" i="14"/>
  <c r="D53" i="14" s="1"/>
  <c r="E52" i="14"/>
  <c r="D52" i="14" s="1"/>
  <c r="E51" i="14"/>
  <c r="D51" i="14"/>
  <c r="E50" i="14"/>
  <c r="D50" i="14" s="1"/>
  <c r="E49" i="14"/>
  <c r="D49" i="14"/>
  <c r="E48" i="14"/>
  <c r="E47" i="14"/>
  <c r="E46" i="14"/>
  <c r="E45" i="14"/>
  <c r="E44" i="14"/>
  <c r="D44" i="14" s="1"/>
  <c r="E43" i="14"/>
  <c r="D43" i="14" s="1"/>
  <c r="E42" i="14"/>
  <c r="D42" i="14" s="1"/>
  <c r="E41" i="14"/>
  <c r="E40" i="14"/>
  <c r="E39" i="14"/>
  <c r="E33" i="14"/>
  <c r="E32" i="14"/>
  <c r="E31" i="14"/>
  <c r="E30" i="14"/>
  <c r="E29" i="14"/>
  <c r="E28" i="14"/>
  <c r="E27" i="14"/>
  <c r="E26" i="14"/>
  <c r="E25" i="14"/>
  <c r="E24" i="14"/>
  <c r="E23" i="14"/>
  <c r="D23" i="14" s="1"/>
  <c r="E22" i="14"/>
  <c r="D22" i="14" s="1"/>
  <c r="E21" i="14"/>
  <c r="D21" i="14" s="1"/>
  <c r="E20" i="14"/>
  <c r="D20" i="14" s="1"/>
  <c r="E19" i="14"/>
  <c r="D19" i="14" s="1"/>
  <c r="E18" i="14"/>
  <c r="D18" i="14"/>
  <c r="E17" i="14"/>
  <c r="D17" i="14" s="1"/>
  <c r="E16" i="14"/>
  <c r="D16" i="14" s="1"/>
  <c r="E15" i="14"/>
  <c r="D15" i="14" s="1"/>
  <c r="E14" i="14"/>
  <c r="D14" i="14" s="1"/>
  <c r="E13" i="14"/>
  <c r="D13" i="14" s="1"/>
  <c r="E12" i="14"/>
  <c r="D12" i="14" s="1"/>
  <c r="E11" i="14"/>
  <c r="E10" i="14"/>
  <c r="D10" i="14" s="1"/>
  <c r="E9" i="14"/>
  <c r="D9" i="14" s="1"/>
  <c r="E8" i="14"/>
  <c r="D8" i="14" s="1"/>
  <c r="E7" i="14"/>
  <c r="D7" i="14" s="1"/>
  <c r="E6" i="14"/>
  <c r="E5" i="14"/>
  <c r="E4" i="14"/>
  <c r="D82" i="14"/>
  <c r="D11" i="14"/>
  <c r="D6" i="14"/>
  <c r="D40" i="14"/>
  <c r="D4" i="14"/>
  <c r="D47" i="14"/>
  <c r="D41" i="14"/>
  <c r="D45" i="14"/>
  <c r="D5" i="14"/>
  <c r="D115" i="14"/>
  <c r="D77" i="14" l="1"/>
  <c r="D114" i="14"/>
  <c r="D109" i="14"/>
  <c r="D117" i="14"/>
  <c r="D111" i="14"/>
  <c r="D46" i="14"/>
  <c r="D116" i="14"/>
  <c r="D110" i="14"/>
  <c r="D39" i="14"/>
  <c r="D48" i="14"/>
  <c r="D118" i="14"/>
  <c r="D112" i="14"/>
  <c r="D79" i="14"/>
  <c r="A13" i="41"/>
  <c r="A14" i="41" s="1"/>
  <c r="A15" i="41" s="1"/>
  <c r="A2" i="14"/>
  <c r="A107" i="14"/>
  <c r="A72" i="14"/>
  <c r="D130" i="14"/>
  <c r="D62" i="14"/>
  <c r="D136" i="14"/>
  <c r="D94" i="14"/>
  <c r="D131" i="14"/>
  <c r="D100" i="14"/>
  <c r="D96" i="14"/>
  <c r="D97" i="14"/>
  <c r="D132" i="14"/>
  <c r="D103" i="14"/>
  <c r="D133" i="14"/>
  <c r="D129" i="14"/>
  <c r="D65" i="14"/>
  <c r="D63" i="14"/>
  <c r="D98" i="14"/>
  <c r="D95" i="14"/>
  <c r="D28" i="14"/>
  <c r="D29" i="14"/>
  <c r="D30" i="14"/>
  <c r="D68" i="14"/>
  <c r="D138" i="14"/>
  <c r="D32" i="14" l="1"/>
  <c r="D101" i="14"/>
  <c r="D102" i="14"/>
  <c r="D25" i="14"/>
  <c r="D61" i="14"/>
  <c r="D67" i="14"/>
  <c r="D64" i="14"/>
  <c r="D31" i="14"/>
  <c r="D99" i="14"/>
  <c r="D134" i="14"/>
  <c r="D27" i="14"/>
  <c r="D135" i="14"/>
  <c r="D66" i="14"/>
  <c r="D26" i="14"/>
  <c r="D59" i="14"/>
  <c r="D60" i="14"/>
  <c r="D137" i="14"/>
  <c r="D33" i="14"/>
  <c r="D24" i="14"/>
  <c r="A17" i="41" l="1"/>
  <c r="A18" i="41" s="1"/>
  <c r="A19" i="41" s="1"/>
  <c r="A20" i="41" s="1"/>
  <c r="A21" i="41" s="1"/>
  <c r="A22" i="41" l="1"/>
  <c r="A23" i="41" s="1"/>
  <c r="A24" i="41" s="1"/>
  <c r="A26" i="41"/>
  <c r="A27" i="41" s="1"/>
  <c r="A28" i="41" s="1"/>
  <c r="A29" i="41" s="1"/>
  <c r="A30" i="41" s="1"/>
  <c r="A31" i="41" l="1"/>
  <c r="A32" i="41" s="1"/>
  <c r="A33" i="41" s="1"/>
  <c r="J52" i="41" l="1"/>
</calcChain>
</file>

<file path=xl/sharedStrings.xml><?xml version="1.0" encoding="utf-8"?>
<sst xmlns="http://schemas.openxmlformats.org/spreadsheetml/2006/main" count="703" uniqueCount="282">
  <si>
    <t>Hodnota</t>
  </si>
  <si>
    <t>EUR</t>
  </si>
  <si>
    <t>t1</t>
  </si>
  <si>
    <t>t2</t>
  </si>
  <si>
    <t>t3</t>
  </si>
  <si>
    <t>t4</t>
  </si>
  <si>
    <t>t5</t>
  </si>
  <si>
    <t>t6</t>
  </si>
  <si>
    <t>t7</t>
  </si>
  <si>
    <t>t8</t>
  </si>
  <si>
    <t>t9</t>
  </si>
  <si>
    <t>t10</t>
  </si>
  <si>
    <t>SPOLU</t>
  </si>
  <si>
    <t>počet / rok</t>
  </si>
  <si>
    <t>Kvalitatívne prínosy</t>
  </si>
  <si>
    <t>Počet podaní</t>
  </si>
  <si>
    <t>Počet zamestnancov vybavujúcich agendu</t>
  </si>
  <si>
    <t>518 Ostatné služby</t>
  </si>
  <si>
    <t>Spolu</t>
  </si>
  <si>
    <t>organizácia A</t>
  </si>
  <si>
    <t>organizácia B</t>
  </si>
  <si>
    <t>organizácia C</t>
  </si>
  <si>
    <t>TO BE</t>
  </si>
  <si>
    <t>organizácia ...</t>
  </si>
  <si>
    <t>FTE</t>
  </si>
  <si>
    <t>Kontrola TO BE</t>
  </si>
  <si>
    <t>Analýza a dizajn</t>
  </si>
  <si>
    <t>Nasadenie</t>
  </si>
  <si>
    <t>T13</t>
  </si>
  <si>
    <t>T12</t>
  </si>
  <si>
    <t>T11</t>
  </si>
  <si>
    <t>T10</t>
  </si>
  <si>
    <t>T9</t>
  </si>
  <si>
    <t>T8</t>
  </si>
  <si>
    <t>T7</t>
  </si>
  <si>
    <t>T6</t>
  </si>
  <si>
    <t>T5</t>
  </si>
  <si>
    <t>T4</t>
  </si>
  <si>
    <t>T3</t>
  </si>
  <si>
    <t>T2</t>
  </si>
  <si>
    <t>T1</t>
  </si>
  <si>
    <t>Podnikateľ (G2B)</t>
  </si>
  <si>
    <t>IT architekt</t>
  </si>
  <si>
    <t>IT tester</t>
  </si>
  <si>
    <t>IT programátor/vývojár</t>
  </si>
  <si>
    <t>Projektový manažér IT projektu</t>
  </si>
  <si>
    <t>IT analytik</t>
  </si>
  <si>
    <t>Odborník pre IT dohľad/Quality Assurance</t>
  </si>
  <si>
    <t>Špecialista pre bezpečnosť IT</t>
  </si>
  <si>
    <t>Špecialista pre infraštruktúrny/HW špecialista</t>
  </si>
  <si>
    <t>Špecialista pre databázy</t>
  </si>
  <si>
    <t>Školiteľ pre IT systémy</t>
  </si>
  <si>
    <t>IT/IS konzultant (napr. SAP)</t>
  </si>
  <si>
    <t xml:space="preserve">Iné </t>
  </si>
  <si>
    <t>Projektový manažér</t>
  </si>
  <si>
    <t>Občan (G2C)</t>
  </si>
  <si>
    <t>Zahraničná osoba (G2A)</t>
  </si>
  <si>
    <t>Zamestnanec inštitúcie verejnej správy (G2E)</t>
  </si>
  <si>
    <t>Inštitúcia verejnej správy (G2G)</t>
  </si>
  <si>
    <t>ISVS verejnej správy (G2IS G)</t>
  </si>
  <si>
    <t>ISVS mimo verejnej správy (G2IS B)</t>
  </si>
  <si>
    <t>Iné</t>
  </si>
  <si>
    <t>Subjekt / Objekt</t>
  </si>
  <si>
    <t>E1</t>
  </si>
  <si>
    <t>E2</t>
  </si>
  <si>
    <t>E3</t>
  </si>
  <si>
    <t>E4</t>
  </si>
  <si>
    <t>E5</t>
  </si>
  <si>
    <t>E6</t>
  </si>
  <si>
    <t>E7</t>
  </si>
  <si>
    <t>E8</t>
  </si>
  <si>
    <t>P.č.</t>
  </si>
  <si>
    <t>Skupina aktivít</t>
  </si>
  <si>
    <t>Názov aktivity</t>
  </si>
  <si>
    <t>Názov výdavku</t>
  </si>
  <si>
    <t>MJ</t>
  </si>
  <si>
    <t xml:space="preserve">Jednotková cena bez DPH (v EUR) </t>
  </si>
  <si>
    <t xml:space="preserve">Počet jednotiek </t>
  </si>
  <si>
    <t>Spolu s DPH (v EUR)</t>
  </si>
  <si>
    <t>Komentár</t>
  </si>
  <si>
    <t>Hlavná</t>
  </si>
  <si>
    <t>ČD</t>
  </si>
  <si>
    <t>Implementácia a testovanie</t>
  </si>
  <si>
    <t>Aplikačné procesy musia byť vykonávané v najvhodnejšom procesore alebo počítači, ktorý je dynamicky určený.</t>
  </si>
  <si>
    <t>Aplikácia ignoruje akýkoľvek aspekt súvisiaci s distribuovaným spracovaním.</t>
  </si>
  <si>
    <t>Aplikácia generuje údaje, ktoré spracujú iné počítače s ľudským zásahom (napríklad tabuľky alebo predformátované súbory odoslané médiom alebo e-mailom).</t>
  </si>
  <si>
    <t>Údaje aplikácie sa pripravujú a automaticky prenášajú na spracovanie do iných počítačov.</t>
  </si>
  <si>
    <t>Aplikačné spracovanie je distribuované a údaje sa prenášajú iba jedným smerom.</t>
  </si>
  <si>
    <t>Aplikačné spracovanie je distribuované a údaje sa prenášajú oboma smermi.</t>
  </si>
  <si>
    <t>Klient nezadefinoval žiadne špeciálne požiadavky na výkon.</t>
  </si>
  <si>
    <t>Požiadavky na výkon boli stanovené a revidované, nie je však potrebné prijímať nijaké zvláštne opatrenia.</t>
  </si>
  <si>
    <t>Čas odozvy a prenosové rýchlosti sú kritické počas špičkových hodín. Nie je potrebný žiadny špeciálny dizajn pre použitie jadra procesora. Termín pre väčšinu procesov je nasledujúci deň.</t>
  </si>
  <si>
    <t>Čas odozvy a prenosové rýchlosti sú kritické počas komerčných hodín. Nie je potrebný žiadny špeciálny dizajn pre použitie jadra procesora. Požiadavky týkajúce sa lehôt na komunikáciu s prepojenými systémami sú obmedzujúce.</t>
  </si>
  <si>
    <t>Čas odozvy a prenosové rýchlosti sú kritické počas komerčných hodín. Nie je potrebný žiadny špeciálny dizajn pre použitie jadra procesora. Požiadavky týkajúce sa lehôt na komunikáciu s prepojenými systémami sú obmedzujúce. 
Zároveň sú výkonnostné požiadavky dostatočne obmedzujúce na to, aby sa pri ich návrhu vyžadovali úlohy spojené s analýzou výkonu.</t>
  </si>
  <si>
    <t>Čas odozvy a prenosové rýchlosti sú kritické počas komerčných hodín. Nie je potrebný žiadny špeciálny dizajn pre použitie jadra procesora. Požiadavky týkajúce sa lehôt na komunikáciu s prepojenými systémami sú obmedzujúce. 
Pričom výkonnostné požiadavky sú dostatočne obmedzujúce na to, aby sa pri ich návrhu vyžadovali úlohy spojené s analýzou výkonu.
Zároveň  musia byť počas návrhu, vývoja a / alebo implementácie použité nástroje na analýzu výkonu, aby boli splnené výkonnostné požiadavky klienta.</t>
  </si>
  <si>
    <t>Aplikácia nepotrebuje žiadnu špeciálne požiadavky na efektivitu koncového užívateľa.</t>
  </si>
  <si>
    <t>Aplikácia vyžaduje 1 až 3 z nižšie uvedených položiek: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</si>
  <si>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4 až 5 z nižšie uvedených položiek: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</si>
  <si>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nižšie uvedených položiek, neexistujú však žiadne požiadavky týkajúce sa efektívnosti používateľov.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</si>
  <si>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nižšie uvedených položiek a požiadavky na efektivitu používateľa sú také silné, že dizajn musí obsahovať funkcie na minimalizáciu písania, maximalizáciu predvolených nastavení, použitie šablón atď.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</si>
  <si>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Aplikácia vyžaduje 6 alebo viac z týchto položiek nižšie a požiadavky na efektivitu používateľa sú také silné, že návrhové činnosti musia obsahovať nástroje a špeciálne procesy, ktoré preukazujú splnenie výkonnostných cieľov.
-	Navigačná pomoc (napríklad dynamicky generované ponuky, adaptívne hypermédiá atď.).
-	Online pomoc a dokumentácia.
-	Automatizovaný pohyb kurzora.
-	Preddefinované funkčné klávesy.
-	Dávkové úlohy odoslané z online transakcií. 
-	Vysoké využitie farieb a vizuálneho zvýraznenia na obrazovkách.
-	Minimalizácia počtu obrazoviek na dosiahnutie obchodných cieľov. 
-	Dvojjazyčná podpora (počíta sa ako štyri položky).
-	Viacjazyčná podpora (počíta sa ako šesť položiek)</t>
  </si>
  <si>
    <t>Nie sú potrebné žiadne špeciálne požiadavky</t>
  </si>
  <si>
    <t>Z možností uvedených nižsie je potrebná 1: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</si>
  <si>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2: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</si>
  <si>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3: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</si>
  <si>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sú potrebné 4: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</si>
  <si>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Z možností uvedených nižsie je potrebných 5:
-	Starostlivá kontrola (napríklad špeciálne spracovanie auditu) a / alebo bezpečné spracovanie špecifické pre danú aplikáciu.
-	Rozsiahle logické spracovanie.
-	Rozsiahle matematické spracovanie.
-	Veľa spracovania výnimiek vyplývajúcich z neúplných transakcií, ktoré je potrebné znovu spracovať, ako napríklad neúplné transakcie bankomatu spôsobené prerušením komunikácie, chýbajúcimi hodnotami údajov alebo neúspešnou zmenou údajov.
-	Komplexné spracovanie na správu viacerých vstupných a výstupných možností, napríklad multimédií alebo nezávislosti od zariadenia</t>
  </si>
  <si>
    <t>Aplikácia musí byť špeciálne zabalená a / alebo zdokumentovaná, aby sa uľahčilo jej opätovné použitie, a musí byť prispôsobená používateľom pomocou parametrov.</t>
  </si>
  <si>
    <t>Neexistujú obavy z výroby opakovane použiteľného kódu.</t>
  </si>
  <si>
    <t>Generuje sa opakovane použiteľný kód na použitie v rámci toho istého projektu.</t>
  </si>
  <si>
    <t>Menej ako 10% aplikácie musí brať do úvahy viac, ako potrebuje používateľ.</t>
  </si>
  <si>
    <t>10% alebo viac aplikácie musí brať do úvahy viac, ako potrebuje používateľ.</t>
  </si>
  <si>
    <t>Aplikácia musí byť špeciálne zabalená a / alebo zdokumentovaná, aby sa uľahčilo jej opätovné použitie, a musí byť prispôsobená používateľom na úrovni zdrojového kódu.</t>
  </si>
  <si>
    <t>Klient nezadal nijaké zvláštne ohľady a na inštaláciu nie je potrebné žiadne špeciálne nastavenie.</t>
  </si>
  <si>
    <t>Klient nezaviedol nijaké zvláštne požiadavky, ale na inštaláciu je potrebné špeciálne nastavenie.</t>
  </si>
  <si>
    <t>Musia byť poskytnuté a otestované požiadavky stanovené klientom na prevod a inštaláciu údajov a príručky na prevod a inštaláciu. Dopad konverzie v projekte sa nepovažuje za dôležitý</t>
  </si>
  <si>
    <t>Musia byť poskytnuté a otestované požiadavky stanovené klientom na prevod a inštaláciu údajov a príručky na prevod a inštaláciu. Dopad konverzie na projekt je značný.</t>
  </si>
  <si>
    <t>Musia byť poskytnuté a otestované požiadavky stanovené klientom na prevod a inštaláciu údajov a príručky na prevod a inštaláciu. Dopad konverzie v projekte sa nepovažuje za dôležitý.
Zároveň musia byť poskytnuté a vyskúšané nástroje na automatickú konverziu a inštaláciu.</t>
  </si>
  <si>
    <t>Musia byť poskytnuté a otestované požiadavky stanovené klientom na prevod a inštaláciu údajov a príručky na prevod a inštaláciu. Dopad konverzie na projekt je značný.
Zároveň musia byť poskytnuté a vyskúšané nástroje na automatickú konverziu a inštaláciu.</t>
  </si>
  <si>
    <t>Užívateľ neurčil okrem bežného zálohovania žiadne špeciálne požiadavky na fungovanie systému</t>
  </si>
  <si>
    <t>Aplikácia je navrhnutá tak, aby fungovala bez dozoru.</t>
  </si>
  <si>
    <t>Pre systém platí 1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</si>
  <si>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2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</si>
  <si>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3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</si>
  <si>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Pre systém platia 4 z nasledujúcich položiek:
-	Musia byť poskytnuté efektívne procesy pre inicializáciu, zálohovanie a obnovu, ale zásah obsluhy je stále nevyhnutný.
-	Musia byť poskytnuté efektívne procesy pre inicializáciu, zálohovanie a obnovu a nie je potrebný žiadny zásah operátora (počíta sa ako dve položky).
-	Aplikácia musí minimalizovať potrebu ukladania dát v offline médiách (napríklad pásky).
-	Aplikácia musí minimalizovať potrebu zaobchádzania s papierom.</t>
  </si>
  <si>
    <t>Neexistuje žiadna požiadavka používateľa, aby sa zvážila potreba inštalácie aplikácie na viac ako jednu platformu</t>
  </si>
  <si>
    <t>Návrh musí brať do úvahy potrebu fungovania systému na rôznych platformách, ale aplikácia musí byť navrhnutá tak, aby fungovala iba v identických hardvérových a softvérových prostrediach.</t>
  </si>
  <si>
    <t>Návrh musí zohľadňovať potrebu systému pracovať na rôznych platformách, ale aplikácia musí byť navrhnutá tak, aby fungovala iba v podobných hardvérových a softvérových prostrediach.</t>
  </si>
  <si>
    <t>Návrh musí brať do úvahy potrebu systému pracovať na rôznych platformách, ale aplikácia musí byť navrhnutá tak, aby fungovala v heterogénnych hardvérových a softvérových prostrediach.</t>
  </si>
  <si>
    <t>Návrh musí brať do úvahy potrebu systému pracovať na rôznych platformách, ale aplikácia musí byť navrhnutá tak, aby fungovala v heterogénnych hardvérových a softvérových prostrediach.
Zároveň je je potrebné vypracovať a otestovať plán dokumentácie a údržby na podporu prevádzky na viacerých platformách.</t>
  </si>
  <si>
    <t>Návrh musí:
 - brať do úvahy potrebu fungovania systému na rôznych platformách, ale aplikácia musí byť navrhnutá tak, aby fungovala iba v identických hardvérových a softvérových prostrediach.
Zároveň musí byť vypracovaná a otestovaná dokumentácia a plán údržby na podporu prevádzky na viacerých platformách
 - ALEBO zohľadňovať potrebu systému pracovať na rôznych platformách, ale aplikácia musí byť navrhnutá tak, aby fungovala iba v podobných hardvérových a softvérových prostrediach
Zároveň 2 musí byť vypracovaná a otestovaná dokumentácia a plán údržby na podporu prevádzky na viacerých platformách</t>
  </si>
  <si>
    <t>Z nasledovných možností musí byť splnená 1: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</si>
  <si>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2: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</si>
  <si>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3: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</si>
  <si>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splnené 4: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</si>
  <si>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Z nasledovných možností musia byť splnených 5 alebo viac:
-	Musí byť poskytnutá flexibilná štruktúra hlásenia pre prácu s jednoduchými dotazmi, ako sú logické binárne operátory aplikované iba na jeden logický archív (počítať ako jedna položka).
-	Musí byť poskytnutá flexibilná štruktúra hlásenia, aby sa dalo zvládnuť stredne zložité dotazy, ako napríklad logické binárne operátory aplikované na viac ako jeden logický archív (počítať ako dve položky).
-	Musí byť poskytnutá flexibilná štruktúra hlásenia, aby sa dalo zvládnuť vysoko zložité dotazy, ako sú kombinácie logických binárnych operátorov aplikované na jeden alebo viac logických archívov (počíta sa ako tri položky).
-	Údaje o podnikovej kontrole sa uchovávajú v tabuľkách spravovaných používateľom s interaktívnym online prístupom, zmeny však musia byť účinné až nasledujúci deň (počítajú sa ako jedna položka).
-	Obchodné kontrolné údaje sa uchovávajú v tabuľkách spravovaných používateľom s interaktívnym online prístupom a zmeny sú účinné okamžite (počítajú sa ako dve položky)</t>
  </si>
  <si>
    <t>Neočakáva sa žiadny súbežný prístup k údajom</t>
  </si>
  <si>
    <t>Niekedy sa očakáva súbežný prístup k údajom</t>
  </si>
  <si>
    <t>Súčasný prístup k údajom sa očakáva často</t>
  </si>
  <si>
    <t>Súčasný prístup k údajom sa očakáva neustále</t>
  </si>
  <si>
    <t>Súčasný prístup k údajom sa očakáva neustále a zároveň, si táto situácia vynúti úlohy analýzy výkonu a zablokovanie riešenia počas návrhu</t>
  </si>
  <si>
    <t>Súčasný prístup k údajom sa očakáva neustále a zároveň, si táto situácia vynúti úlohy analýzy výkonu a zablokovanie riešenia počas návrhu.
Pričom budú potrebné na kontrolu prístupu aj špeciálne nástroje.</t>
  </si>
  <si>
    <t>Neexistujú žiadne špeciálne požiadavky týkajúce sa bezpečnosti.</t>
  </si>
  <si>
    <t>Pri návrhu sa musí brať do úvahy potreba bezpečnosti.</t>
  </si>
  <si>
    <t>Pri návrhu sa musí brať do úvahy potreba bezpečnosti.
Aplikácia musí byť navrhnutá tak, aby k nej mali prístup iba autorizovaní používatelia.</t>
  </si>
  <si>
    <t>Pri návrhu sa musí brať do úvahy potreba bezpečnosti.
Aplikácia musí byť navrhnutá tak, aby k nej mali prístup iba autorizovaní používatelia.
Zároveň bude kontrolovaný a kontrolovaný prístup do systému</t>
  </si>
  <si>
    <t>Pri návrhu sa musí brať do úvahy potreba bezpečnosti.
Aplikácia musí byť navrhnutá tak, aby k nej mali prístup iba autorizovaní používatelia.
Zároveň bude kontrolovaný a kontrolovaný prístup do systému.
Rovnako bude potrebné vypracovať a otestovať bezpečnostný plán na podporu riadenia prístupu k aplikácii</t>
  </si>
  <si>
    <t>Pri návrhu sa musí brať do úvahy potreba bezpečnosti.
Aplikácia musí byť navrhnutá tak, aby k nej mali prístup iba autorizovaní používatelia.
Zároveň bude kontrolovaný a kontrolovaný prístup do systému.
Rovnako bude potrebné vypracovať a otestovať bezpečnostný plán na podporu riadenia prístupu k aplikácii ako aj vypracovať a otestovať bezpečnostný plán, ktorý podporí sluch.</t>
  </si>
  <si>
    <t>Na vývoj aplikácie sa vo veľkej miere použije vysoko spoľahlivý už existujúci kód.</t>
  </si>
  <si>
    <t>V malých častiach aplikácie sa použije vysoko spoľahlivý už existujúci kód.</t>
  </si>
  <si>
    <t>Pre aplikáciu sa vo veľkej miere použije predbežný kód, ktorý je nakoniec potrebné upraviť.</t>
  </si>
  <si>
    <t>Predbežný kód, ktorý je nakoniec potrebné upraviť, sa použije v malých častiach aplikácie.</t>
  </si>
  <si>
    <t>V aplikácii sa použije pôvodný kód, ktorý je potrebné opraviť alebo je mu ťažko porozumieť.</t>
  </si>
  <si>
    <t>V aplikácii sa nepoužije žiadny predtým existujúci kód alebo sa v aplikácii použije pochybný kód kvality</t>
  </si>
  <si>
    <t>Neexistujú žiadne špecifické požiadavky na školenie používateľov.</t>
  </si>
  <si>
    <t>Boli spomenuté konkrétne požiadavky na školenie používateľov.</t>
  </si>
  <si>
    <t>Existujú formálne špecifické požiadavky na školenie používateľov a aplikácia musí byť navrhnutá tak, aby uľahčila školenie.</t>
  </si>
  <si>
    <t>Existujú formálne špecifické požiadavky na školenie používateľov a aplikácia musí byť navrhnutá na podporu používateľov s rôznymi úrovňami školenia.</t>
  </si>
  <si>
    <t>Pre prechodnú fázu musí byť vypracovaný a vykonaný podrobný plán výcviku.</t>
  </si>
  <si>
    <t>Pre prechodnú fázu musí byť vypracovaný a vykonaný podrobný plán výcviku a používatelia sú geograficky rozdelení.</t>
  </si>
  <si>
    <t>Tím nemá skúsenosti s vývojovým procesom alebo nepoužíva žiadny proces.</t>
  </si>
  <si>
    <t>Tím má teoretické vedomosti o vývojovom procese, ale nemá skúsenosti.</t>
  </si>
  <si>
    <t>Niekoľko členov tímu už použilo postup v jednom projekte.</t>
  </si>
  <si>
    <t>Niekoľko členov tímu využilo postup vo viac ako jednom projekte.</t>
  </si>
  <si>
    <t>Až polovica tímu použila postup v mnohých projektoch.</t>
  </si>
  <si>
    <t>Viac ako polovica tímu použila postup v mnohých projektoch.</t>
  </si>
  <si>
    <t>Žiadny člen tímu nemá skúsenosti s projektmi v rovnakej oblasti.</t>
  </si>
  <si>
    <t>Niektorí členovia tímu majú 6 až 12 mesiacov skúseností s projektmi v rovnakej oblasti.</t>
  </si>
  <si>
    <t>Niektorí členovia tímu majú 12 až 18 mesiacov skúseností s projektmi v rovnakej oblasti.</t>
  </si>
  <si>
    <t>Väčšina členov tímu má 18 až 24 mesiacov skúseností s projektmi v rovnakej oblasti.</t>
  </si>
  <si>
    <t>Väčšina členov tímu má viac ako dvojročné skúsenosti v rovnakej oblasti.</t>
  </si>
  <si>
    <t>Všetci členovia tímu majú viac ako dvojročné skúsenosti v rovnakej oblasti.</t>
  </si>
  <si>
    <t>Tím nemá skúsenosti s objektovo orientovanými technikami.</t>
  </si>
  <si>
    <t>Všetci členovia tímu majú určité skúsenosti s objektovo orientovanými technikami (až do jedného roka).</t>
  </si>
  <si>
    <t>Väčšina členov tímu má 12 až 18 mesiacov skúseností s objektovo orientovanými technikami.</t>
  </si>
  <si>
    <t>Všetci členovia tímu majú 12 až 18 mesiacov skúseností alebo väčšina členov tímu má 18 až 24 mesiacov skúseností v oblasti objektovo orientovaných techník</t>
  </si>
  <si>
    <t>Väčšina členov tímu má viac ako dvojročné skúsenosti s objektovo orientovanými technikami.</t>
  </si>
  <si>
    <t>Všetci členovia tímu majú viac ako dvojročné skúsenosti s objektovo orientovanými technikami.</t>
  </si>
  <si>
    <t>Vedúci analytik nemá skúsenosti.</t>
  </si>
  <si>
    <t>Vedúci analytik má predchádzajúce skúsenosti s jedným podobným projektom.</t>
  </si>
  <si>
    <t>Vedúci analytik má asi rok skúseností s viac ako jedným podobným projektom</t>
  </si>
  <si>
    <t>Vedúci analytik má asi dvojročné skúsenosti s podobnými projektmi.</t>
  </si>
  <si>
    <t>Vedúci analytik má viac ako dvojročné skúsenosti s podobnými projektmi.</t>
  </si>
  <si>
    <t>Vedúci analytik má viac ako tri roky skúseností v rôznych projektoch.</t>
  </si>
  <si>
    <t>Tím nemá vôbec žiadnu motiváciu. Bez neustáleho dohľadu sa tím stáva neproduktívnym. Tím robí iba to, na čo sa prísne žiada.</t>
  </si>
  <si>
    <t>Tím má veľmi malú motiváciu. Na udržanie produktivity na prijateľnej úrovni je nevyhnutný stály dohľad.</t>
  </si>
  <si>
    <t>Tím má malú motiváciu. Na udržanie produktivity sú z času na čas potrebné zásahy manažmentu.</t>
  </si>
  <si>
    <t>Tím má určitú motiváciu. Tím má zvyčajne iniciatívu, ale na udržanie produktivity je stále nevyhnutný zásah manažmentu.</t>
  </si>
  <si>
    <t>Tím je dobre motivovaný. Tím zvyčajne riadi sám, ale existencia dohľadu je stále nevyhnutná, pretože bez neho je možné stratiť produktivitu</t>
  </si>
  <si>
    <t>Tím je vysoko motivovaný. Aj bez dozoru každý vie, čo treba urobiť, a tempo sa udržuje donekonečna.</t>
  </si>
  <si>
    <t>Neexistujú historické údaje o stabilite požiadaviek alebo v minulosti zlá analýza spôsobila veľké zmeny v požiadavkách po začiatku projektu</t>
  </si>
  <si>
    <t>Požiadavky boli v minulosti prevažne nestabilné. Klienti požiadali o veľa zmien spôsobených hlavne neúplnými alebo nesprávnymi požiadavkami</t>
  </si>
  <si>
    <t>Požiadavky boli v minulosti nestabilné. Klienti požiadali o zmeny spôsobené neúplnými alebo nesprávnymi požiadavkami.</t>
  </si>
  <si>
    <t>Požiadavky boli v minulosti pomerne stabilné. Klienti požiadali o zmeny sekundárnych funkcionalít s určitou pravidelnosťou. Zmeny hlavných funkcií boli žiadané zriedka.</t>
  </si>
  <si>
    <t>Požiadavky boli v minulosti väčšinou stabilné. Používatelia požadovali malé zmeny, najmä tie kozmetické. Zmeny hlavných alebo vedľajších funkcií boli neobvyklé.</t>
  </si>
  <si>
    <t>Požiadavky boli v minulosti úplne stabilné. Malé zmeny, ak nejaké boli, nemali žiadny vplyv na projekty</t>
  </si>
  <si>
    <t>Žiadny člen tímu nie je na čiastočný úväzok na projekte.</t>
  </si>
  <si>
    <t>Až 10% tímu je na čiastočný úväzok.</t>
  </si>
  <si>
    <t>Až 20% tímu je na čiastočný úväzok.</t>
  </si>
  <si>
    <t>Až 40% tímu je na čiastočný úväzok.</t>
  </si>
  <si>
    <t>Až 60% tímu je na čiastočný úväzok.</t>
  </si>
  <si>
    <t>Viac ako 60% tímu je na čiastočný úväzok.</t>
  </si>
  <si>
    <t>Všetci členovia tímu sú veľmi skúsení programátori.</t>
  </si>
  <si>
    <t>Väčšina členov tímu má minimálne dvojročné skúsenosti s programovaním.</t>
  </si>
  <si>
    <t>Všetci členovia tímu majú najmenej 18 mesiacov skúseností s programovaním.</t>
  </si>
  <si>
    <t>Väčšina členov tímu má najmenej 18 mesiacov skúseností s programovaním.</t>
  </si>
  <si>
    <t>Niekoľko členov tímu má skúsenosti s programovaním (nie viac ako jeden rok).</t>
  </si>
  <si>
    <t>Všetci členovia tímu sú neskúsení programátori.</t>
  </si>
  <si>
    <t xml:space="preserve">Pozície z OPII opravnenosti výdavkov </t>
  </si>
  <si>
    <t>IT programátor /vývojár</t>
  </si>
  <si>
    <t>Manažér kybernetickej a informačnej bezpečnosti</t>
  </si>
  <si>
    <t>Špecialista infrašktuktúry/HW špecialista</t>
  </si>
  <si>
    <t>IT konzultant</t>
  </si>
  <si>
    <t>Špecialista pre IT bezpečnosť</t>
  </si>
  <si>
    <t>Riadiaci pracovník (manažér) riešení IT</t>
  </si>
  <si>
    <t>Systémový programátor</t>
  </si>
  <si>
    <t>Softvérový architekt, dizajnér</t>
  </si>
  <si>
    <t>Analytik IKT</t>
  </si>
  <si>
    <t>IT architekt, projektant</t>
  </si>
  <si>
    <t>Databázový dizajnér</t>
  </si>
  <si>
    <t>Špecialista riadenia systému kvality</t>
  </si>
  <si>
    <t>Špecialista v oblasti počítačových sietí</t>
  </si>
  <si>
    <t>Databázový analytik</t>
  </si>
  <si>
    <t>Špecialista informačnej a kybernetickej bezpečnosti</t>
  </si>
  <si>
    <t>Riadiaci pracovník (manažér) informačnej a kybernetickej bezpečnosti</t>
  </si>
  <si>
    <t>Mechanik počítačových sietí</t>
  </si>
  <si>
    <t>Správca digitálneho obsahu (Digital Content Manager)</t>
  </si>
  <si>
    <t>Operátor klientskej podpory IKT</t>
  </si>
  <si>
    <t>Technik užívateľskej podpory IKT</t>
  </si>
  <si>
    <t>Aplikačný programátor</t>
  </si>
  <si>
    <t>Špecialista prevádzky mobilných a pevných technológií</t>
  </si>
  <si>
    <t>Pracovníci informačných služieb inde neuvedení</t>
  </si>
  <si>
    <t>Projektovy_manazer</t>
  </si>
  <si>
    <t>IT_programator</t>
  </si>
  <si>
    <t>IT_analytik</t>
  </si>
  <si>
    <t>IT_architekt</t>
  </si>
  <si>
    <t>Kvalita</t>
  </si>
  <si>
    <t>IT_tester</t>
  </si>
  <si>
    <t>Infrastrutkura</t>
  </si>
  <si>
    <t>Databazy</t>
  </si>
  <si>
    <t>IT_konzultant</t>
  </si>
  <si>
    <t>Bezpecnost</t>
  </si>
  <si>
    <t>Skolenie</t>
  </si>
  <si>
    <t>Ine</t>
  </si>
  <si>
    <t>Iná špecifická rola</t>
  </si>
  <si>
    <t>OPII</t>
  </si>
  <si>
    <t>Nazov vyberu</t>
  </si>
  <si>
    <t>ISCO pozicie</t>
  </si>
  <si>
    <t>ISCO kod</t>
  </si>
  <si>
    <t>Spolu bez DPH (v EUR)</t>
  </si>
  <si>
    <t>IT architekt vytvára architektúru riešenia.</t>
  </si>
  <si>
    <t>IT programátor vytvára programové vybavenie riešenia.</t>
  </si>
  <si>
    <t>Projektový manažér IT projektu zodpovedá  za výstupy IT riešenia.</t>
  </si>
  <si>
    <t>IT analytik analyzuje, navrhuje riešenie štruktúry a dizajnu , identifikuje potreby, anylyzuje spôsoby napĺňania.</t>
  </si>
  <si>
    <t>Odborník pre IT dohľad - zodpovedá za dodržiaveanie IT štandardov a postupov, štruktúry navrhovaného riešenia.</t>
  </si>
  <si>
    <t>Špecialista pre infraštruktúry - navrhuje  štruktúru HW systému na základe požiadaviek   IT architekta a soft. riešenia.</t>
  </si>
  <si>
    <t>Špecialista pre bezpečnosť IT - v spolupráci s IT testerom  analyzuje bezpečnosť a zraniteľnosť systému proti vonkajším vplyvom.</t>
  </si>
  <si>
    <t>Špecialista pre databázy - dátový špecialista. Vytvára a spravuje všetky databázové systémy pre navrhované soft. riešenie.</t>
  </si>
  <si>
    <t>IT tester testuje funkčnosť softvéru v rôznych rolách.</t>
  </si>
  <si>
    <t>Odborník pre IT dohľad - zodpovedá za dodržiavanie IT štandardov a postupov, štruktúry navrhovaného riešenia.</t>
  </si>
  <si>
    <t xml:space="preserve">IT architekt vytvára architektúru riešenia. </t>
  </si>
  <si>
    <t>IT analytik analyzuje, navrhuje riešenie štruktúry a dizajnu , identifikuje potreby, analyzuje spôsoby napĺňania.</t>
  </si>
  <si>
    <t>Odborník pre IT dohľah - zodpovedá za dodržiaveanie IT štandardov a postupov, štruktúry navrhovaného riešenia.</t>
  </si>
  <si>
    <t>Špecialista pre infraštruktúry - navrhuje  štruktúru HW systému na základe požiadaviek IT architekta a soft. riešenia.</t>
  </si>
  <si>
    <t>013 Softvér</t>
  </si>
  <si>
    <t>Zodpovedá za návrh architektúry riešenia IS a implementáciu technológií predovšetkým z pohľadu udržateľnosti, kvality a nákladov, za riešenie architektonických cieľov projektu dizajnu IS a súlad s architektonickými princípmi. Vykonáva, prípadne riadi vysoko odborné tvorivé činnosti v oblasti návrhu IT. Študuje a stanovuje smery technického rozvoja informačných technológií, navrhuje riešenia na optimalizáciu a zvýšenie efektívnosti prostriedkov výpočtovej techniky. Navrhuje základnú architektúru informačných systémov, ich komponentov a vzájomných väzieb. Zabezpečuje projektovanie dizajnu, architektúry IT štruktúry, špecifikácie jej prvkov a parametrov, vhodnej softvérovej a hardvérovej infraštruktúry podľa základnej špecifikácie riešenia. Zodpovedá za spracovanie a správu projektovej dokumentácie a za kontrolu súladu implementácie s dokumentáciou. Môže tiež poskytovať konzultácie, poradenstvo a vzdelávanie v oblasti svojej špecializácie. IT architekt, projektant analyzuje, vytvára a konzultuje so zákazníkom riešenia na úrovni komplexných IT systémov a IT architektúr, najmä na úrovni aplikačného vybavenia, infraštruktúrnych systémov, sietí a pod. Zaručuje, že návrh architektúry a/alebo riešenia zodpovedá zmluvne dohodnutým požiadavkám zákazníka v zmysle rozsahu, kvality a ceny celej služby/riešenia.</t>
  </si>
  <si>
    <t xml:space="preserve">Zodpovedá za riadenie projektu počas celého životného cyklu projektu. Riadi projektové (ľudské a finančné) zdroje, zabezpečuje tvorbu obsahu, neustále odôvodňovanie projektu (aktualizuje BC/CBA) a predkladá vstupy na rokovanie Riadiaceho výboru. Zodpovedá za riadenie všetkých (ľudských a finančných) zdrojov, členov projektovému tím objednávateľa a za efektívnu komunikáciu s dodávateľom alebo stanovených zástupcom dodávateľa.
Zodpovedá za riadenie prideleného projektu - stanovenie cieľov, spracovanie harmonogramu prác, koordináciu členov projektového tímu, sledovanie dodržiavania harmonogramu prác a rozpočtu, hodnotenie a prezentáciu výsledkov a za riadenie s tým súvisiacich rizík. Projektový manažér vedie špecifikáciu a implementáciu projektov v súlade s firemnými štandardami, zásadami a princípmi projektového riadenia. </t>
  </si>
  <si>
    <t>Zodpovedá za zber a analyzovanie funkčných požiadaviek, analyzovanie a spracovanie dokumentácie z pohľadu procesov, metodiky, technických možností a inej dokumentácie. Podieľa sa na návrhu riešenia vrátane návrhu zmien procesov v oblasti biznis analýzy a analýzy softvérových riešení. Zodpovedá za výkon analýzy IS, koordináciu a dohľad nad činnosťou SW analytikov. Analyzuje požiadavky na informačný systém/softvérový systém, formálnym spôsobom zaznamenáva činnosti/procesy, vytvára analytický model systému, okrem analýzy realizuje aj návrh systému, ten vyjadruje návrhovým modelom.</t>
  </si>
  <si>
    <t>Úlohou IT testera je napr. hľadať chyby v softwarovej aplikácii. Podľa typu a funkcionality softwaru sa používajú rôzne druhy testovania ako napr. funkčné testovanie, záťažové testovanie, testovanie bezpečnosti.  Počet človekodní bol stanovený využitím metodiky UCP (viď ostatné hárky BC/CBA). Cena je obvyklá v danom mieste a čase, pričom je  pod hranicou sadzby, ktorá vyplýva z revízie výdavkov.</t>
  </si>
  <si>
    <t>IT programátor/vývojár napr. transformuje návrh softwarovej aplikácie, na základe jej detailnej špecifikácie a vývojových diagramov, do podoby počítačového programu. Písanie programu, skriptovanie resp. kódovanie vykonáva v programovacom jazyku, výsledkom čoho je textový kód, ktorý následne kompiluje do podoby spustiteľného programu/aplikácie. IT programátor/vývojár takisto zabezpečuje alebo priamo vykonáva dokumentáciu zdrojového kódu tak, aby tento mohol byť ďalej využívaný a rozvíjaný nezávisle od autora kódu (tzn. od konkrétnej osoby IT programátora/vývojára, ktorá kód vytvorila). Počet človekodní bol stanovený využitím metodiky UCP (viď ostatné hárky BC/CBA). Cena je obvyklá v danom mieste a čase, pričom je  pod hranicou sadzby, ktorá vyplýva z revízie výdavkov.</t>
  </si>
  <si>
    <t>Zodpovedá za riadenie projektu počas celého životného cyklu projektu. Riadi projektové (ľudské a finančné) zdroje, zabezpečuje tvorbu obsahu, neustále odôvodňovanie projektu (aktualizuje BC/CBA) a predkladá vstupy na rokovanie Riadiaceho výboru. Zodpovedá za riadenie všetkých (ľudských a finančných) zdrojov, členov projektovému tím objednávateľa a za efektívnu komunikáciu s dodávateľom alebo stanovených zástupcom dodávateľa.
Zodpovedá za riadenie prideleného projektu - stanovenie cieľov, spracovanie harmonogramu prác, koordináciu členov projektového tímu, sledovanie dodržiavania harmonogramu prác a rozpočtu, hodnotenie a prezentáciu výsledkov a za riadenie s tým súvisiacich rizík. Projektový manažér vedie špecifikáciu a implementáciu projektov v súlade s firemnými štandardami, zásadami a princípmi projektového riadenia.</t>
  </si>
  <si>
    <t>IT odborník senior. Zodpovedá za udržiavanie databázy, spravuje používateľské účty/prístupy, zálohuje a optimalizuje chod databázy, identifikuje problémové oblasti a navrhuje riešenia na ich odstránenie. Správca databáz vykonáva, prípadne riadi odborné činnosti v oblasti správy bázy dát a dátových súborov IKT.  Zabezpečuje inštaláciu, testovanie, oživovanie a nastavenie parametrov a následnú správu databázy vrátane prostriedkov a aplikácií na jej využitie. Zabezpečuje migráciu dát, generovanie výstupov, vytváranie relácií a spájanie dát, zálohovanie dát a správu používateľských účtov/prístupov.</t>
  </si>
  <si>
    <t xml:space="preserve">Špecialista pre databázy sa zameriava napr. na technickú podporu pre databázové systémy. Zabezpečuje chod databáz alebo databázového systému. Je konzultantom pre užívateľov. Sústreďuje ich požiadavky a podnety a následne ich rieši. </t>
  </si>
  <si>
    <t>IT/IS konzultant sa podieľa pri tvorbe riešenia a implementácii informačných technológií, resp. informačného systému. Konzultuje, analyzuje potreby, navrhuje riešenia a rieši potreby v rámci projektu.</t>
  </si>
  <si>
    <t>Názov zákazky: „eGov služby a manažment údajov v meste Zlaté Moravce“</t>
  </si>
  <si>
    <t>ROZPOČET: eGov služby v meste Zlaté Moravce</t>
  </si>
  <si>
    <t>ROZPOČET: Manažment údajov v meste Zlaté Moravce</t>
  </si>
  <si>
    <t>Návrh na plnenie súťažných kritérií</t>
  </si>
  <si>
    <t>Skupina  výdavkov</t>
  </si>
  <si>
    <t>Príloha č. 2 k Zmluve o dielo - Podrobná cenová kalkulácia</t>
  </si>
  <si>
    <t>.................................................................................</t>
  </si>
  <si>
    <t>Meno, priezvisko a podpis štatutárneho zástupcu/oprávnenej osoby a odtlačok pečiatky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</si>
</sst>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5" tint="-0.249977111117893"/>
      <name val="Calibri"/>
      <family val="2"/>
      <charset val="238"/>
      <scheme val="minor"/>
    </font>
    <font>
      <b/>
      <sz val="11"/>
      <color theme="5" tint="-0.249977111117893"/>
      <name val="Calibri"/>
      <family val="2"/>
      <charset val="238"/>
      <scheme val="minor"/>
    </font>
    <font>
      <sz val="11"/>
      <color theme="1"/>
      <name val="Calibri Light"/>
      <family val="2"/>
      <scheme val="major"/>
    </font>
    <font>
      <sz val="8"/>
      <name val="Calibri"/>
      <family val="2"/>
      <charset val="238"/>
      <scheme val="minor"/>
    </font>
    <font>
      <sz val="10"/>
      <color theme="1"/>
      <name val="Calibri"/>
      <family val="2"/>
      <charset val="238"/>
      <scheme val="minor"/>
    </font>
    <font>
      <sz val="10"/>
      <color theme="1"/>
      <name val="Calibri Light"/>
      <family val="2"/>
      <scheme val="major"/>
    </font>
    <font>
      <u/>
      <sz val="10"/>
      <color indexed="12"/>
      <name val="Arial"/>
      <family val="2"/>
    </font>
    <font>
      <sz val="11"/>
      <color rgb="FF000000"/>
      <name val="Calibri Light"/>
      <family val="2"/>
      <scheme val="major"/>
    </font>
    <font>
      <sz val="10"/>
      <name val="Calibri Light"/>
      <family val="2"/>
      <charset val="238"/>
      <scheme val="major"/>
    </font>
    <font>
      <sz val="11"/>
      <color theme="1"/>
      <name val="Calibri Light"/>
      <family val="2"/>
      <charset val="238"/>
      <scheme val="major"/>
    </font>
    <font>
      <b/>
      <sz val="11"/>
      <color theme="1"/>
      <name val="Calibri Light"/>
      <family val="2"/>
      <charset val="238"/>
      <scheme val="major"/>
    </font>
    <font>
      <b/>
      <sz val="10"/>
      <color theme="0"/>
      <name val="Calibri Light"/>
      <family val="2"/>
      <charset val="238"/>
      <scheme val="major"/>
    </font>
    <font>
      <sz val="12"/>
      <color theme="1"/>
      <name val="Calibri Light"/>
      <family val="2"/>
      <charset val="238"/>
      <scheme val="major"/>
    </font>
    <font>
      <b/>
      <sz val="16"/>
      <color rgb="FF000000"/>
      <name val="Calibri Light"/>
      <family val="2"/>
      <charset val="238"/>
      <scheme val="major"/>
    </font>
    <font>
      <b/>
      <sz val="16"/>
      <color theme="1"/>
      <name val="Calibri Light"/>
      <family val="2"/>
      <charset val="238"/>
      <scheme val="major"/>
    </font>
    <font>
      <b/>
      <sz val="12"/>
      <color theme="1"/>
      <name val="Calibri Light"/>
      <family val="2"/>
      <charset val="238"/>
      <scheme val="major"/>
    </font>
  </fonts>
  <fills count="11">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29">
    <border>
      <left/>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7" fillId="0" borderId="0"/>
    <xf numFmtId="0" fontId="9" fillId="0" borderId="0" applyNumberFormat="0" applyFill="0" applyBorder="0" applyAlignment="0" applyProtection="0">
      <alignment vertical="top"/>
      <protection locked="0"/>
    </xf>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97">
    <xf numFmtId="0" fontId="0" fillId="0" borderId="0" xfId="0"/>
    <xf numFmtId="0" fontId="0" fillId="0" borderId="0" xfId="0" applyAlignment="1">
      <alignment horizontal="center" vertical="top" wrapText="1"/>
    </xf>
    <xf numFmtId="0" fontId="0" fillId="0" borderId="0" xfId="0" applyAlignment="1">
      <alignment horizontal="center" vertical="top"/>
    </xf>
    <xf numFmtId="0" fontId="0" fillId="0" borderId="2" xfId="0" applyBorder="1"/>
    <xf numFmtId="0" fontId="0" fillId="0" borderId="1" xfId="0" applyBorder="1"/>
    <xf numFmtId="0" fontId="0" fillId="0" borderId="13" xfId="0" applyBorder="1" applyAlignment="1">
      <alignment horizontal="center" vertical="center"/>
    </xf>
    <xf numFmtId="0" fontId="0" fillId="0" borderId="3" xfId="0" applyBorder="1"/>
    <xf numFmtId="0" fontId="0" fillId="4" borderId="11" xfId="0" applyFill="1" applyBorder="1"/>
    <xf numFmtId="0" fontId="0" fillId="4" borderId="6" xfId="0" applyFill="1" applyBorder="1"/>
    <xf numFmtId="0" fontId="0" fillId="4" borderId="14" xfId="0" applyFill="1" applyBorder="1"/>
    <xf numFmtId="0" fontId="2" fillId="0" borderId="11" xfId="0" applyFont="1" applyBorder="1" applyAlignment="1">
      <alignment horizontal="center"/>
    </xf>
    <xf numFmtId="0" fontId="4" fillId="5" borderId="13" xfId="0" applyFont="1" applyFill="1" applyBorder="1" applyAlignment="1">
      <alignment horizontal="center" vertical="center"/>
    </xf>
    <xf numFmtId="0" fontId="4" fillId="5" borderId="12" xfId="0" applyFont="1" applyFill="1" applyBorder="1" applyAlignment="1">
      <alignment horizontal="center" vertical="center"/>
    </xf>
    <xf numFmtId="0" fontId="3" fillId="5" borderId="18" xfId="0" applyFont="1" applyFill="1" applyBorder="1"/>
    <xf numFmtId="0" fontId="3" fillId="5" borderId="11" xfId="0" applyFont="1" applyFill="1" applyBorder="1"/>
    <xf numFmtId="0" fontId="3" fillId="5" borderId="6" xfId="0" applyFont="1" applyFill="1" applyBorder="1"/>
    <xf numFmtId="0" fontId="3" fillId="5" borderId="15" xfId="0" applyFont="1" applyFill="1" applyBorder="1"/>
    <xf numFmtId="0" fontId="3" fillId="5" borderId="14" xfId="0" applyFont="1" applyFill="1" applyBorder="1"/>
    <xf numFmtId="0" fontId="3" fillId="5" borderId="17" xfId="0" applyFont="1" applyFill="1" applyBorder="1"/>
    <xf numFmtId="0" fontId="3" fillId="5" borderId="16" xfId="0" applyFont="1" applyFill="1" applyBorder="1"/>
    <xf numFmtId="0" fontId="5" fillId="0" borderId="0" xfId="0" applyFont="1"/>
    <xf numFmtId="0" fontId="5" fillId="0" borderId="0" xfId="0" applyFont="1" applyAlignment="1">
      <alignment horizontal="right"/>
    </xf>
    <xf numFmtId="0" fontId="5" fillId="0" borderId="0" xfId="0" applyFont="1" applyAlignment="1">
      <alignment wrapText="1"/>
    </xf>
    <xf numFmtId="0" fontId="8" fillId="0" borderId="0" xfId="0" applyFont="1" applyAlignment="1">
      <alignment horizontal="left" vertical="top" wrapText="1"/>
    </xf>
    <xf numFmtId="0" fontId="8" fillId="0" borderId="0" xfId="3" applyFont="1" applyAlignment="1" applyProtection="1">
      <alignment vertical="center" wrapText="1"/>
      <protection locked="0"/>
    </xf>
    <xf numFmtId="0" fontId="10" fillId="0" borderId="0" xfId="0" applyFont="1"/>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right" vertical="center" wrapText="1"/>
    </xf>
    <xf numFmtId="0" fontId="10" fillId="0" borderId="0" xfId="0" applyFont="1" applyAlignment="1">
      <alignment horizontal="right" wrapText="1"/>
    </xf>
    <xf numFmtId="0" fontId="11" fillId="4" borderId="6" xfId="0" applyFont="1" applyFill="1" applyBorder="1" applyAlignment="1">
      <alignment horizontal="left" vertical="center" wrapText="1"/>
    </xf>
    <xf numFmtId="0" fontId="12" fillId="0" borderId="0" xfId="0" applyFont="1"/>
    <xf numFmtId="0" fontId="12" fillId="0" borderId="0" xfId="0" applyFont="1" applyAlignment="1">
      <alignment wrapText="1"/>
    </xf>
    <xf numFmtId="0" fontId="12" fillId="2" borderId="6" xfId="0" applyFont="1" applyFill="1" applyBorder="1"/>
    <xf numFmtId="44" fontId="13" fillId="2" borderId="6" xfId="0" applyNumberFormat="1" applyFont="1" applyFill="1" applyBorder="1" applyAlignment="1">
      <alignment horizontal="center"/>
    </xf>
    <xf numFmtId="0" fontId="14" fillId="7" borderId="6" xfId="0" applyFont="1" applyFill="1" applyBorder="1" applyAlignment="1">
      <alignment horizontal="center" vertical="center"/>
    </xf>
    <xf numFmtId="0" fontId="14" fillId="7" borderId="6" xfId="0" applyFont="1" applyFill="1" applyBorder="1" applyAlignment="1">
      <alignment horizontal="center" vertical="center" wrapText="1"/>
    </xf>
    <xf numFmtId="0" fontId="12" fillId="9" borderId="6" xfId="0" applyFont="1" applyFill="1" applyBorder="1" applyAlignment="1">
      <alignment horizontal="center" vertical="center"/>
    </xf>
    <xf numFmtId="0" fontId="12" fillId="4" borderId="6" xfId="0" applyFont="1" applyFill="1" applyBorder="1"/>
    <xf numFmtId="0" fontId="12" fillId="6" borderId="6" xfId="0" applyFont="1" applyFill="1" applyBorder="1" applyAlignment="1">
      <alignment wrapText="1"/>
    </xf>
    <xf numFmtId="0" fontId="12" fillId="6" borderId="6" xfId="0" applyFont="1" applyFill="1" applyBorder="1"/>
    <xf numFmtId="44" fontId="12" fillId="0" borderId="6" xfId="0" applyNumberFormat="1" applyFont="1" applyBorder="1" applyProtection="1">
      <protection locked="0"/>
    </xf>
    <xf numFmtId="2" fontId="12" fillId="6" borderId="6" xfId="0" applyNumberFormat="1" applyFont="1" applyFill="1" applyBorder="1"/>
    <xf numFmtId="44" fontId="12" fillId="6" borderId="6" xfId="0" applyNumberFormat="1" applyFont="1" applyFill="1" applyBorder="1"/>
    <xf numFmtId="0" fontId="12" fillId="4" borderId="6" xfId="0" applyFont="1" applyFill="1" applyBorder="1" applyAlignment="1">
      <alignment vertical="center" wrapText="1"/>
    </xf>
    <xf numFmtId="0" fontId="12" fillId="8" borderId="6" xfId="0" applyFont="1" applyFill="1" applyBorder="1" applyAlignment="1">
      <alignment horizontal="center" vertical="center"/>
    </xf>
    <xf numFmtId="0" fontId="12" fillId="3" borderId="6" xfId="0" applyFont="1" applyFill="1" applyBorder="1" applyAlignment="1">
      <alignment horizontal="center" vertical="center"/>
    </xf>
    <xf numFmtId="0" fontId="11" fillId="3" borderId="6" xfId="0" applyFont="1" applyFill="1" applyBorder="1" applyAlignment="1">
      <alignment horizontal="center" vertical="center" wrapText="1"/>
    </xf>
    <xf numFmtId="0" fontId="12" fillId="4" borderId="6" xfId="0" applyFont="1" applyFill="1" applyBorder="1" applyAlignment="1">
      <alignment horizontal="center" vertical="center"/>
    </xf>
    <xf numFmtId="0" fontId="12" fillId="6" borderId="6" xfId="0" applyFont="1" applyFill="1" applyBorder="1" applyAlignment="1">
      <alignment horizontal="center" vertical="center"/>
    </xf>
    <xf numFmtId="44" fontId="12" fillId="0" borderId="6" xfId="0" applyNumberFormat="1" applyFont="1" applyBorder="1" applyAlignment="1" applyProtection="1">
      <alignment horizontal="center" vertical="center"/>
      <protection locked="0"/>
    </xf>
    <xf numFmtId="2" fontId="12" fillId="6" borderId="6" xfId="0" applyNumberFormat="1" applyFont="1" applyFill="1" applyBorder="1" applyAlignment="1">
      <alignment horizontal="center" vertical="center"/>
    </xf>
    <xf numFmtId="44" fontId="12" fillId="6" borderId="6" xfId="0" applyNumberFormat="1" applyFont="1" applyFill="1" applyBorder="1" applyAlignment="1">
      <alignment horizontal="center" vertical="center"/>
    </xf>
    <xf numFmtId="0" fontId="12" fillId="4" borderId="6" xfId="0" applyFont="1" applyFill="1" applyBorder="1" applyAlignment="1">
      <alignment wrapText="1"/>
    </xf>
    <xf numFmtId="0" fontId="12" fillId="4" borderId="6" xfId="0" applyFont="1" applyFill="1" applyBorder="1" applyAlignment="1">
      <alignment vertical="top" wrapText="1"/>
    </xf>
    <xf numFmtId="0" fontId="12" fillId="4" borderId="6" xfId="0" applyFont="1" applyFill="1" applyBorder="1" applyAlignment="1">
      <alignment horizontal="left" vertical="top" wrapText="1"/>
    </xf>
    <xf numFmtId="0" fontId="12" fillId="2" borderId="21" xfId="0" applyFont="1" applyFill="1" applyBorder="1"/>
    <xf numFmtId="44" fontId="13" fillId="2" borderId="21" xfId="0" applyNumberFormat="1" applyFont="1" applyFill="1" applyBorder="1" applyAlignment="1">
      <alignment horizontal="center"/>
    </xf>
    <xf numFmtId="0" fontId="13" fillId="0" borderId="0" xfId="0" applyFont="1"/>
    <xf numFmtId="0" fontId="13" fillId="2" borderId="22" xfId="0" applyFont="1" applyFill="1" applyBorder="1" applyAlignment="1">
      <alignment horizontal="left"/>
    </xf>
    <xf numFmtId="0" fontId="13" fillId="2" borderId="20" xfId="0" applyFont="1" applyFill="1" applyBorder="1" applyAlignment="1">
      <alignment horizontal="left"/>
    </xf>
    <xf numFmtId="0" fontId="13" fillId="2" borderId="20" xfId="0" applyFont="1" applyFill="1" applyBorder="1" applyAlignment="1">
      <alignment horizontal="left" wrapText="1"/>
    </xf>
    <xf numFmtId="0" fontId="13" fillId="2" borderId="23" xfId="0" applyFont="1" applyFill="1" applyBorder="1" applyAlignment="1">
      <alignment horizontal="left"/>
    </xf>
    <xf numFmtId="0" fontId="13" fillId="2" borderId="19" xfId="0" applyFont="1" applyFill="1" applyBorder="1" applyAlignment="1">
      <alignment horizontal="left"/>
    </xf>
    <xf numFmtId="0" fontId="13" fillId="2" borderId="10" xfId="0" applyFont="1" applyFill="1" applyBorder="1" applyAlignment="1">
      <alignment horizontal="left"/>
    </xf>
    <xf numFmtId="0" fontId="13" fillId="2" borderId="15" xfId="0" applyFont="1" applyFill="1" applyBorder="1" applyAlignment="1">
      <alignment horizontal="left"/>
    </xf>
    <xf numFmtId="0" fontId="16" fillId="10" borderId="24" xfId="0" applyFont="1" applyFill="1" applyBorder="1" applyAlignment="1">
      <alignment horizontal="left" vertical="center"/>
    </xf>
    <xf numFmtId="0" fontId="16" fillId="10" borderId="25" xfId="0" applyFont="1" applyFill="1" applyBorder="1" applyAlignment="1">
      <alignment horizontal="left" vertical="center"/>
    </xf>
    <xf numFmtId="0" fontId="16" fillId="10" borderId="26" xfId="0" applyFont="1" applyFill="1" applyBorder="1" applyAlignment="1">
      <alignment horizontal="left" vertical="center"/>
    </xf>
    <xf numFmtId="0" fontId="17" fillId="10" borderId="5" xfId="0" applyFont="1" applyFill="1" applyBorder="1" applyAlignment="1">
      <alignment horizontal="left"/>
    </xf>
    <xf numFmtId="0" fontId="17" fillId="10" borderId="9" xfId="0" applyFont="1" applyFill="1" applyBorder="1" applyAlignment="1">
      <alignment horizontal="left"/>
    </xf>
    <xf numFmtId="0" fontId="17" fillId="10" borderId="1" xfId="0" applyFont="1" applyFill="1" applyBorder="1" applyAlignment="1">
      <alignment horizontal="left"/>
    </xf>
    <xf numFmtId="0" fontId="17" fillId="10" borderId="24" xfId="0" applyFont="1" applyFill="1" applyBorder="1" applyAlignment="1">
      <alignment horizontal="left"/>
    </xf>
    <xf numFmtId="0" fontId="17" fillId="10" borderId="25" xfId="0" applyFont="1" applyFill="1" applyBorder="1" applyAlignment="1">
      <alignment horizontal="left"/>
    </xf>
    <xf numFmtId="0" fontId="17" fillId="10" borderId="26" xfId="0" applyFont="1" applyFill="1" applyBorder="1" applyAlignment="1">
      <alignment horizontal="left"/>
    </xf>
    <xf numFmtId="0" fontId="18" fillId="4" borderId="4"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5" xfId="0" applyFont="1" applyFill="1" applyBorder="1" applyAlignment="1">
      <alignment horizontal="center" vertical="center"/>
    </xf>
    <xf numFmtId="0" fontId="18" fillId="4" borderId="9" xfId="0" applyFont="1" applyFill="1" applyBorder="1" applyAlignment="1">
      <alignment horizontal="center" vertical="center"/>
    </xf>
    <xf numFmtId="44" fontId="18" fillId="4" borderId="27" xfId="0" applyNumberFormat="1" applyFont="1" applyFill="1" applyBorder="1" applyAlignment="1">
      <alignment horizontal="center" vertical="center"/>
    </xf>
    <xf numFmtId="0" fontId="18" fillId="4" borderId="28"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28" xfId="0" applyFont="1" applyFill="1" applyBorder="1" applyAlignment="1">
      <alignment horizontal="center" vertical="center"/>
    </xf>
    <xf numFmtId="0" fontId="2" fillId="0" borderId="4" xfId="0" applyFont="1" applyBorder="1" applyAlignment="1">
      <alignment horizontal="center" vertical="top" wrapText="1"/>
    </xf>
    <xf numFmtId="0" fontId="2" fillId="0" borderId="8" xfId="0" applyFont="1" applyBorder="1" applyAlignment="1">
      <alignment horizontal="center" vertical="top" wrapText="1"/>
    </xf>
    <xf numFmtId="0" fontId="2" fillId="0" borderId="5" xfId="0" applyFont="1" applyBorder="1" applyAlignment="1">
      <alignment horizontal="center" vertical="top" wrapText="1"/>
    </xf>
    <xf numFmtId="0" fontId="0" fillId="0" borderId="7" xfId="0" applyBorder="1" applyAlignment="1">
      <alignment horizontal="center" vertical="top"/>
    </xf>
    <xf numFmtId="0" fontId="0" fillId="0" borderId="0" xfId="0" applyAlignment="1">
      <alignment horizontal="center" vertical="top"/>
    </xf>
    <xf numFmtId="0" fontId="0" fillId="0" borderId="9" xfId="0" applyBorder="1" applyAlignment="1">
      <alignment horizontal="center" vertical="top"/>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4" fillId="5" borderId="4" xfId="0" applyFont="1" applyFill="1" applyBorder="1" applyAlignment="1">
      <alignment horizontal="center"/>
    </xf>
    <xf numFmtId="0" fontId="4" fillId="5" borderId="7" xfId="0" applyFont="1" applyFill="1" applyBorder="1" applyAlignment="1">
      <alignment horizontal="center"/>
    </xf>
  </cellXfs>
  <cellStyles count="6">
    <cellStyle name="Hypertextové prepojenie 2" xfId="2" xr:uid="{00000000-0005-0000-0000-000001000000}"/>
    <cellStyle name="Mena 2" xfId="4" xr:uid="{00000000-0005-0000-0000-000004000000}"/>
    <cellStyle name="Mena 3" xfId="5" xr:uid="{00000000-0005-0000-0000-000005000000}"/>
    <cellStyle name="Normálna" xfId="0" builtinId="0"/>
    <cellStyle name="Normálna 2" xfId="1" xr:uid="{00000000-0005-0000-0000-000006000000}"/>
    <cellStyle name="Normálne 2" xfId="3" xr:uid="{00000000-0005-0000-0000-000007000000}"/>
  </cellStyles>
  <dxfs count="0"/>
  <tableStyles count="0" defaultTableStyle="TableStyleMedium2" defaultPivotStyle="PivotStyleLight16"/>
  <colors>
    <mruColors>
      <color rgb="FFFFFFCC"/>
      <color rgb="FFCA9D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zupk/Dropbox/Projekty/2021/Male%20zlepsenia_IKT/CBA/ZLATE%20MORAVCE/I_02_BC_CBA_PRILOHA_ZM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7ec55e5b485898c3/MIRRI_Dokumentacia/P_01_a_I_01_a_P_03_a_I_03_PRILOHA_KATALOG_POZIADAVIEK_mapovanie-a-zivotny-cyklus_Projekt_AA_OVM_BB_OsobaXY_DDMMYY_v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vod"/>
      <sheetName val="Zoznam_Harkov"/>
      <sheetName val="Sumarizácia"/>
      <sheetName val="Zdroje Financovania"/>
      <sheetName val="CBA - Agendové IS"/>
      <sheetName val="Výdavky - Agendové IS"/>
      <sheetName val="Parametre - Agendové IS"/>
      <sheetName val="MODULY_CBA"/>
      <sheetName val="Parametre_ECF_TCF"/>
      <sheetName val="INKREMENTY"/>
      <sheetName val="KATALOG_POZIADAVKY"/>
      <sheetName val="TCF_v02"/>
      <sheetName val="ECF_v02"/>
      <sheetName val="UAW_v02"/>
      <sheetName val="AKTIVITY_POZICIE"/>
      <sheetName val="POZICIE_INTERNE"/>
      <sheetName val="Rozpocet - Vyvoj aplikacii"/>
      <sheetName val="ISCO_Prevodnik"/>
      <sheetName val="Rozpočet - HW a licencie"/>
      <sheetName val="Harmonogram"/>
      <sheetName val="ROZPOCET_NFP"/>
      <sheetName val="LIMITY"/>
      <sheetName val="Kontrola"/>
      <sheetName val="TCO"/>
      <sheetName val="TCO AS IS - SW"/>
      <sheetName val="TCO AS IS - HW"/>
      <sheetName val="TCO TO BE- SW"/>
      <sheetName val="TCO TO BE - HW"/>
      <sheetName val="Faktory"/>
      <sheetName val="Prínosy - Agendové IS"/>
      <sheetName val="Ciselnik"/>
      <sheetName val="Procesné mapy"/>
      <sheetName val="Procesy - AS IS"/>
      <sheetName val="Procesy - TO BE"/>
      <sheetName val="Analyza citlivosti - AgendovéIS"/>
      <sheetName val="Rozdelenie prínosov"/>
    </sheetNames>
    <sheetDataSet>
      <sheetData sheetId="0"/>
      <sheetData sheetId="1"/>
      <sheetData sheetId="2"/>
      <sheetData sheetId="3"/>
      <sheetData sheetId="4"/>
      <sheetData sheetId="5"/>
      <sheetData sheetId="6"/>
      <sheetData sheetId="7">
        <row r="3">
          <cell r="B3" t="str">
            <v>Portál verejná časť</v>
          </cell>
        </row>
        <row r="4">
          <cell r="B4" t="str">
            <v>Portál neverejná časť</v>
          </cell>
        </row>
        <row r="5">
          <cell r="B5" t="str">
            <v>Evidencie</v>
          </cell>
        </row>
        <row r="6">
          <cell r="B6" t="str">
            <v>Integračný komponent</v>
          </cell>
        </row>
        <row r="7">
          <cell r="B7" t="str">
            <v>Registratúra</v>
          </cell>
        </row>
        <row r="8">
          <cell r="B8">
            <v>0</v>
          </cell>
        </row>
        <row r="9">
          <cell r="B9">
            <v>0</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INNE_STANDARDY_ISVS"/>
      <sheetName val="KATALOG_POZIADAVKY"/>
      <sheetName val="FINAL_UCPA_Moduly"/>
      <sheetName val="MODULY"/>
      <sheetName val="TFC_v02"/>
      <sheetName val="ECF_v02"/>
      <sheetName val="UAW_v02"/>
      <sheetName val="INKREMENTY"/>
      <sheetName val="VZOR_OTAZKY_DO_VO"/>
      <sheetName val="VZOR_TESTOVANIE"/>
      <sheetName val="VZOR_POZIADAVKY_PROCESY_EVS"/>
      <sheetName val="Skratky"/>
      <sheetName val="CISELNIK"/>
      <sheetName val="POVINNE_STANDARDY_ISVS1"/>
      <sheetName val="VZOR_OTAZKY_DO_VO1"/>
      <sheetName val="VZOR_POZIADAVKY_PROCESY_EVS1"/>
      <sheetName val="POVINNE STANDARDY_ISVS"/>
      <sheetName val="VZOR_OTAZKY DO VO"/>
      <sheetName val="VZOR_POZIADAVKY PROCESY_EV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v>0</v>
          </cell>
          <cell r="B2" t="str">
            <v>Funkcna poziadavka</v>
          </cell>
        </row>
        <row r="3">
          <cell r="A3">
            <v>15</v>
          </cell>
          <cell r="B3" t="str">
            <v>Nefunkcna poziadavka</v>
          </cell>
        </row>
        <row r="4">
          <cell r="A4">
            <v>20</v>
          </cell>
          <cell r="B4" t="str">
            <v>Technicka poziadavka</v>
          </cell>
        </row>
        <row r="5">
          <cell r="A5">
            <v>25</v>
          </cell>
        </row>
        <row r="6">
          <cell r="A6">
            <v>30</v>
          </cell>
        </row>
      </sheetData>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G22"/>
  <sheetViews>
    <sheetView workbookViewId="0">
      <pane xSplit="1" ySplit="1" topLeftCell="B16" activePane="bottomRight" state="frozen"/>
      <selection pane="topRight" activeCell="B1" sqref="B1"/>
      <selection pane="bottomLeft" activeCell="A2" sqref="A2"/>
      <selection pane="bottomRight" activeCell="F22" sqref="F22"/>
    </sheetView>
  </sheetViews>
  <sheetFormatPr defaultColWidth="8.88671875" defaultRowHeight="13.8" x14ac:dyDescent="0.3"/>
  <cols>
    <col min="1" max="1" width="8.88671875" style="23"/>
    <col min="2" max="7" width="33.33203125" style="23" customWidth="1"/>
    <col min="8" max="16384" width="8.88671875" style="23"/>
  </cols>
  <sheetData>
    <row r="1" spans="1:7" x14ac:dyDescent="0.3">
      <c r="A1" s="23" t="s">
        <v>0</v>
      </c>
      <c r="B1" s="23">
        <v>0</v>
      </c>
      <c r="C1" s="23">
        <v>1</v>
      </c>
      <c r="D1" s="23">
        <v>2</v>
      </c>
      <c r="E1" s="23">
        <v>3</v>
      </c>
      <c r="F1" s="23">
        <v>4</v>
      </c>
      <c r="G1" s="23">
        <v>5</v>
      </c>
    </row>
    <row r="2" spans="1:7" ht="69" x14ac:dyDescent="0.3">
      <c r="A2" s="23" t="s">
        <v>40</v>
      </c>
      <c r="B2" s="23" t="s">
        <v>84</v>
      </c>
      <c r="C2" s="23" t="s">
        <v>85</v>
      </c>
      <c r="D2" s="23" t="s">
        <v>86</v>
      </c>
      <c r="E2" s="23" t="s">
        <v>87</v>
      </c>
      <c r="F2" s="23" t="s">
        <v>88</v>
      </c>
      <c r="G2" s="23" t="s">
        <v>83</v>
      </c>
    </row>
    <row r="3" spans="1:7" ht="193.2" x14ac:dyDescent="0.3">
      <c r="A3" s="23" t="s">
        <v>39</v>
      </c>
      <c r="B3" s="23" t="s">
        <v>89</v>
      </c>
      <c r="C3" s="23" t="s">
        <v>90</v>
      </c>
      <c r="D3" s="23" t="s">
        <v>91</v>
      </c>
      <c r="E3" s="23" t="s">
        <v>92</v>
      </c>
      <c r="F3" s="23" t="s">
        <v>93</v>
      </c>
      <c r="G3" s="23" t="s">
        <v>94</v>
      </c>
    </row>
    <row r="4" spans="1:7" ht="317.39999999999998" x14ac:dyDescent="0.3">
      <c r="A4" s="23" t="s">
        <v>38</v>
      </c>
      <c r="B4" s="23" t="s">
        <v>95</v>
      </c>
      <c r="C4" s="23" t="s">
        <v>96</v>
      </c>
      <c r="D4" s="23" t="s">
        <v>97</v>
      </c>
      <c r="E4" s="23" t="s">
        <v>98</v>
      </c>
      <c r="F4" s="23" t="s">
        <v>99</v>
      </c>
      <c r="G4" s="23" t="s">
        <v>100</v>
      </c>
    </row>
    <row r="5" spans="1:7" ht="276" x14ac:dyDescent="0.3">
      <c r="A5" s="23" t="s">
        <v>37</v>
      </c>
      <c r="B5" s="23" t="s">
        <v>101</v>
      </c>
      <c r="C5" s="23" t="s">
        <v>102</v>
      </c>
      <c r="D5" s="23" t="s">
        <v>103</v>
      </c>
      <c r="E5" s="23" t="s">
        <v>104</v>
      </c>
      <c r="F5" s="23" t="s">
        <v>105</v>
      </c>
      <c r="G5" s="23" t="s">
        <v>106</v>
      </c>
    </row>
    <row r="6" spans="1:7" ht="69" x14ac:dyDescent="0.3">
      <c r="A6" s="23" t="s">
        <v>36</v>
      </c>
      <c r="B6" s="23" t="s">
        <v>108</v>
      </c>
      <c r="C6" s="23" t="s">
        <v>109</v>
      </c>
      <c r="D6" s="23" t="s">
        <v>110</v>
      </c>
      <c r="E6" s="23" t="s">
        <v>111</v>
      </c>
      <c r="F6" s="23" t="s">
        <v>112</v>
      </c>
      <c r="G6" s="23" t="s">
        <v>107</v>
      </c>
    </row>
    <row r="7" spans="1:7" ht="110.4" x14ac:dyDescent="0.3">
      <c r="A7" s="23" t="s">
        <v>35</v>
      </c>
      <c r="B7" s="23" t="s">
        <v>113</v>
      </c>
      <c r="C7" s="23" t="s">
        <v>114</v>
      </c>
      <c r="D7" s="23" t="s">
        <v>115</v>
      </c>
      <c r="E7" s="23" t="s">
        <v>116</v>
      </c>
      <c r="F7" s="23" t="s">
        <v>117</v>
      </c>
      <c r="G7" s="23" t="s">
        <v>118</v>
      </c>
    </row>
    <row r="8" spans="1:7" ht="207" x14ac:dyDescent="0.3">
      <c r="A8" s="23" t="s">
        <v>34</v>
      </c>
      <c r="B8" s="23" t="s">
        <v>119</v>
      </c>
      <c r="C8" s="23" t="s">
        <v>121</v>
      </c>
      <c r="D8" s="23" t="s">
        <v>122</v>
      </c>
      <c r="E8" s="23" t="s">
        <v>123</v>
      </c>
      <c r="F8" s="23" t="s">
        <v>124</v>
      </c>
      <c r="G8" s="23" t="s">
        <v>120</v>
      </c>
    </row>
    <row r="9" spans="1:7" ht="262.2" x14ac:dyDescent="0.3">
      <c r="A9" s="23" t="s">
        <v>33</v>
      </c>
      <c r="B9" s="23" t="s">
        <v>125</v>
      </c>
      <c r="C9" s="23" t="s">
        <v>126</v>
      </c>
      <c r="D9" s="23" t="s">
        <v>127</v>
      </c>
      <c r="E9" s="23" t="s">
        <v>128</v>
      </c>
      <c r="F9" s="23" t="s">
        <v>130</v>
      </c>
      <c r="G9" s="23" t="s">
        <v>129</v>
      </c>
    </row>
    <row r="10" spans="1:7" ht="409.6" x14ac:dyDescent="0.3">
      <c r="A10" s="23" t="s">
        <v>32</v>
      </c>
      <c r="B10" s="23" t="s">
        <v>101</v>
      </c>
      <c r="C10" s="23" t="s">
        <v>131</v>
      </c>
      <c r="D10" s="23" t="s">
        <v>132</v>
      </c>
      <c r="E10" s="23" t="s">
        <v>133</v>
      </c>
      <c r="F10" s="23" t="s">
        <v>134</v>
      </c>
      <c r="G10" s="23" t="s">
        <v>135</v>
      </c>
    </row>
    <row r="11" spans="1:7" ht="82.8" x14ac:dyDescent="0.3">
      <c r="A11" s="23" t="s">
        <v>31</v>
      </c>
      <c r="B11" s="23" t="s">
        <v>136</v>
      </c>
      <c r="C11" s="23" t="s">
        <v>137</v>
      </c>
      <c r="D11" s="23" t="s">
        <v>138</v>
      </c>
      <c r="E11" s="23" t="s">
        <v>139</v>
      </c>
      <c r="F11" s="23" t="s">
        <v>140</v>
      </c>
      <c r="G11" s="23" t="s">
        <v>141</v>
      </c>
    </row>
    <row r="12" spans="1:7" ht="165.6" x14ac:dyDescent="0.3">
      <c r="A12" s="23" t="s">
        <v>30</v>
      </c>
      <c r="B12" s="23" t="s">
        <v>142</v>
      </c>
      <c r="C12" s="23" t="s">
        <v>143</v>
      </c>
      <c r="D12" s="23" t="s">
        <v>144</v>
      </c>
      <c r="E12" s="23" t="s">
        <v>145</v>
      </c>
      <c r="F12" s="23" t="s">
        <v>146</v>
      </c>
      <c r="G12" s="23" t="s">
        <v>147</v>
      </c>
    </row>
    <row r="13" spans="1:7" ht="41.4" x14ac:dyDescent="0.3">
      <c r="A13" s="23" t="s">
        <v>29</v>
      </c>
      <c r="B13" s="23" t="s">
        <v>148</v>
      </c>
      <c r="C13" s="23" t="s">
        <v>149</v>
      </c>
      <c r="D13" s="23" t="s">
        <v>150</v>
      </c>
      <c r="E13" s="23" t="s">
        <v>151</v>
      </c>
      <c r="F13" s="23" t="s">
        <v>152</v>
      </c>
      <c r="G13" s="23" t="s">
        <v>153</v>
      </c>
    </row>
    <row r="14" spans="1:7" ht="55.2" x14ac:dyDescent="0.3">
      <c r="A14" s="23" t="s">
        <v>28</v>
      </c>
      <c r="B14" s="23" t="s">
        <v>154</v>
      </c>
      <c r="C14" s="23" t="s">
        <v>155</v>
      </c>
      <c r="D14" s="23" t="s">
        <v>156</v>
      </c>
      <c r="E14" s="23" t="s">
        <v>157</v>
      </c>
      <c r="F14" s="23" t="s">
        <v>158</v>
      </c>
      <c r="G14" s="23" t="s">
        <v>159</v>
      </c>
    </row>
    <row r="15" spans="1:7" ht="41.4" x14ac:dyDescent="0.3">
      <c r="A15" s="23" t="s">
        <v>63</v>
      </c>
      <c r="B15" s="23" t="s">
        <v>160</v>
      </c>
      <c r="C15" s="23" t="s">
        <v>161</v>
      </c>
      <c r="D15" s="23" t="s">
        <v>162</v>
      </c>
      <c r="E15" s="23" t="s">
        <v>163</v>
      </c>
      <c r="F15" s="23" t="s">
        <v>164</v>
      </c>
      <c r="G15" s="23" t="s">
        <v>165</v>
      </c>
    </row>
    <row r="16" spans="1:7" ht="41.4" x14ac:dyDescent="0.3">
      <c r="A16" s="23" t="s">
        <v>64</v>
      </c>
      <c r="B16" s="23" t="s">
        <v>166</v>
      </c>
      <c r="C16" s="23" t="s">
        <v>167</v>
      </c>
      <c r="D16" s="23" t="s">
        <v>168</v>
      </c>
      <c r="E16" s="23" t="s">
        <v>169</v>
      </c>
      <c r="F16" s="23" t="s">
        <v>170</v>
      </c>
      <c r="G16" s="23" t="s">
        <v>171</v>
      </c>
    </row>
    <row r="17" spans="1:7" ht="55.2" x14ac:dyDescent="0.3">
      <c r="A17" s="23" t="s">
        <v>65</v>
      </c>
      <c r="B17" s="23" t="s">
        <v>172</v>
      </c>
      <c r="C17" s="23" t="s">
        <v>173</v>
      </c>
      <c r="D17" s="23" t="s">
        <v>174</v>
      </c>
      <c r="E17" s="23" t="s">
        <v>175</v>
      </c>
      <c r="F17" s="23" t="s">
        <v>176</v>
      </c>
      <c r="G17" s="23" t="s">
        <v>177</v>
      </c>
    </row>
    <row r="18" spans="1:7" ht="41.4" x14ac:dyDescent="0.3">
      <c r="A18" s="23" t="s">
        <v>66</v>
      </c>
      <c r="B18" s="23" t="s">
        <v>178</v>
      </c>
      <c r="C18" s="23" t="s">
        <v>179</v>
      </c>
      <c r="D18" s="23" t="s">
        <v>180</v>
      </c>
      <c r="E18" s="23" t="s">
        <v>181</v>
      </c>
      <c r="F18" s="23" t="s">
        <v>182</v>
      </c>
      <c r="G18" s="23" t="s">
        <v>183</v>
      </c>
    </row>
    <row r="19" spans="1:7" ht="55.2" x14ac:dyDescent="0.3">
      <c r="A19" s="23" t="s">
        <v>67</v>
      </c>
      <c r="B19" s="23" t="s">
        <v>184</v>
      </c>
      <c r="C19" s="23" t="s">
        <v>185</v>
      </c>
      <c r="D19" s="23" t="s">
        <v>186</v>
      </c>
      <c r="E19" s="23" t="s">
        <v>187</v>
      </c>
      <c r="F19" s="23" t="s">
        <v>188</v>
      </c>
      <c r="G19" s="23" t="s">
        <v>189</v>
      </c>
    </row>
    <row r="20" spans="1:7" ht="69" x14ac:dyDescent="0.3">
      <c r="A20" s="23" t="s">
        <v>68</v>
      </c>
      <c r="B20" s="23" t="s">
        <v>190</v>
      </c>
      <c r="C20" s="23" t="s">
        <v>191</v>
      </c>
      <c r="D20" s="23" t="s">
        <v>192</v>
      </c>
      <c r="E20" s="23" t="s">
        <v>193</v>
      </c>
      <c r="F20" s="23" t="s">
        <v>194</v>
      </c>
      <c r="G20" s="23" t="s">
        <v>195</v>
      </c>
    </row>
    <row r="21" spans="1:7" ht="27.6" x14ac:dyDescent="0.3">
      <c r="A21" s="23" t="s">
        <v>69</v>
      </c>
      <c r="B21" s="23" t="s">
        <v>196</v>
      </c>
      <c r="C21" s="23" t="s">
        <v>197</v>
      </c>
      <c r="D21" s="23" t="s">
        <v>198</v>
      </c>
      <c r="E21" s="23" t="s">
        <v>199</v>
      </c>
      <c r="F21" s="23" t="s">
        <v>200</v>
      </c>
      <c r="G21" s="23" t="s">
        <v>201</v>
      </c>
    </row>
    <row r="22" spans="1:7" ht="27.6" x14ac:dyDescent="0.3">
      <c r="A22" s="23" t="s">
        <v>70</v>
      </c>
      <c r="B22" s="23" t="s">
        <v>202</v>
      </c>
      <c r="C22" s="23" t="s">
        <v>203</v>
      </c>
      <c r="D22" s="23" t="s">
        <v>204</v>
      </c>
      <c r="E22" s="23" t="s">
        <v>205</v>
      </c>
      <c r="F22" s="23" t="s">
        <v>206</v>
      </c>
      <c r="G22" s="23" t="s">
        <v>207</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O31"/>
  <sheetViews>
    <sheetView topLeftCell="A22" workbookViewId="0">
      <selection activeCell="F10" sqref="F10:F31"/>
    </sheetView>
  </sheetViews>
  <sheetFormatPr defaultColWidth="8.88671875" defaultRowHeight="14.4" x14ac:dyDescent="0.3"/>
  <cols>
    <col min="1" max="11" width="18.109375" style="22" customWidth="1"/>
    <col min="12" max="12" width="26.109375" style="22" customWidth="1"/>
    <col min="13" max="15" width="24.44140625" style="22" customWidth="1"/>
    <col min="16" max="16384" width="8.88671875" style="20"/>
  </cols>
  <sheetData>
    <row r="1" spans="1:12" x14ac:dyDescent="0.3">
      <c r="A1" s="22" t="s">
        <v>232</v>
      </c>
      <c r="B1" s="22" t="s">
        <v>233</v>
      </c>
      <c r="C1" s="22" t="s">
        <v>234</v>
      </c>
      <c r="D1" s="22" t="s">
        <v>235</v>
      </c>
      <c r="E1" s="22" t="s">
        <v>236</v>
      </c>
      <c r="F1" s="22" t="s">
        <v>237</v>
      </c>
      <c r="G1" s="22" t="s">
        <v>238</v>
      </c>
      <c r="H1" s="22" t="s">
        <v>239</v>
      </c>
      <c r="I1" s="22" t="s">
        <v>240</v>
      </c>
      <c r="J1" s="22" t="s">
        <v>241</v>
      </c>
      <c r="K1" s="22" t="s">
        <v>242</v>
      </c>
      <c r="L1" s="22" t="s">
        <v>243</v>
      </c>
    </row>
    <row r="2" spans="1:12" ht="72" x14ac:dyDescent="0.3">
      <c r="A2" s="22" t="s">
        <v>214</v>
      </c>
      <c r="B2" s="22" t="s">
        <v>215</v>
      </c>
      <c r="C2" s="22" t="s">
        <v>217</v>
      </c>
      <c r="D2" s="22" t="s">
        <v>218</v>
      </c>
      <c r="E2" s="22" t="s">
        <v>220</v>
      </c>
      <c r="F2" s="22" t="s">
        <v>43</v>
      </c>
      <c r="G2" s="22" t="s">
        <v>221</v>
      </c>
      <c r="H2" s="22" t="s">
        <v>219</v>
      </c>
      <c r="I2" s="22" t="s">
        <v>212</v>
      </c>
      <c r="J2" s="22" t="s">
        <v>224</v>
      </c>
      <c r="L2" s="22" t="s">
        <v>225</v>
      </c>
    </row>
    <row r="3" spans="1:12" ht="57.6" x14ac:dyDescent="0.3">
      <c r="B3" s="22" t="s">
        <v>216</v>
      </c>
      <c r="D3" s="22" t="s">
        <v>219</v>
      </c>
      <c r="H3" s="22" t="s">
        <v>222</v>
      </c>
      <c r="J3" s="22" t="s">
        <v>223</v>
      </c>
      <c r="L3" s="22" t="s">
        <v>230</v>
      </c>
    </row>
    <row r="4" spans="1:12" ht="28.8" x14ac:dyDescent="0.3">
      <c r="L4" s="22" t="s">
        <v>226</v>
      </c>
    </row>
    <row r="5" spans="1:12" ht="28.8" x14ac:dyDescent="0.3">
      <c r="L5" s="22" t="s">
        <v>231</v>
      </c>
    </row>
    <row r="6" spans="1:12" ht="28.8" x14ac:dyDescent="0.3">
      <c r="L6" s="22" t="s">
        <v>227</v>
      </c>
    </row>
    <row r="7" spans="1:12" ht="28.8" x14ac:dyDescent="0.3">
      <c r="L7" s="22" t="s">
        <v>228</v>
      </c>
    </row>
    <row r="8" spans="1:12" x14ac:dyDescent="0.3">
      <c r="L8" s="22" t="s">
        <v>229</v>
      </c>
    </row>
    <row r="9" spans="1:12" x14ac:dyDescent="0.3">
      <c r="A9" s="22" t="s">
        <v>245</v>
      </c>
      <c r="B9" s="22" t="s">
        <v>246</v>
      </c>
      <c r="D9" s="20" t="s">
        <v>208</v>
      </c>
      <c r="E9" s="20" t="s">
        <v>247</v>
      </c>
      <c r="F9" s="22" t="s">
        <v>248</v>
      </c>
    </row>
    <row r="10" spans="1:12" ht="28.8" x14ac:dyDescent="0.3">
      <c r="A10" s="24" t="s">
        <v>45</v>
      </c>
      <c r="B10" s="22" t="s">
        <v>232</v>
      </c>
      <c r="D10" s="25" t="s">
        <v>54</v>
      </c>
      <c r="E10" s="22" t="s">
        <v>214</v>
      </c>
      <c r="F10" s="28">
        <v>1330001</v>
      </c>
    </row>
    <row r="11" spans="1:12" ht="28.8" x14ac:dyDescent="0.3">
      <c r="A11" s="24" t="s">
        <v>44</v>
      </c>
      <c r="B11" s="22" t="s">
        <v>233</v>
      </c>
      <c r="D11" s="26" t="s">
        <v>209</v>
      </c>
      <c r="E11" s="22" t="s">
        <v>215</v>
      </c>
      <c r="F11" s="29">
        <v>2512001</v>
      </c>
    </row>
    <row r="12" spans="1:12" ht="28.8" x14ac:dyDescent="0.3">
      <c r="A12" s="24" t="s">
        <v>46</v>
      </c>
      <c r="B12" s="22" t="s">
        <v>234</v>
      </c>
      <c r="D12" s="26" t="s">
        <v>209</v>
      </c>
      <c r="E12" s="22" t="s">
        <v>216</v>
      </c>
      <c r="F12" s="29">
        <v>2512002</v>
      </c>
    </row>
    <row r="13" spans="1:12" x14ac:dyDescent="0.3">
      <c r="A13" s="24" t="s">
        <v>42</v>
      </c>
      <c r="B13" s="22" t="s">
        <v>235</v>
      </c>
      <c r="D13" s="26" t="s">
        <v>46</v>
      </c>
      <c r="E13" s="22" t="s">
        <v>217</v>
      </c>
      <c r="F13" s="29">
        <v>2511003</v>
      </c>
    </row>
    <row r="14" spans="1:12" ht="41.4" x14ac:dyDescent="0.3">
      <c r="A14" s="24" t="s">
        <v>47</v>
      </c>
      <c r="B14" s="22" t="s">
        <v>236</v>
      </c>
      <c r="D14" s="26" t="s">
        <v>42</v>
      </c>
      <c r="E14" s="22" t="s">
        <v>218</v>
      </c>
      <c r="F14" s="29">
        <v>2511002</v>
      </c>
    </row>
    <row r="15" spans="1:12" x14ac:dyDescent="0.3">
      <c r="A15" s="24" t="s">
        <v>43</v>
      </c>
      <c r="B15" s="22" t="s">
        <v>237</v>
      </c>
      <c r="D15" s="26" t="s">
        <v>42</v>
      </c>
      <c r="E15" s="22" t="s">
        <v>219</v>
      </c>
      <c r="F15" s="29">
        <v>2521001</v>
      </c>
    </row>
    <row r="16" spans="1:12" ht="41.4" x14ac:dyDescent="0.3">
      <c r="A16" s="24" t="s">
        <v>49</v>
      </c>
      <c r="B16" s="22" t="s">
        <v>238</v>
      </c>
      <c r="D16" s="25" t="s">
        <v>47</v>
      </c>
      <c r="E16" s="22" t="s">
        <v>220</v>
      </c>
      <c r="F16" s="29">
        <v>2421002</v>
      </c>
    </row>
    <row r="17" spans="1:6" ht="27.6" x14ac:dyDescent="0.3">
      <c r="A17" s="24" t="s">
        <v>50</v>
      </c>
      <c r="B17" s="22" t="s">
        <v>239</v>
      </c>
      <c r="D17" s="25" t="s">
        <v>43</v>
      </c>
      <c r="E17" s="22" t="s">
        <v>43</v>
      </c>
      <c r="F17" s="29">
        <v>2519001</v>
      </c>
    </row>
    <row r="18" spans="1:6" ht="72" x14ac:dyDescent="0.3">
      <c r="A18" s="24" t="s">
        <v>52</v>
      </c>
      <c r="B18" s="22" t="s">
        <v>240</v>
      </c>
      <c r="D18" s="25" t="s">
        <v>210</v>
      </c>
      <c r="E18" s="22" t="s">
        <v>224</v>
      </c>
      <c r="F18" s="29">
        <v>1330004</v>
      </c>
    </row>
    <row r="19" spans="1:6" ht="28.8" x14ac:dyDescent="0.3">
      <c r="A19" s="24" t="s">
        <v>48</v>
      </c>
      <c r="B19" s="22" t="s">
        <v>241</v>
      </c>
      <c r="D19" s="26" t="s">
        <v>211</v>
      </c>
      <c r="E19" s="22" t="s">
        <v>221</v>
      </c>
      <c r="F19" s="29">
        <v>2523000</v>
      </c>
    </row>
    <row r="20" spans="1:6" ht="27.6" x14ac:dyDescent="0.3">
      <c r="A20" s="24" t="s">
        <v>51</v>
      </c>
      <c r="B20" s="22" t="s">
        <v>242</v>
      </c>
      <c r="D20" s="26" t="s">
        <v>50</v>
      </c>
      <c r="E20" s="22" t="s">
        <v>219</v>
      </c>
      <c r="F20" s="29">
        <v>2521001</v>
      </c>
    </row>
    <row r="21" spans="1:6" x14ac:dyDescent="0.3">
      <c r="A21" s="24" t="s">
        <v>53</v>
      </c>
      <c r="B21" s="22" t="s">
        <v>243</v>
      </c>
      <c r="D21" s="26" t="s">
        <v>50</v>
      </c>
      <c r="E21" s="22" t="s">
        <v>222</v>
      </c>
      <c r="F21" s="29">
        <v>2521003</v>
      </c>
    </row>
    <row r="22" spans="1:6" x14ac:dyDescent="0.3">
      <c r="D22" s="27" t="s">
        <v>212</v>
      </c>
      <c r="E22" s="22" t="s">
        <v>212</v>
      </c>
      <c r="F22" s="29">
        <v>2511001</v>
      </c>
    </row>
    <row r="23" spans="1:6" ht="57.6" x14ac:dyDescent="0.3">
      <c r="D23" s="26" t="s">
        <v>213</v>
      </c>
      <c r="E23" s="22" t="s">
        <v>223</v>
      </c>
      <c r="F23" s="29">
        <v>2529001</v>
      </c>
    </row>
    <row r="24" spans="1:6" x14ac:dyDescent="0.3">
      <c r="D24" s="27" t="s">
        <v>51</v>
      </c>
      <c r="F24" s="21"/>
    </row>
    <row r="25" spans="1:6" ht="28.8" x14ac:dyDescent="0.3">
      <c r="D25" s="26" t="s">
        <v>244</v>
      </c>
      <c r="E25" s="22" t="s">
        <v>225</v>
      </c>
      <c r="F25" s="29">
        <v>7422003</v>
      </c>
    </row>
    <row r="26" spans="1:6" ht="43.2" x14ac:dyDescent="0.3">
      <c r="D26" s="26" t="s">
        <v>244</v>
      </c>
      <c r="E26" s="22" t="s">
        <v>230</v>
      </c>
      <c r="F26" s="29">
        <v>2153003</v>
      </c>
    </row>
    <row r="27" spans="1:6" ht="57.6" x14ac:dyDescent="0.3">
      <c r="D27" s="26" t="s">
        <v>244</v>
      </c>
      <c r="E27" s="22" t="s">
        <v>226</v>
      </c>
      <c r="F27" s="29">
        <v>2513003</v>
      </c>
    </row>
    <row r="28" spans="1:6" ht="43.2" x14ac:dyDescent="0.3">
      <c r="D28" s="26" t="s">
        <v>244</v>
      </c>
      <c r="E28" s="22" t="s">
        <v>231</v>
      </c>
      <c r="F28" s="29">
        <v>4229</v>
      </c>
    </row>
    <row r="29" spans="1:6" ht="28.8" x14ac:dyDescent="0.3">
      <c r="D29" s="26" t="s">
        <v>244</v>
      </c>
      <c r="E29" s="22" t="s">
        <v>227</v>
      </c>
      <c r="F29" s="21">
        <v>3511002</v>
      </c>
    </row>
    <row r="30" spans="1:6" ht="28.8" x14ac:dyDescent="0.3">
      <c r="D30" s="26" t="s">
        <v>244</v>
      </c>
      <c r="E30" s="22" t="s">
        <v>228</v>
      </c>
      <c r="F30" s="21">
        <v>3512000</v>
      </c>
    </row>
    <row r="31" spans="1:6" ht="28.8" x14ac:dyDescent="0.3">
      <c r="D31" s="26" t="s">
        <v>244</v>
      </c>
      <c r="E31" s="22" t="s">
        <v>229</v>
      </c>
      <c r="F31" s="21">
        <v>2514000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K71"/>
  <sheetViews>
    <sheetView tabSelected="1" topLeftCell="A49" zoomScale="50" zoomScaleNormal="50" workbookViewId="0">
      <selection activeCell="J69" sqref="J69"/>
    </sheetView>
  </sheetViews>
  <sheetFormatPr defaultColWidth="8.88671875" defaultRowHeight="14.4" x14ac:dyDescent="0.3"/>
  <cols>
    <col min="1" max="1" width="4.5546875" style="31" customWidth="1"/>
    <col min="2" max="2" width="12.88671875" style="31" customWidth="1"/>
    <col min="3" max="3" width="28.33203125" style="31" bestFit="1" customWidth="1"/>
    <col min="4" max="4" width="17.21875" style="31" bestFit="1" customWidth="1"/>
    <col min="5" max="5" width="31.6640625" style="32" customWidth="1"/>
    <col min="6" max="6" width="9.109375" style="31"/>
    <col min="7" max="10" width="15.77734375" style="31" customWidth="1"/>
    <col min="11" max="11" width="54.77734375" style="31" customWidth="1"/>
    <col min="12" max="16384" width="8.88671875" style="31"/>
  </cols>
  <sheetData>
    <row r="1" spans="1:11" ht="15" thickBot="1" x14ac:dyDescent="0.35"/>
    <row r="2" spans="1:11" ht="25.05" customHeight="1" thickBot="1" x14ac:dyDescent="0.35">
      <c r="A2" s="66" t="s">
        <v>279</v>
      </c>
      <c r="B2" s="67"/>
      <c r="C2" s="67"/>
      <c r="D2" s="67"/>
      <c r="E2" s="67"/>
      <c r="F2" s="67"/>
      <c r="G2" s="67"/>
      <c r="H2" s="67"/>
      <c r="I2" s="67"/>
      <c r="J2" s="67"/>
      <c r="K2" s="68"/>
    </row>
    <row r="3" spans="1:11" ht="25.05" customHeight="1" thickBot="1" x14ac:dyDescent="0.45">
      <c r="A3" s="69" t="s">
        <v>274</v>
      </c>
      <c r="B3" s="70"/>
      <c r="C3" s="70"/>
      <c r="D3" s="70"/>
      <c r="E3" s="70"/>
      <c r="F3" s="70"/>
      <c r="G3" s="70"/>
      <c r="H3" s="70"/>
      <c r="I3" s="70"/>
      <c r="J3" s="70"/>
      <c r="K3" s="71"/>
    </row>
    <row r="4" spans="1:11" ht="15" thickBot="1" x14ac:dyDescent="0.35"/>
    <row r="5" spans="1:11" ht="25.05" customHeight="1" thickBot="1" x14ac:dyDescent="0.45">
      <c r="A5" s="72" t="s">
        <v>275</v>
      </c>
      <c r="B5" s="73"/>
      <c r="C5" s="73"/>
      <c r="D5" s="73"/>
      <c r="E5" s="73"/>
      <c r="F5" s="73"/>
      <c r="G5" s="73"/>
      <c r="H5" s="73"/>
      <c r="I5" s="73"/>
      <c r="J5" s="73"/>
      <c r="K5" s="74"/>
    </row>
    <row r="6" spans="1:11" x14ac:dyDescent="0.3">
      <c r="A6" s="56"/>
      <c r="B6" s="59" t="s">
        <v>12</v>
      </c>
      <c r="C6" s="60"/>
      <c r="D6" s="60"/>
      <c r="E6" s="61"/>
      <c r="F6" s="60"/>
      <c r="G6" s="60"/>
      <c r="H6" s="62"/>
      <c r="I6" s="57">
        <f>SUM(I8:I33)</f>
        <v>0</v>
      </c>
      <c r="J6" s="57">
        <f>SUM(J8:J33)</f>
        <v>0</v>
      </c>
      <c r="K6" s="56"/>
    </row>
    <row r="7" spans="1:11" ht="44.4" customHeight="1" x14ac:dyDescent="0.3">
      <c r="A7" s="35" t="s">
        <v>71</v>
      </c>
      <c r="B7" s="36" t="s">
        <v>72</v>
      </c>
      <c r="C7" s="35" t="s">
        <v>73</v>
      </c>
      <c r="D7" s="36" t="s">
        <v>278</v>
      </c>
      <c r="E7" s="36" t="s">
        <v>74</v>
      </c>
      <c r="F7" s="36" t="s">
        <v>75</v>
      </c>
      <c r="G7" s="36" t="s">
        <v>76</v>
      </c>
      <c r="H7" s="36" t="s">
        <v>77</v>
      </c>
      <c r="I7" s="36" t="s">
        <v>249</v>
      </c>
      <c r="J7" s="36" t="s">
        <v>78</v>
      </c>
      <c r="K7" s="35" t="s">
        <v>79</v>
      </c>
    </row>
    <row r="8" spans="1:11" x14ac:dyDescent="0.3">
      <c r="A8" s="37">
        <v>1</v>
      </c>
      <c r="B8" s="37" t="s">
        <v>80</v>
      </c>
      <c r="C8" s="37" t="s">
        <v>26</v>
      </c>
      <c r="D8" s="38" t="s">
        <v>17</v>
      </c>
      <c r="E8" s="39" t="s">
        <v>42</v>
      </c>
      <c r="F8" s="40" t="s">
        <v>81</v>
      </c>
      <c r="G8" s="41"/>
      <c r="H8" s="42">
        <v>34</v>
      </c>
      <c r="I8" s="43">
        <f>G8*H8</f>
        <v>0</v>
      </c>
      <c r="J8" s="43">
        <f>I8*1.2</f>
        <v>0</v>
      </c>
      <c r="K8" s="44" t="s">
        <v>250</v>
      </c>
    </row>
    <row r="9" spans="1:11" x14ac:dyDescent="0.3">
      <c r="A9" s="37">
        <v>2</v>
      </c>
      <c r="B9" s="37" t="s">
        <v>80</v>
      </c>
      <c r="C9" s="37" t="s">
        <v>26</v>
      </c>
      <c r="D9" s="38" t="s">
        <v>17</v>
      </c>
      <c r="E9" s="39" t="s">
        <v>44</v>
      </c>
      <c r="F9" s="40" t="s">
        <v>81</v>
      </c>
      <c r="G9" s="41"/>
      <c r="H9" s="42">
        <v>68</v>
      </c>
      <c r="I9" s="43">
        <f t="shared" ref="I9:I33" si="0">G9*H9</f>
        <v>0</v>
      </c>
      <c r="J9" s="43">
        <f t="shared" ref="J9:J33" si="1">I9*1.2</f>
        <v>0</v>
      </c>
      <c r="K9" s="44" t="s">
        <v>251</v>
      </c>
    </row>
    <row r="10" spans="1:11" x14ac:dyDescent="0.3">
      <c r="A10" s="37">
        <f t="shared" ref="A10:A12" si="2">IF(E10="",A9,A9+1)</f>
        <v>3</v>
      </c>
      <c r="B10" s="37" t="s">
        <v>80</v>
      </c>
      <c r="C10" s="37" t="s">
        <v>26</v>
      </c>
      <c r="D10" s="38" t="s">
        <v>17</v>
      </c>
      <c r="E10" s="39" t="s">
        <v>45</v>
      </c>
      <c r="F10" s="40" t="s">
        <v>81</v>
      </c>
      <c r="G10" s="41"/>
      <c r="H10" s="42">
        <v>7</v>
      </c>
      <c r="I10" s="43">
        <f t="shared" si="0"/>
        <v>0</v>
      </c>
      <c r="J10" s="43">
        <f t="shared" si="1"/>
        <v>0</v>
      </c>
      <c r="K10" s="44" t="s">
        <v>252</v>
      </c>
    </row>
    <row r="11" spans="1:11" ht="28.8" x14ac:dyDescent="0.3">
      <c r="A11" s="37">
        <f t="shared" si="2"/>
        <v>4</v>
      </c>
      <c r="B11" s="37" t="s">
        <v>80</v>
      </c>
      <c r="C11" s="37" t="s">
        <v>26</v>
      </c>
      <c r="D11" s="38" t="s">
        <v>17</v>
      </c>
      <c r="E11" s="39" t="s">
        <v>46</v>
      </c>
      <c r="F11" s="40" t="s">
        <v>81</v>
      </c>
      <c r="G11" s="41"/>
      <c r="H11" s="42">
        <v>57</v>
      </c>
      <c r="I11" s="43">
        <f t="shared" si="0"/>
        <v>0</v>
      </c>
      <c r="J11" s="43">
        <f t="shared" si="1"/>
        <v>0</v>
      </c>
      <c r="K11" s="44" t="s">
        <v>253</v>
      </c>
    </row>
    <row r="12" spans="1:11" ht="28.8" x14ac:dyDescent="0.3">
      <c r="A12" s="37">
        <f t="shared" si="2"/>
        <v>5</v>
      </c>
      <c r="B12" s="37" t="s">
        <v>80</v>
      </c>
      <c r="C12" s="37" t="s">
        <v>26</v>
      </c>
      <c r="D12" s="38" t="s">
        <v>17</v>
      </c>
      <c r="E12" s="39" t="s">
        <v>47</v>
      </c>
      <c r="F12" s="40" t="s">
        <v>81</v>
      </c>
      <c r="G12" s="41"/>
      <c r="H12" s="42">
        <v>11</v>
      </c>
      <c r="I12" s="43">
        <f t="shared" si="0"/>
        <v>0</v>
      </c>
      <c r="J12" s="43">
        <f t="shared" si="1"/>
        <v>0</v>
      </c>
      <c r="K12" s="44" t="s">
        <v>254</v>
      </c>
    </row>
    <row r="13" spans="1:11" ht="43.2" x14ac:dyDescent="0.3">
      <c r="A13" s="37">
        <f t="shared" ref="A13:A15" si="3">IF(E13="",A12,A12+1)</f>
        <v>6</v>
      </c>
      <c r="B13" s="37" t="s">
        <v>80</v>
      </c>
      <c r="C13" s="37" t="s">
        <v>26</v>
      </c>
      <c r="D13" s="38" t="s">
        <v>17</v>
      </c>
      <c r="E13" s="39" t="s">
        <v>48</v>
      </c>
      <c r="F13" s="40" t="s">
        <v>81</v>
      </c>
      <c r="G13" s="41"/>
      <c r="H13" s="42">
        <v>11</v>
      </c>
      <c r="I13" s="43">
        <f t="shared" si="0"/>
        <v>0</v>
      </c>
      <c r="J13" s="43">
        <f t="shared" si="1"/>
        <v>0</v>
      </c>
      <c r="K13" s="44" t="s">
        <v>256</v>
      </c>
    </row>
    <row r="14" spans="1:11" ht="28.8" x14ac:dyDescent="0.3">
      <c r="A14" s="37">
        <f t="shared" si="3"/>
        <v>7</v>
      </c>
      <c r="B14" s="37" t="s">
        <v>80</v>
      </c>
      <c r="C14" s="37" t="s">
        <v>26</v>
      </c>
      <c r="D14" s="38" t="s">
        <v>17</v>
      </c>
      <c r="E14" s="39" t="s">
        <v>49</v>
      </c>
      <c r="F14" s="40" t="s">
        <v>81</v>
      </c>
      <c r="G14" s="41"/>
      <c r="H14" s="42">
        <v>16</v>
      </c>
      <c r="I14" s="43">
        <f t="shared" si="0"/>
        <v>0</v>
      </c>
      <c r="J14" s="43">
        <f t="shared" si="1"/>
        <v>0</v>
      </c>
      <c r="K14" s="44" t="s">
        <v>255</v>
      </c>
    </row>
    <row r="15" spans="1:11" ht="28.8" x14ac:dyDescent="0.3">
      <c r="A15" s="37">
        <f t="shared" si="3"/>
        <v>8</v>
      </c>
      <c r="B15" s="37" t="s">
        <v>80</v>
      </c>
      <c r="C15" s="37" t="s">
        <v>26</v>
      </c>
      <c r="D15" s="38" t="s">
        <v>17</v>
      </c>
      <c r="E15" s="39" t="s">
        <v>50</v>
      </c>
      <c r="F15" s="40" t="s">
        <v>81</v>
      </c>
      <c r="G15" s="41"/>
      <c r="H15" s="42">
        <v>23</v>
      </c>
      <c r="I15" s="43">
        <f t="shared" si="0"/>
        <v>0</v>
      </c>
      <c r="J15" s="43">
        <f t="shared" si="1"/>
        <v>0</v>
      </c>
      <c r="K15" s="44" t="s">
        <v>257</v>
      </c>
    </row>
    <row r="16" spans="1:11" x14ac:dyDescent="0.3">
      <c r="A16" s="45">
        <v>1</v>
      </c>
      <c r="B16" s="45" t="s">
        <v>80</v>
      </c>
      <c r="C16" s="45" t="s">
        <v>82</v>
      </c>
      <c r="D16" s="38" t="s">
        <v>17</v>
      </c>
      <c r="E16" s="39" t="s">
        <v>42</v>
      </c>
      <c r="F16" s="40" t="s">
        <v>81</v>
      </c>
      <c r="G16" s="41"/>
      <c r="H16" s="42">
        <v>17</v>
      </c>
      <c r="I16" s="43">
        <f t="shared" si="0"/>
        <v>0</v>
      </c>
      <c r="J16" s="43">
        <f t="shared" si="1"/>
        <v>0</v>
      </c>
      <c r="K16" s="44" t="s">
        <v>250</v>
      </c>
    </row>
    <row r="17" spans="1:11" x14ac:dyDescent="0.3">
      <c r="A17" s="45">
        <f t="shared" ref="A17:A21" si="4">IF(E17="",A16,A16+1)</f>
        <v>2</v>
      </c>
      <c r="B17" s="45" t="s">
        <v>80</v>
      </c>
      <c r="C17" s="45" t="s">
        <v>82</v>
      </c>
      <c r="D17" s="38" t="s">
        <v>17</v>
      </c>
      <c r="E17" s="39" t="s">
        <v>43</v>
      </c>
      <c r="F17" s="40" t="s">
        <v>81</v>
      </c>
      <c r="G17" s="41"/>
      <c r="H17" s="42">
        <v>83</v>
      </c>
      <c r="I17" s="43">
        <f t="shared" si="0"/>
        <v>0</v>
      </c>
      <c r="J17" s="43">
        <f t="shared" si="1"/>
        <v>0</v>
      </c>
      <c r="K17" s="44" t="s">
        <v>258</v>
      </c>
    </row>
    <row r="18" spans="1:11" x14ac:dyDescent="0.3">
      <c r="A18" s="45">
        <f t="shared" si="4"/>
        <v>3</v>
      </c>
      <c r="B18" s="45" t="s">
        <v>80</v>
      </c>
      <c r="C18" s="45" t="s">
        <v>82</v>
      </c>
      <c r="D18" s="38" t="s">
        <v>17</v>
      </c>
      <c r="E18" s="39" t="s">
        <v>44</v>
      </c>
      <c r="F18" s="40" t="s">
        <v>81</v>
      </c>
      <c r="G18" s="41"/>
      <c r="H18" s="42">
        <v>167</v>
      </c>
      <c r="I18" s="43">
        <f t="shared" si="0"/>
        <v>0</v>
      </c>
      <c r="J18" s="43">
        <f t="shared" si="1"/>
        <v>0</v>
      </c>
      <c r="K18" s="44" t="s">
        <v>251</v>
      </c>
    </row>
    <row r="19" spans="1:11" x14ac:dyDescent="0.3">
      <c r="A19" s="45">
        <f t="shared" si="4"/>
        <v>4</v>
      </c>
      <c r="B19" s="45" t="s">
        <v>80</v>
      </c>
      <c r="C19" s="45" t="s">
        <v>82</v>
      </c>
      <c r="D19" s="38" t="s">
        <v>17</v>
      </c>
      <c r="E19" s="39" t="s">
        <v>45</v>
      </c>
      <c r="F19" s="40" t="s">
        <v>81</v>
      </c>
      <c r="G19" s="41"/>
      <c r="H19" s="42">
        <v>17</v>
      </c>
      <c r="I19" s="43">
        <f t="shared" si="0"/>
        <v>0</v>
      </c>
      <c r="J19" s="43">
        <f t="shared" si="1"/>
        <v>0</v>
      </c>
      <c r="K19" s="44" t="s">
        <v>252</v>
      </c>
    </row>
    <row r="20" spans="1:11" ht="28.8" x14ac:dyDescent="0.3">
      <c r="A20" s="45">
        <f t="shared" si="4"/>
        <v>5</v>
      </c>
      <c r="B20" s="45" t="s">
        <v>80</v>
      </c>
      <c r="C20" s="45" t="s">
        <v>82</v>
      </c>
      <c r="D20" s="38" t="s">
        <v>17</v>
      </c>
      <c r="E20" s="39" t="s">
        <v>46</v>
      </c>
      <c r="F20" s="40" t="s">
        <v>81</v>
      </c>
      <c r="G20" s="41"/>
      <c r="H20" s="42">
        <v>38</v>
      </c>
      <c r="I20" s="43">
        <f t="shared" si="0"/>
        <v>0</v>
      </c>
      <c r="J20" s="43">
        <f t="shared" si="1"/>
        <v>0</v>
      </c>
      <c r="K20" s="44" t="s">
        <v>253</v>
      </c>
    </row>
    <row r="21" spans="1:11" ht="28.8" x14ac:dyDescent="0.3">
      <c r="A21" s="45">
        <f t="shared" si="4"/>
        <v>6</v>
      </c>
      <c r="B21" s="45" t="s">
        <v>80</v>
      </c>
      <c r="C21" s="45" t="s">
        <v>82</v>
      </c>
      <c r="D21" s="38" t="s">
        <v>17</v>
      </c>
      <c r="E21" s="39" t="s">
        <v>47</v>
      </c>
      <c r="F21" s="40" t="s">
        <v>81</v>
      </c>
      <c r="G21" s="41"/>
      <c r="H21" s="42">
        <v>13</v>
      </c>
      <c r="I21" s="43">
        <f t="shared" si="0"/>
        <v>0</v>
      </c>
      <c r="J21" s="43">
        <f t="shared" si="1"/>
        <v>0</v>
      </c>
      <c r="K21" s="44" t="s">
        <v>259</v>
      </c>
    </row>
    <row r="22" spans="1:11" ht="43.2" x14ac:dyDescent="0.3">
      <c r="A22" s="45">
        <f t="shared" ref="A22:A24" si="5">IF(E22="",A21,A21+1)</f>
        <v>7</v>
      </c>
      <c r="B22" s="45" t="s">
        <v>80</v>
      </c>
      <c r="C22" s="45" t="s">
        <v>82</v>
      </c>
      <c r="D22" s="38" t="s">
        <v>17</v>
      </c>
      <c r="E22" s="39" t="s">
        <v>48</v>
      </c>
      <c r="F22" s="40" t="s">
        <v>81</v>
      </c>
      <c r="G22" s="41"/>
      <c r="H22" s="42">
        <v>29</v>
      </c>
      <c r="I22" s="43">
        <f t="shared" si="0"/>
        <v>0</v>
      </c>
      <c r="J22" s="43">
        <f t="shared" si="1"/>
        <v>0</v>
      </c>
      <c r="K22" s="44" t="s">
        <v>256</v>
      </c>
    </row>
    <row r="23" spans="1:11" ht="28.8" x14ac:dyDescent="0.3">
      <c r="A23" s="45">
        <f t="shared" si="5"/>
        <v>8</v>
      </c>
      <c r="B23" s="45" t="s">
        <v>80</v>
      </c>
      <c r="C23" s="45" t="s">
        <v>82</v>
      </c>
      <c r="D23" s="38" t="s">
        <v>17</v>
      </c>
      <c r="E23" s="39" t="s">
        <v>49</v>
      </c>
      <c r="F23" s="40" t="s">
        <v>81</v>
      </c>
      <c r="G23" s="41"/>
      <c r="H23" s="42">
        <v>29</v>
      </c>
      <c r="I23" s="43">
        <f t="shared" si="0"/>
        <v>0</v>
      </c>
      <c r="J23" s="43">
        <f t="shared" si="1"/>
        <v>0</v>
      </c>
      <c r="K23" s="44" t="s">
        <v>255</v>
      </c>
    </row>
    <row r="24" spans="1:11" ht="28.8" x14ac:dyDescent="0.3">
      <c r="A24" s="45">
        <f t="shared" si="5"/>
        <v>9</v>
      </c>
      <c r="B24" s="45" t="s">
        <v>80</v>
      </c>
      <c r="C24" s="45" t="s">
        <v>82</v>
      </c>
      <c r="D24" s="38" t="s">
        <v>17</v>
      </c>
      <c r="E24" s="39" t="s">
        <v>50</v>
      </c>
      <c r="F24" s="40" t="s">
        <v>81</v>
      </c>
      <c r="G24" s="41"/>
      <c r="H24" s="42">
        <v>25</v>
      </c>
      <c r="I24" s="43">
        <f t="shared" si="0"/>
        <v>0</v>
      </c>
      <c r="J24" s="43">
        <f t="shared" si="1"/>
        <v>0</v>
      </c>
      <c r="K24" s="44" t="s">
        <v>257</v>
      </c>
    </row>
    <row r="25" spans="1:11" x14ac:dyDescent="0.3">
      <c r="A25" s="46">
        <v>1</v>
      </c>
      <c r="B25" s="46" t="s">
        <v>80</v>
      </c>
      <c r="C25" s="47" t="s">
        <v>27</v>
      </c>
      <c r="D25" s="38" t="s">
        <v>17</v>
      </c>
      <c r="E25" s="39" t="s">
        <v>42</v>
      </c>
      <c r="F25" s="40" t="s">
        <v>81</v>
      </c>
      <c r="G25" s="41"/>
      <c r="H25" s="42">
        <v>3</v>
      </c>
      <c r="I25" s="43">
        <f t="shared" si="0"/>
        <v>0</v>
      </c>
      <c r="J25" s="43">
        <f t="shared" si="1"/>
        <v>0</v>
      </c>
      <c r="K25" s="30" t="s">
        <v>260</v>
      </c>
    </row>
    <row r="26" spans="1:11" x14ac:dyDescent="0.3">
      <c r="A26" s="46">
        <f t="shared" ref="A26:A30" si="6">IF(E26="",A25,A25+1)</f>
        <v>2</v>
      </c>
      <c r="B26" s="46" t="s">
        <v>80</v>
      </c>
      <c r="C26" s="47" t="s">
        <v>27</v>
      </c>
      <c r="D26" s="38" t="s">
        <v>17</v>
      </c>
      <c r="E26" s="39" t="s">
        <v>43</v>
      </c>
      <c r="F26" s="40" t="s">
        <v>81</v>
      </c>
      <c r="G26" s="41"/>
      <c r="H26" s="42">
        <v>11</v>
      </c>
      <c r="I26" s="43">
        <f t="shared" si="0"/>
        <v>0</v>
      </c>
      <c r="J26" s="43">
        <f t="shared" si="1"/>
        <v>0</v>
      </c>
      <c r="K26" s="30" t="s">
        <v>258</v>
      </c>
    </row>
    <row r="27" spans="1:11" x14ac:dyDescent="0.3">
      <c r="A27" s="46">
        <f t="shared" si="6"/>
        <v>3</v>
      </c>
      <c r="B27" s="46" t="s">
        <v>80</v>
      </c>
      <c r="C27" s="47" t="s">
        <v>27</v>
      </c>
      <c r="D27" s="38" t="s">
        <v>17</v>
      </c>
      <c r="E27" s="39" t="s">
        <v>44</v>
      </c>
      <c r="F27" s="40" t="s">
        <v>81</v>
      </c>
      <c r="G27" s="41"/>
      <c r="H27" s="42">
        <v>38</v>
      </c>
      <c r="I27" s="43">
        <f t="shared" si="0"/>
        <v>0</v>
      </c>
      <c r="J27" s="43">
        <f t="shared" si="1"/>
        <v>0</v>
      </c>
      <c r="K27" s="30" t="s">
        <v>251</v>
      </c>
    </row>
    <row r="28" spans="1:11" x14ac:dyDescent="0.3">
      <c r="A28" s="46">
        <f t="shared" si="6"/>
        <v>4</v>
      </c>
      <c r="B28" s="46" t="s">
        <v>80</v>
      </c>
      <c r="C28" s="47" t="s">
        <v>27</v>
      </c>
      <c r="D28" s="38" t="s">
        <v>17</v>
      </c>
      <c r="E28" s="39" t="s">
        <v>45</v>
      </c>
      <c r="F28" s="40" t="s">
        <v>81</v>
      </c>
      <c r="G28" s="41"/>
      <c r="H28" s="42">
        <v>5</v>
      </c>
      <c r="I28" s="43">
        <f t="shared" si="0"/>
        <v>0</v>
      </c>
      <c r="J28" s="43">
        <f t="shared" si="1"/>
        <v>0</v>
      </c>
      <c r="K28" s="30" t="s">
        <v>252</v>
      </c>
    </row>
    <row r="29" spans="1:11" ht="27.6" x14ac:dyDescent="0.3">
      <c r="A29" s="46">
        <f t="shared" si="6"/>
        <v>5</v>
      </c>
      <c r="B29" s="46" t="s">
        <v>80</v>
      </c>
      <c r="C29" s="47" t="s">
        <v>27</v>
      </c>
      <c r="D29" s="38" t="s">
        <v>17</v>
      </c>
      <c r="E29" s="39" t="s">
        <v>46</v>
      </c>
      <c r="F29" s="40" t="s">
        <v>81</v>
      </c>
      <c r="G29" s="41"/>
      <c r="H29" s="42">
        <v>11</v>
      </c>
      <c r="I29" s="43">
        <f t="shared" si="0"/>
        <v>0</v>
      </c>
      <c r="J29" s="43">
        <f t="shared" si="1"/>
        <v>0</v>
      </c>
      <c r="K29" s="30" t="s">
        <v>261</v>
      </c>
    </row>
    <row r="30" spans="1:11" ht="28.8" x14ac:dyDescent="0.3">
      <c r="A30" s="46">
        <f t="shared" si="6"/>
        <v>6</v>
      </c>
      <c r="B30" s="46" t="s">
        <v>80</v>
      </c>
      <c r="C30" s="47" t="s">
        <v>27</v>
      </c>
      <c r="D30" s="38" t="s">
        <v>17</v>
      </c>
      <c r="E30" s="39" t="s">
        <v>47</v>
      </c>
      <c r="F30" s="40" t="s">
        <v>81</v>
      </c>
      <c r="G30" s="41"/>
      <c r="H30" s="42">
        <v>6</v>
      </c>
      <c r="I30" s="43">
        <f t="shared" si="0"/>
        <v>0</v>
      </c>
      <c r="J30" s="43">
        <f t="shared" si="1"/>
        <v>0</v>
      </c>
      <c r="K30" s="30" t="s">
        <v>262</v>
      </c>
    </row>
    <row r="31" spans="1:11" ht="27.6" x14ac:dyDescent="0.3">
      <c r="A31" s="46">
        <f t="shared" ref="A31:A33" si="7">IF(E31="",A30,A30+1)</f>
        <v>7</v>
      </c>
      <c r="B31" s="46" t="s">
        <v>80</v>
      </c>
      <c r="C31" s="47" t="s">
        <v>27</v>
      </c>
      <c r="D31" s="38" t="s">
        <v>17</v>
      </c>
      <c r="E31" s="39" t="s">
        <v>48</v>
      </c>
      <c r="F31" s="40" t="s">
        <v>81</v>
      </c>
      <c r="G31" s="41"/>
      <c r="H31" s="42">
        <v>6</v>
      </c>
      <c r="I31" s="43">
        <f t="shared" si="0"/>
        <v>0</v>
      </c>
      <c r="J31" s="43">
        <f t="shared" si="1"/>
        <v>0</v>
      </c>
      <c r="K31" s="30" t="s">
        <v>256</v>
      </c>
    </row>
    <row r="32" spans="1:11" ht="28.8" x14ac:dyDescent="0.3">
      <c r="A32" s="46">
        <f t="shared" si="7"/>
        <v>8</v>
      </c>
      <c r="B32" s="46" t="s">
        <v>80</v>
      </c>
      <c r="C32" s="47" t="s">
        <v>27</v>
      </c>
      <c r="D32" s="38" t="s">
        <v>17</v>
      </c>
      <c r="E32" s="39" t="s">
        <v>49</v>
      </c>
      <c r="F32" s="40" t="s">
        <v>81</v>
      </c>
      <c r="G32" s="41"/>
      <c r="H32" s="42">
        <v>17</v>
      </c>
      <c r="I32" s="43">
        <f t="shared" si="0"/>
        <v>0</v>
      </c>
      <c r="J32" s="43">
        <f t="shared" si="1"/>
        <v>0</v>
      </c>
      <c r="K32" s="30" t="s">
        <v>263</v>
      </c>
    </row>
    <row r="33" spans="1:11" ht="27.6" x14ac:dyDescent="0.3">
      <c r="A33" s="46">
        <f t="shared" si="7"/>
        <v>9</v>
      </c>
      <c r="B33" s="46" t="s">
        <v>80</v>
      </c>
      <c r="C33" s="47" t="s">
        <v>27</v>
      </c>
      <c r="D33" s="38" t="s">
        <v>17</v>
      </c>
      <c r="E33" s="39" t="s">
        <v>50</v>
      </c>
      <c r="F33" s="40" t="s">
        <v>81</v>
      </c>
      <c r="G33" s="41"/>
      <c r="H33" s="42">
        <v>17</v>
      </c>
      <c r="I33" s="43">
        <f t="shared" si="0"/>
        <v>0</v>
      </c>
      <c r="J33" s="43">
        <f t="shared" si="1"/>
        <v>0</v>
      </c>
      <c r="K33" s="30" t="s">
        <v>257</v>
      </c>
    </row>
    <row r="35" spans="1:11" ht="15" thickBot="1" x14ac:dyDescent="0.35"/>
    <row r="36" spans="1:11" ht="25.05" customHeight="1" thickBot="1" x14ac:dyDescent="0.45">
      <c r="A36" s="72" t="s">
        <v>276</v>
      </c>
      <c r="B36" s="73"/>
      <c r="C36" s="73"/>
      <c r="D36" s="73"/>
      <c r="E36" s="73"/>
      <c r="F36" s="73"/>
      <c r="G36" s="73"/>
      <c r="H36" s="73"/>
      <c r="I36" s="73"/>
      <c r="J36" s="73"/>
      <c r="K36" s="74"/>
    </row>
    <row r="37" spans="1:11" x14ac:dyDescent="0.3">
      <c r="A37" s="33"/>
      <c r="B37" s="63" t="s">
        <v>12</v>
      </c>
      <c r="C37" s="64"/>
      <c r="D37" s="64"/>
      <c r="E37" s="64"/>
      <c r="F37" s="64"/>
      <c r="G37" s="64"/>
      <c r="H37" s="65"/>
      <c r="I37" s="34">
        <f>SUM(I39:I49)</f>
        <v>0</v>
      </c>
      <c r="J37" s="34">
        <f>SUM(J39:J49)</f>
        <v>0</v>
      </c>
      <c r="K37" s="33"/>
    </row>
    <row r="38" spans="1:11" ht="48" customHeight="1" x14ac:dyDescent="0.3">
      <c r="A38" s="35" t="s">
        <v>71</v>
      </c>
      <c r="B38" s="36" t="s">
        <v>72</v>
      </c>
      <c r="C38" s="35" t="s">
        <v>73</v>
      </c>
      <c r="D38" s="36" t="s">
        <v>278</v>
      </c>
      <c r="E38" s="36" t="s">
        <v>74</v>
      </c>
      <c r="F38" s="36" t="s">
        <v>75</v>
      </c>
      <c r="G38" s="36" t="s">
        <v>76</v>
      </c>
      <c r="H38" s="36" t="s">
        <v>77</v>
      </c>
      <c r="I38" s="36" t="s">
        <v>249</v>
      </c>
      <c r="J38" s="36" t="s">
        <v>78</v>
      </c>
      <c r="K38" s="35" t="s">
        <v>79</v>
      </c>
    </row>
    <row r="39" spans="1:11" ht="316.8" x14ac:dyDescent="0.3">
      <c r="A39" s="37">
        <v>1</v>
      </c>
      <c r="B39" s="37" t="s">
        <v>80</v>
      </c>
      <c r="C39" s="37" t="s">
        <v>26</v>
      </c>
      <c r="D39" s="48" t="s">
        <v>264</v>
      </c>
      <c r="E39" s="49" t="s">
        <v>42</v>
      </c>
      <c r="F39" s="49" t="s">
        <v>81</v>
      </c>
      <c r="G39" s="50"/>
      <c r="H39" s="51">
        <v>29</v>
      </c>
      <c r="I39" s="52">
        <f>G39*H39</f>
        <v>0</v>
      </c>
      <c r="J39" s="52">
        <f>I39*1.2</f>
        <v>0</v>
      </c>
      <c r="K39" s="54" t="s">
        <v>265</v>
      </c>
    </row>
    <row r="40" spans="1:11" ht="216" x14ac:dyDescent="0.3">
      <c r="A40" s="37">
        <v>2</v>
      </c>
      <c r="B40" s="37" t="s">
        <v>80</v>
      </c>
      <c r="C40" s="37" t="s">
        <v>26</v>
      </c>
      <c r="D40" s="48" t="s">
        <v>264</v>
      </c>
      <c r="E40" s="49" t="s">
        <v>45</v>
      </c>
      <c r="F40" s="49" t="s">
        <v>81</v>
      </c>
      <c r="G40" s="50"/>
      <c r="H40" s="51">
        <v>10</v>
      </c>
      <c r="I40" s="52">
        <f t="shared" ref="I40:I49" si="8">G40*H40</f>
        <v>0</v>
      </c>
      <c r="J40" s="52">
        <f t="shared" ref="J40:J49" si="9">I40*1.2</f>
        <v>0</v>
      </c>
      <c r="K40" s="53" t="s">
        <v>266</v>
      </c>
    </row>
    <row r="41" spans="1:11" ht="144" x14ac:dyDescent="0.3">
      <c r="A41" s="37">
        <f t="shared" ref="A41" si="10">IF(E41="",A40,A40+1)</f>
        <v>3</v>
      </c>
      <c r="B41" s="37" t="s">
        <v>80</v>
      </c>
      <c r="C41" s="37" t="s">
        <v>26</v>
      </c>
      <c r="D41" s="48" t="s">
        <v>264</v>
      </c>
      <c r="E41" s="49" t="s">
        <v>46</v>
      </c>
      <c r="F41" s="49" t="s">
        <v>81</v>
      </c>
      <c r="G41" s="50"/>
      <c r="H41" s="51">
        <v>122</v>
      </c>
      <c r="I41" s="52">
        <f t="shared" si="8"/>
        <v>0</v>
      </c>
      <c r="J41" s="52">
        <f t="shared" si="9"/>
        <v>0</v>
      </c>
      <c r="K41" s="53" t="s">
        <v>267</v>
      </c>
    </row>
    <row r="42" spans="1:11" ht="316.8" x14ac:dyDescent="0.3">
      <c r="A42" s="45">
        <v>1</v>
      </c>
      <c r="B42" s="45" t="s">
        <v>80</v>
      </c>
      <c r="C42" s="45" t="s">
        <v>82</v>
      </c>
      <c r="D42" s="48" t="s">
        <v>264</v>
      </c>
      <c r="E42" s="49" t="s">
        <v>42</v>
      </c>
      <c r="F42" s="49" t="s">
        <v>81</v>
      </c>
      <c r="G42" s="50"/>
      <c r="H42" s="51">
        <v>31</v>
      </c>
      <c r="I42" s="52">
        <f t="shared" si="8"/>
        <v>0</v>
      </c>
      <c r="J42" s="52">
        <f t="shared" si="9"/>
        <v>0</v>
      </c>
      <c r="K42" s="54" t="s">
        <v>265</v>
      </c>
    </row>
    <row r="43" spans="1:11" ht="100.8" x14ac:dyDescent="0.3">
      <c r="A43" s="45">
        <v>2</v>
      </c>
      <c r="B43" s="45" t="s">
        <v>80</v>
      </c>
      <c r="C43" s="45" t="s">
        <v>82</v>
      </c>
      <c r="D43" s="48" t="s">
        <v>264</v>
      </c>
      <c r="E43" s="49" t="s">
        <v>43</v>
      </c>
      <c r="F43" s="49" t="s">
        <v>81</v>
      </c>
      <c r="G43" s="50"/>
      <c r="H43" s="51">
        <v>58</v>
      </c>
      <c r="I43" s="52">
        <f t="shared" si="8"/>
        <v>0</v>
      </c>
      <c r="J43" s="52">
        <f t="shared" si="9"/>
        <v>0</v>
      </c>
      <c r="K43" s="54" t="s">
        <v>268</v>
      </c>
    </row>
    <row r="44" spans="1:11" ht="187.2" x14ac:dyDescent="0.3">
      <c r="A44" s="45">
        <v>3</v>
      </c>
      <c r="B44" s="45" t="s">
        <v>80</v>
      </c>
      <c r="C44" s="45" t="s">
        <v>82</v>
      </c>
      <c r="D44" s="48" t="s">
        <v>264</v>
      </c>
      <c r="E44" s="49" t="s">
        <v>44</v>
      </c>
      <c r="F44" s="49" t="s">
        <v>81</v>
      </c>
      <c r="G44" s="50"/>
      <c r="H44" s="51">
        <v>209</v>
      </c>
      <c r="I44" s="52">
        <f t="shared" si="8"/>
        <v>0</v>
      </c>
      <c r="J44" s="52">
        <f t="shared" si="9"/>
        <v>0</v>
      </c>
      <c r="K44" s="54" t="s">
        <v>269</v>
      </c>
    </row>
    <row r="45" spans="1:11" ht="216" x14ac:dyDescent="0.3">
      <c r="A45" s="45">
        <v>4</v>
      </c>
      <c r="B45" s="45" t="s">
        <v>80</v>
      </c>
      <c r="C45" s="45" t="s">
        <v>82</v>
      </c>
      <c r="D45" s="48" t="s">
        <v>264</v>
      </c>
      <c r="E45" s="49" t="s">
        <v>45</v>
      </c>
      <c r="F45" s="49" t="s">
        <v>81</v>
      </c>
      <c r="G45" s="50"/>
      <c r="H45" s="51">
        <v>12</v>
      </c>
      <c r="I45" s="52">
        <f t="shared" si="8"/>
        <v>0</v>
      </c>
      <c r="J45" s="52">
        <f t="shared" si="9"/>
        <v>0</v>
      </c>
      <c r="K45" s="54" t="s">
        <v>270</v>
      </c>
    </row>
    <row r="46" spans="1:11" ht="144" x14ac:dyDescent="0.3">
      <c r="A46" s="45">
        <v>5</v>
      </c>
      <c r="B46" s="45" t="s">
        <v>80</v>
      </c>
      <c r="C46" s="45" t="s">
        <v>82</v>
      </c>
      <c r="D46" s="48" t="s">
        <v>264</v>
      </c>
      <c r="E46" s="49" t="s">
        <v>50</v>
      </c>
      <c r="F46" s="49" t="s">
        <v>81</v>
      </c>
      <c r="G46" s="50"/>
      <c r="H46" s="51">
        <v>77</v>
      </c>
      <c r="I46" s="52">
        <f t="shared" si="8"/>
        <v>0</v>
      </c>
      <c r="J46" s="52">
        <f t="shared" si="9"/>
        <v>0</v>
      </c>
      <c r="K46" s="54" t="s">
        <v>271</v>
      </c>
    </row>
    <row r="47" spans="1:11" ht="216" x14ac:dyDescent="0.3">
      <c r="A47" s="46">
        <v>1</v>
      </c>
      <c r="B47" s="46" t="s">
        <v>80</v>
      </c>
      <c r="C47" s="47" t="s">
        <v>27</v>
      </c>
      <c r="D47" s="48" t="s">
        <v>264</v>
      </c>
      <c r="E47" s="49" t="s">
        <v>45</v>
      </c>
      <c r="F47" s="49" t="s">
        <v>81</v>
      </c>
      <c r="G47" s="50"/>
      <c r="H47" s="51">
        <v>2</v>
      </c>
      <c r="I47" s="52">
        <f t="shared" si="8"/>
        <v>0</v>
      </c>
      <c r="J47" s="52">
        <f t="shared" si="9"/>
        <v>0</v>
      </c>
      <c r="K47" s="54" t="s">
        <v>266</v>
      </c>
    </row>
    <row r="48" spans="1:11" ht="57.6" x14ac:dyDescent="0.3">
      <c r="A48" s="46">
        <v>2</v>
      </c>
      <c r="B48" s="46" t="s">
        <v>80</v>
      </c>
      <c r="C48" s="47" t="s">
        <v>27</v>
      </c>
      <c r="D48" s="48" t="s">
        <v>264</v>
      </c>
      <c r="E48" s="49" t="s">
        <v>50</v>
      </c>
      <c r="F48" s="49" t="s">
        <v>81</v>
      </c>
      <c r="G48" s="50"/>
      <c r="H48" s="51">
        <v>3</v>
      </c>
      <c r="I48" s="52">
        <f t="shared" si="8"/>
        <v>0</v>
      </c>
      <c r="J48" s="52">
        <f t="shared" si="9"/>
        <v>0</v>
      </c>
      <c r="K48" s="55" t="s">
        <v>272</v>
      </c>
    </row>
    <row r="49" spans="1:11" ht="57.6" x14ac:dyDescent="0.3">
      <c r="A49" s="46">
        <v>3</v>
      </c>
      <c r="B49" s="46" t="s">
        <v>80</v>
      </c>
      <c r="C49" s="47" t="s">
        <v>27</v>
      </c>
      <c r="D49" s="48" t="s">
        <v>264</v>
      </c>
      <c r="E49" s="49" t="s">
        <v>52</v>
      </c>
      <c r="F49" s="49" t="s">
        <v>81</v>
      </c>
      <c r="G49" s="50"/>
      <c r="H49" s="51">
        <v>92</v>
      </c>
      <c r="I49" s="52">
        <f t="shared" si="8"/>
        <v>0</v>
      </c>
      <c r="J49" s="52">
        <f t="shared" si="9"/>
        <v>0</v>
      </c>
      <c r="K49" s="55" t="s">
        <v>273</v>
      </c>
    </row>
    <row r="51" spans="1:11" ht="15" thickBot="1" x14ac:dyDescent="0.35"/>
    <row r="52" spans="1:11" x14ac:dyDescent="0.3">
      <c r="A52" s="75" t="s">
        <v>277</v>
      </c>
      <c r="B52" s="76"/>
      <c r="C52" s="76"/>
      <c r="D52" s="76"/>
      <c r="E52" s="76"/>
      <c r="F52" s="76"/>
      <c r="G52" s="76"/>
      <c r="H52" s="76"/>
      <c r="I52" s="79">
        <f>I6+I37</f>
        <v>0</v>
      </c>
      <c r="J52" s="79">
        <f>J37+J6</f>
        <v>0</v>
      </c>
      <c r="K52" s="81"/>
    </row>
    <row r="53" spans="1:11" ht="15" thickBot="1" x14ac:dyDescent="0.35">
      <c r="A53" s="77"/>
      <c r="B53" s="78"/>
      <c r="C53" s="78"/>
      <c r="D53" s="78"/>
      <c r="E53" s="78"/>
      <c r="F53" s="78"/>
      <c r="G53" s="78"/>
      <c r="H53" s="78"/>
      <c r="I53" s="80"/>
      <c r="J53" s="80"/>
      <c r="K53" s="82"/>
    </row>
    <row r="55" spans="1:11" ht="18" customHeight="1" x14ac:dyDescent="0.3">
      <c r="E55" s="31"/>
    </row>
    <row r="56" spans="1:11" x14ac:dyDescent="0.3">
      <c r="E56" s="31"/>
    </row>
    <row r="57" spans="1:11" ht="25.05" customHeight="1" x14ac:dyDescent="0.3">
      <c r="E57" s="31"/>
    </row>
    <row r="58" spans="1:11" ht="25.05" customHeight="1" x14ac:dyDescent="0.3">
      <c r="E58" s="31"/>
    </row>
    <row r="59" spans="1:11" ht="25.05" customHeight="1" x14ac:dyDescent="0.3">
      <c r="E59" s="31"/>
    </row>
    <row r="60" spans="1:11" x14ac:dyDescent="0.3">
      <c r="E60" s="31"/>
    </row>
    <row r="61" spans="1:11" ht="25.05" customHeight="1" x14ac:dyDescent="0.3">
      <c r="E61" s="31"/>
      <c r="I61" s="31" t="s">
        <v>280</v>
      </c>
    </row>
    <row r="62" spans="1:11" x14ac:dyDescent="0.3">
      <c r="E62" s="31"/>
      <c r="I62" s="31" t="s">
        <v>281</v>
      </c>
    </row>
    <row r="63" spans="1:11" x14ac:dyDescent="0.3">
      <c r="E63" s="31"/>
    </row>
    <row r="64" spans="1:11" x14ac:dyDescent="0.3">
      <c r="E64" s="31"/>
    </row>
    <row r="65" spans="5:11" x14ac:dyDescent="0.3">
      <c r="E65" s="31"/>
    </row>
    <row r="66" spans="5:11" x14ac:dyDescent="0.3">
      <c r="E66" s="31"/>
    </row>
    <row r="67" spans="5:11" x14ac:dyDescent="0.3">
      <c r="E67" s="31"/>
    </row>
    <row r="68" spans="5:11" x14ac:dyDescent="0.3">
      <c r="E68" s="31"/>
    </row>
    <row r="69" spans="5:11" x14ac:dyDescent="0.3">
      <c r="E69" s="31"/>
    </row>
    <row r="70" spans="5:11" x14ac:dyDescent="0.3">
      <c r="E70" s="31"/>
    </row>
    <row r="71" spans="5:11" x14ac:dyDescent="0.3">
      <c r="F71" s="58"/>
      <c r="G71" s="58"/>
      <c r="H71" s="58"/>
      <c r="I71" s="58"/>
      <c r="J71" s="58"/>
      <c r="K71" s="58"/>
    </row>
  </sheetData>
  <mergeCells count="10">
    <mergeCell ref="A52:H53"/>
    <mergeCell ref="I52:I53"/>
    <mergeCell ref="J52:J53"/>
    <mergeCell ref="K52:K53"/>
    <mergeCell ref="B6:H6"/>
    <mergeCell ref="B37:H37"/>
    <mergeCell ref="A2:K2"/>
    <mergeCell ref="A3:K3"/>
    <mergeCell ref="A5:K5"/>
    <mergeCell ref="A36:K36"/>
  </mergeCells>
  <dataValidations count="1">
    <dataValidation type="list" allowBlank="1" showInputMessage="1" showErrorMessage="1" sqref="D8:D33 D39:D49" xr:uid="{00000000-0002-0000-1400-000001000000}">
      <formula1>"521 Mzdové výdavky, 518 Ostatné služby, 013 Softvér"</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árok31"/>
  <dimension ref="A1:A9"/>
  <sheetViews>
    <sheetView workbookViewId="0">
      <selection activeCell="A2" sqref="A2:A9"/>
    </sheetView>
  </sheetViews>
  <sheetFormatPr defaultColWidth="8.88671875" defaultRowHeight="14.4" x14ac:dyDescent="0.3"/>
  <cols>
    <col min="1" max="1" width="37.44140625" bestFit="1" customWidth="1"/>
  </cols>
  <sheetData>
    <row r="1" spans="1:1" x14ac:dyDescent="0.3">
      <c r="A1" t="s">
        <v>62</v>
      </c>
    </row>
    <row r="2" spans="1:1" x14ac:dyDescent="0.3">
      <c r="A2" t="s">
        <v>55</v>
      </c>
    </row>
    <row r="3" spans="1:1" x14ac:dyDescent="0.3">
      <c r="A3" t="s">
        <v>41</v>
      </c>
    </row>
    <row r="4" spans="1:1" x14ac:dyDescent="0.3">
      <c r="A4" t="s">
        <v>56</v>
      </c>
    </row>
    <row r="5" spans="1:1" x14ac:dyDescent="0.3">
      <c r="A5" t="s">
        <v>57</v>
      </c>
    </row>
    <row r="6" spans="1:1" x14ac:dyDescent="0.3">
      <c r="A6" t="s">
        <v>58</v>
      </c>
    </row>
    <row r="7" spans="1:1" x14ac:dyDescent="0.3">
      <c r="A7" t="s">
        <v>59</v>
      </c>
    </row>
    <row r="8" spans="1:1" x14ac:dyDescent="0.3">
      <c r="A8" t="s">
        <v>60</v>
      </c>
    </row>
    <row r="9" spans="1:1" x14ac:dyDescent="0.3">
      <c r="A9" t="s">
        <v>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árok22">
    <tabColor rgb="FFFFFFCC"/>
  </sheetPr>
  <dimension ref="A1:I138"/>
  <sheetViews>
    <sheetView view="pageBreakPreview" zoomScale="80" zoomScaleNormal="80" zoomScaleSheetLayoutView="80" workbookViewId="0">
      <selection activeCell="S53" sqref="S53"/>
    </sheetView>
  </sheetViews>
  <sheetFormatPr defaultColWidth="8.88671875" defaultRowHeight="14.4" x14ac:dyDescent="0.3"/>
  <cols>
    <col min="1" max="1" width="26" customWidth="1"/>
    <col min="2" max="2" width="11.44140625" customWidth="1"/>
    <col min="4" max="4" width="20.88671875" customWidth="1"/>
    <col min="6" max="8" width="12.44140625" bestFit="1" customWidth="1"/>
    <col min="9" max="9" width="13.109375" bestFit="1" customWidth="1"/>
  </cols>
  <sheetData>
    <row r="1" spans="1:9" ht="15" thickBot="1" x14ac:dyDescent="0.35"/>
    <row r="2" spans="1:9" x14ac:dyDescent="0.3">
      <c r="A2" s="89" t="e">
        <f>#REF!</f>
        <v>#REF!</v>
      </c>
      <c r="B2" s="90"/>
      <c r="C2" s="91"/>
      <c r="D2" s="95" t="s">
        <v>18</v>
      </c>
      <c r="E2" s="96"/>
      <c r="F2" s="10" t="s">
        <v>19</v>
      </c>
      <c r="G2" s="10" t="s">
        <v>20</v>
      </c>
      <c r="H2" s="10" t="s">
        <v>21</v>
      </c>
      <c r="I2" s="10" t="s">
        <v>23</v>
      </c>
    </row>
    <row r="3" spans="1:9" ht="15" thickBot="1" x14ac:dyDescent="0.35">
      <c r="A3" s="92"/>
      <c r="B3" s="93"/>
      <c r="C3" s="94"/>
      <c r="D3" s="11" t="s">
        <v>25</v>
      </c>
      <c r="E3" s="12" t="s">
        <v>22</v>
      </c>
      <c r="F3" s="5" t="s">
        <v>22</v>
      </c>
      <c r="G3" s="5" t="s">
        <v>22</v>
      </c>
      <c r="H3" s="5" t="s">
        <v>22</v>
      </c>
      <c r="I3" s="5" t="s">
        <v>22</v>
      </c>
    </row>
    <row r="4" spans="1:9" ht="15" customHeight="1" x14ac:dyDescent="0.3">
      <c r="A4" s="83" t="s">
        <v>16</v>
      </c>
      <c r="B4" s="86" t="s">
        <v>24</v>
      </c>
      <c r="C4" s="6" t="s">
        <v>2</v>
      </c>
      <c r="D4" s="13" t="e">
        <f>IF(E4=#REF!,"OK","Chyba počtu FTE")</f>
        <v>#REF!</v>
      </c>
      <c r="E4" s="14">
        <f t="shared" ref="E4:E33" si="0">F4+G4+H4+I4</f>
        <v>0</v>
      </c>
      <c r="F4" s="7"/>
      <c r="G4" s="7"/>
      <c r="H4" s="7"/>
      <c r="I4" s="7"/>
    </row>
    <row r="5" spans="1:9" x14ac:dyDescent="0.3">
      <c r="A5" s="84"/>
      <c r="B5" s="87"/>
      <c r="C5" s="3" t="s">
        <v>3</v>
      </c>
      <c r="D5" s="15" t="e">
        <f>IF(E5=#REF!,"OK","Chyba počtu FTE")</f>
        <v>#REF!</v>
      </c>
      <c r="E5" s="16">
        <f t="shared" si="0"/>
        <v>0</v>
      </c>
      <c r="F5" s="8"/>
      <c r="G5" s="8"/>
      <c r="H5" s="8"/>
      <c r="I5" s="8"/>
    </row>
    <row r="6" spans="1:9" x14ac:dyDescent="0.3">
      <c r="A6" s="84"/>
      <c r="B6" s="87"/>
      <c r="C6" s="3" t="s">
        <v>4</v>
      </c>
      <c r="D6" s="15" t="e">
        <f>IF(E6=#REF!,"OK","Chyba počtu FTE")</f>
        <v>#REF!</v>
      </c>
      <c r="E6" s="16">
        <f t="shared" si="0"/>
        <v>0</v>
      </c>
      <c r="F6" s="8"/>
      <c r="G6" s="8"/>
      <c r="H6" s="8"/>
      <c r="I6" s="8"/>
    </row>
    <row r="7" spans="1:9" x14ac:dyDescent="0.3">
      <c r="A7" s="84"/>
      <c r="B7" s="87"/>
      <c r="C7" s="3" t="s">
        <v>5</v>
      </c>
      <c r="D7" s="15" t="e">
        <f>IF(E7=#REF!,"OK","Chyba počtu FTE")</f>
        <v>#REF!</v>
      </c>
      <c r="E7" s="16">
        <f t="shared" si="0"/>
        <v>0</v>
      </c>
      <c r="F7" s="8"/>
      <c r="G7" s="8"/>
      <c r="H7" s="8"/>
      <c r="I7" s="8"/>
    </row>
    <row r="8" spans="1:9" x14ac:dyDescent="0.3">
      <c r="A8" s="84"/>
      <c r="B8" s="87"/>
      <c r="C8" s="3" t="s">
        <v>6</v>
      </c>
      <c r="D8" s="15" t="e">
        <f>IF(E8=#REF!,"OK","Chyba počtu FTE")</f>
        <v>#REF!</v>
      </c>
      <c r="E8" s="16">
        <f t="shared" si="0"/>
        <v>0</v>
      </c>
      <c r="F8" s="8"/>
      <c r="G8" s="8"/>
      <c r="H8" s="8"/>
      <c r="I8" s="8"/>
    </row>
    <row r="9" spans="1:9" x14ac:dyDescent="0.3">
      <c r="A9" s="84"/>
      <c r="B9" s="87"/>
      <c r="C9" s="3" t="s">
        <v>7</v>
      </c>
      <c r="D9" s="15" t="e">
        <f>IF(E9=#REF!,"OK","Chyba počtu FTE")</f>
        <v>#REF!</v>
      </c>
      <c r="E9" s="16">
        <f t="shared" si="0"/>
        <v>0</v>
      </c>
      <c r="F9" s="8"/>
      <c r="G9" s="8"/>
      <c r="H9" s="8"/>
      <c r="I9" s="8"/>
    </row>
    <row r="10" spans="1:9" x14ac:dyDescent="0.3">
      <c r="A10" s="84"/>
      <c r="B10" s="87"/>
      <c r="C10" s="3" t="s">
        <v>8</v>
      </c>
      <c r="D10" s="15" t="e">
        <f>IF(E10=#REF!,"OK","Chyba počtu FTE")</f>
        <v>#REF!</v>
      </c>
      <c r="E10" s="16">
        <f t="shared" si="0"/>
        <v>0</v>
      </c>
      <c r="F10" s="8"/>
      <c r="G10" s="8"/>
      <c r="H10" s="8"/>
      <c r="I10" s="8"/>
    </row>
    <row r="11" spans="1:9" x14ac:dyDescent="0.3">
      <c r="A11" s="84"/>
      <c r="B11" s="87"/>
      <c r="C11" s="3" t="s">
        <v>9</v>
      </c>
      <c r="D11" s="15" t="e">
        <f>IF(E11=#REF!,"OK","Chyba počtu FTE")</f>
        <v>#REF!</v>
      </c>
      <c r="E11" s="16">
        <f t="shared" si="0"/>
        <v>0</v>
      </c>
      <c r="F11" s="8"/>
      <c r="G11" s="8"/>
      <c r="H11" s="8"/>
      <c r="I11" s="8"/>
    </row>
    <row r="12" spans="1:9" x14ac:dyDescent="0.3">
      <c r="A12" s="84"/>
      <c r="B12" s="87"/>
      <c r="C12" s="3" t="s">
        <v>10</v>
      </c>
      <c r="D12" s="15" t="e">
        <f>IF(E12=#REF!,"OK","Chyba počtu FTE")</f>
        <v>#REF!</v>
      </c>
      <c r="E12" s="16">
        <f t="shared" si="0"/>
        <v>0</v>
      </c>
      <c r="F12" s="8"/>
      <c r="G12" s="8"/>
      <c r="H12" s="8"/>
      <c r="I12" s="8"/>
    </row>
    <row r="13" spans="1:9" ht="15" thickBot="1" x14ac:dyDescent="0.35">
      <c r="A13" s="84"/>
      <c r="B13" s="87"/>
      <c r="C13" s="3" t="s">
        <v>11</v>
      </c>
      <c r="D13" s="17" t="e">
        <f>IF(E13=#REF!,"OK","Chyba počtu FTE")</f>
        <v>#REF!</v>
      </c>
      <c r="E13" s="18">
        <f t="shared" si="0"/>
        <v>0</v>
      </c>
      <c r="F13" s="9"/>
      <c r="G13" s="9"/>
      <c r="H13" s="9"/>
      <c r="I13" s="9"/>
    </row>
    <row r="14" spans="1:9" ht="15" customHeight="1" x14ac:dyDescent="0.3">
      <c r="A14" s="83" t="s">
        <v>15</v>
      </c>
      <c r="B14" s="86" t="s">
        <v>13</v>
      </c>
      <c r="C14" s="6" t="s">
        <v>2</v>
      </c>
      <c r="D14" s="14" t="e">
        <f>IF(E14=#REF!,"OK","Chyba počtu podaní")</f>
        <v>#REF!</v>
      </c>
      <c r="E14" s="19">
        <f t="shared" si="0"/>
        <v>0</v>
      </c>
      <c r="F14" s="7"/>
      <c r="G14" s="7"/>
      <c r="H14" s="7"/>
      <c r="I14" s="7"/>
    </row>
    <row r="15" spans="1:9" x14ac:dyDescent="0.3">
      <c r="A15" s="84"/>
      <c r="B15" s="87"/>
      <c r="C15" s="3" t="s">
        <v>3</v>
      </c>
      <c r="D15" s="15" t="e">
        <f>IF(E15=#REF!,"OK","Chyba počtu podaní")</f>
        <v>#REF!</v>
      </c>
      <c r="E15" s="16">
        <f t="shared" si="0"/>
        <v>0</v>
      </c>
      <c r="F15" s="8"/>
      <c r="G15" s="8"/>
      <c r="H15" s="8"/>
      <c r="I15" s="8"/>
    </row>
    <row r="16" spans="1:9" x14ac:dyDescent="0.3">
      <c r="A16" s="84"/>
      <c r="B16" s="87"/>
      <c r="C16" s="3" t="s">
        <v>4</v>
      </c>
      <c r="D16" s="15" t="e">
        <f>IF(E16=#REF!,"OK","Chyba počtu podaní")</f>
        <v>#REF!</v>
      </c>
      <c r="E16" s="16">
        <f t="shared" si="0"/>
        <v>0</v>
      </c>
      <c r="F16" s="8"/>
      <c r="G16" s="8"/>
      <c r="H16" s="8"/>
      <c r="I16" s="8"/>
    </row>
    <row r="17" spans="1:9" x14ac:dyDescent="0.3">
      <c r="A17" s="84"/>
      <c r="B17" s="87"/>
      <c r="C17" s="3" t="s">
        <v>5</v>
      </c>
      <c r="D17" s="15" t="e">
        <f>IF(E17=#REF!,"OK","Chyba počtu podaní")</f>
        <v>#REF!</v>
      </c>
      <c r="E17" s="16">
        <f t="shared" si="0"/>
        <v>0</v>
      </c>
      <c r="F17" s="8"/>
      <c r="G17" s="8"/>
      <c r="H17" s="8"/>
      <c r="I17" s="8"/>
    </row>
    <row r="18" spans="1:9" x14ac:dyDescent="0.3">
      <c r="A18" s="84"/>
      <c r="B18" s="87"/>
      <c r="C18" s="3" t="s">
        <v>6</v>
      </c>
      <c r="D18" s="15" t="e">
        <f>IF(E18=#REF!,"OK","Chyba počtu podaní")</f>
        <v>#REF!</v>
      </c>
      <c r="E18" s="16">
        <f t="shared" si="0"/>
        <v>0</v>
      </c>
      <c r="F18" s="8"/>
      <c r="G18" s="8"/>
      <c r="H18" s="8"/>
      <c r="I18" s="8"/>
    </row>
    <row r="19" spans="1:9" x14ac:dyDescent="0.3">
      <c r="A19" s="84"/>
      <c r="B19" s="87"/>
      <c r="C19" s="3" t="s">
        <v>7</v>
      </c>
      <c r="D19" s="15" t="e">
        <f>IF(E19=#REF!,"OK","Chyba počtu podaní")</f>
        <v>#REF!</v>
      </c>
      <c r="E19" s="16">
        <f t="shared" si="0"/>
        <v>0</v>
      </c>
      <c r="F19" s="8"/>
      <c r="G19" s="8"/>
      <c r="H19" s="8"/>
      <c r="I19" s="8"/>
    </row>
    <row r="20" spans="1:9" x14ac:dyDescent="0.3">
      <c r="A20" s="84"/>
      <c r="B20" s="87"/>
      <c r="C20" s="3" t="s">
        <v>8</v>
      </c>
      <c r="D20" s="15" t="e">
        <f>IF(E20=#REF!,"OK","Chyba počtu podaní")</f>
        <v>#REF!</v>
      </c>
      <c r="E20" s="16">
        <f t="shared" si="0"/>
        <v>0</v>
      </c>
      <c r="F20" s="8"/>
      <c r="G20" s="8"/>
      <c r="H20" s="8"/>
      <c r="I20" s="8"/>
    </row>
    <row r="21" spans="1:9" x14ac:dyDescent="0.3">
      <c r="A21" s="84"/>
      <c r="B21" s="87"/>
      <c r="C21" s="3" t="s">
        <v>9</v>
      </c>
      <c r="D21" s="15" t="e">
        <f>IF(E21=#REF!,"OK","Chyba počtu podaní")</f>
        <v>#REF!</v>
      </c>
      <c r="E21" s="16">
        <f t="shared" si="0"/>
        <v>0</v>
      </c>
      <c r="F21" s="8"/>
      <c r="G21" s="8"/>
      <c r="H21" s="8"/>
      <c r="I21" s="8"/>
    </row>
    <row r="22" spans="1:9" x14ac:dyDescent="0.3">
      <c r="A22" s="84"/>
      <c r="B22" s="87"/>
      <c r="C22" s="3" t="s">
        <v>10</v>
      </c>
      <c r="D22" s="15" t="e">
        <f>IF(E22=#REF!,"OK","Chyba počtu podaní")</f>
        <v>#REF!</v>
      </c>
      <c r="E22" s="16">
        <f t="shared" si="0"/>
        <v>0</v>
      </c>
      <c r="F22" s="8"/>
      <c r="G22" s="8"/>
      <c r="H22" s="8"/>
      <c r="I22" s="8"/>
    </row>
    <row r="23" spans="1:9" ht="15" thickBot="1" x14ac:dyDescent="0.35">
      <c r="A23" s="85"/>
      <c r="B23" s="88"/>
      <c r="C23" s="4" t="s">
        <v>11</v>
      </c>
      <c r="D23" s="15" t="e">
        <f>IF(E23=#REF!,"OK","Chyba počtu podaní")</f>
        <v>#REF!</v>
      </c>
      <c r="E23" s="16">
        <f t="shared" si="0"/>
        <v>0</v>
      </c>
      <c r="F23" s="8"/>
      <c r="G23" s="8"/>
      <c r="H23" s="8"/>
      <c r="I23" s="8"/>
    </row>
    <row r="24" spans="1:9" x14ac:dyDescent="0.3">
      <c r="A24" s="83" t="s">
        <v>14</v>
      </c>
      <c r="B24" s="86" t="s">
        <v>1</v>
      </c>
      <c r="C24" s="6" t="s">
        <v>2</v>
      </c>
      <c r="D24" s="14" t="e">
        <f>IF(E24=#REF!,"OK","Chyba")</f>
        <v>#REF!</v>
      </c>
      <c r="E24" s="19">
        <f t="shared" si="0"/>
        <v>0</v>
      </c>
      <c r="F24" s="7"/>
      <c r="G24" s="7"/>
      <c r="H24" s="7"/>
      <c r="I24" s="7"/>
    </row>
    <row r="25" spans="1:9" x14ac:dyDescent="0.3">
      <c r="A25" s="84"/>
      <c r="B25" s="87"/>
      <c r="C25" s="3" t="s">
        <v>3</v>
      </c>
      <c r="D25" s="15" t="e">
        <f>IF(E25=#REF!,"OK","Chyba")</f>
        <v>#REF!</v>
      </c>
      <c r="E25" s="16">
        <f t="shared" si="0"/>
        <v>0</v>
      </c>
      <c r="F25" s="8"/>
      <c r="G25" s="8"/>
      <c r="H25" s="8"/>
      <c r="I25" s="8"/>
    </row>
    <row r="26" spans="1:9" x14ac:dyDescent="0.3">
      <c r="A26" s="84"/>
      <c r="B26" s="87"/>
      <c r="C26" s="3" t="s">
        <v>4</v>
      </c>
      <c r="D26" s="15" t="e">
        <f>IF(E26=#REF!,"OK","Chyba")</f>
        <v>#REF!</v>
      </c>
      <c r="E26" s="16">
        <f t="shared" si="0"/>
        <v>0</v>
      </c>
      <c r="F26" s="8"/>
      <c r="G26" s="8"/>
      <c r="H26" s="8"/>
      <c r="I26" s="8"/>
    </row>
    <row r="27" spans="1:9" x14ac:dyDescent="0.3">
      <c r="A27" s="84"/>
      <c r="B27" s="87"/>
      <c r="C27" s="3" t="s">
        <v>5</v>
      </c>
      <c r="D27" s="15" t="e">
        <f>IF(E27=#REF!,"OK","Chyba")</f>
        <v>#REF!</v>
      </c>
      <c r="E27" s="16">
        <f t="shared" si="0"/>
        <v>0</v>
      </c>
      <c r="F27" s="8"/>
      <c r="G27" s="8"/>
      <c r="H27" s="8"/>
      <c r="I27" s="8"/>
    </row>
    <row r="28" spans="1:9" x14ac:dyDescent="0.3">
      <c r="A28" s="84"/>
      <c r="B28" s="87"/>
      <c r="C28" s="3" t="s">
        <v>6</v>
      </c>
      <c r="D28" s="15" t="e">
        <f>IF(E28=#REF!,"OK","Chyba")</f>
        <v>#REF!</v>
      </c>
      <c r="E28" s="16">
        <f t="shared" si="0"/>
        <v>0</v>
      </c>
      <c r="F28" s="8"/>
      <c r="G28" s="8"/>
      <c r="H28" s="8"/>
      <c r="I28" s="8"/>
    </row>
    <row r="29" spans="1:9" x14ac:dyDescent="0.3">
      <c r="A29" s="84"/>
      <c r="B29" s="87"/>
      <c r="C29" s="3" t="s">
        <v>7</v>
      </c>
      <c r="D29" s="15" t="e">
        <f>IF(E29=#REF!,"OK","Chyba")</f>
        <v>#REF!</v>
      </c>
      <c r="E29" s="16">
        <f t="shared" si="0"/>
        <v>0</v>
      </c>
      <c r="F29" s="8"/>
      <c r="G29" s="8"/>
      <c r="H29" s="8"/>
      <c r="I29" s="8"/>
    </row>
    <row r="30" spans="1:9" x14ac:dyDescent="0.3">
      <c r="A30" s="84"/>
      <c r="B30" s="87"/>
      <c r="C30" s="3" t="s">
        <v>8</v>
      </c>
      <c r="D30" s="15" t="e">
        <f>IF(E30=#REF!,"OK","Chyba")</f>
        <v>#REF!</v>
      </c>
      <c r="E30" s="16">
        <f t="shared" si="0"/>
        <v>0</v>
      </c>
      <c r="F30" s="8"/>
      <c r="G30" s="8"/>
      <c r="H30" s="8"/>
      <c r="I30" s="8"/>
    </row>
    <row r="31" spans="1:9" x14ac:dyDescent="0.3">
      <c r="A31" s="84"/>
      <c r="B31" s="87"/>
      <c r="C31" s="3" t="s">
        <v>9</v>
      </c>
      <c r="D31" s="15" t="e">
        <f>IF(E31=#REF!,"OK","Chyba")</f>
        <v>#REF!</v>
      </c>
      <c r="E31" s="16">
        <f t="shared" si="0"/>
        <v>0</v>
      </c>
      <c r="F31" s="8"/>
      <c r="G31" s="8"/>
      <c r="H31" s="8"/>
      <c r="I31" s="8"/>
    </row>
    <row r="32" spans="1:9" x14ac:dyDescent="0.3">
      <c r="A32" s="84"/>
      <c r="B32" s="87"/>
      <c r="C32" s="3" t="s">
        <v>10</v>
      </c>
      <c r="D32" s="15" t="e">
        <f>IF(E32=#REF!,"OK","Chyba")</f>
        <v>#REF!</v>
      </c>
      <c r="E32" s="16">
        <f t="shared" si="0"/>
        <v>0</v>
      </c>
      <c r="F32" s="8"/>
      <c r="G32" s="8"/>
      <c r="H32" s="8"/>
      <c r="I32" s="8"/>
    </row>
    <row r="33" spans="1:9" ht="15" thickBot="1" x14ac:dyDescent="0.35">
      <c r="A33" s="85"/>
      <c r="B33" s="88"/>
      <c r="C33" s="4" t="s">
        <v>11</v>
      </c>
      <c r="D33" s="15" t="e">
        <f>IF(E33=#REF!,"OK","Chyba")</f>
        <v>#REF!</v>
      </c>
      <c r="E33" s="16">
        <f t="shared" si="0"/>
        <v>0</v>
      </c>
      <c r="F33" s="8"/>
      <c r="G33" s="8"/>
      <c r="H33" s="8"/>
      <c r="I33" s="8"/>
    </row>
    <row r="34" spans="1:9" x14ac:dyDescent="0.3">
      <c r="A34" s="1"/>
      <c r="B34" s="2"/>
    </row>
    <row r="35" spans="1:9" x14ac:dyDescent="0.3">
      <c r="A35" s="1"/>
      <c r="B35" s="2"/>
    </row>
    <row r="36" spans="1:9" ht="15" thickBot="1" x14ac:dyDescent="0.35">
      <c r="A36" s="1"/>
      <c r="B36" s="2"/>
    </row>
    <row r="37" spans="1:9" x14ac:dyDescent="0.3">
      <c r="A37" s="89" t="e">
        <f>#REF!</f>
        <v>#REF!</v>
      </c>
      <c r="B37" s="90"/>
      <c r="C37" s="91"/>
      <c r="D37" s="95" t="s">
        <v>18</v>
      </c>
      <c r="E37" s="96"/>
      <c r="F37" s="10" t="s">
        <v>19</v>
      </c>
      <c r="G37" s="10" t="s">
        <v>20</v>
      </c>
      <c r="H37" s="10" t="s">
        <v>21</v>
      </c>
      <c r="I37" s="10" t="s">
        <v>23</v>
      </c>
    </row>
    <row r="38" spans="1:9" ht="15" thickBot="1" x14ac:dyDescent="0.35">
      <c r="A38" s="92"/>
      <c r="B38" s="93"/>
      <c r="C38" s="94"/>
      <c r="D38" s="11" t="s">
        <v>25</v>
      </c>
      <c r="E38" s="12" t="s">
        <v>22</v>
      </c>
      <c r="F38" s="5" t="s">
        <v>22</v>
      </c>
      <c r="G38" s="5" t="s">
        <v>22</v>
      </c>
      <c r="H38" s="5" t="s">
        <v>22</v>
      </c>
      <c r="I38" s="5" t="s">
        <v>22</v>
      </c>
    </row>
    <row r="39" spans="1:9" x14ac:dyDescent="0.3">
      <c r="A39" s="83" t="s">
        <v>16</v>
      </c>
      <c r="B39" s="86" t="s">
        <v>24</v>
      </c>
      <c r="C39" s="6" t="s">
        <v>2</v>
      </c>
      <c r="D39" s="13" t="e">
        <f>IF(E39=#REF!,"OK","Chyba počtu FTE")</f>
        <v>#REF!</v>
      </c>
      <c r="E39" s="14">
        <f t="shared" ref="E39:E68" si="1">F39+G39+H39+I39</f>
        <v>0</v>
      </c>
      <c r="F39" s="7"/>
      <c r="G39" s="7"/>
      <c r="H39" s="7"/>
      <c r="I39" s="7"/>
    </row>
    <row r="40" spans="1:9" x14ac:dyDescent="0.3">
      <c r="A40" s="84"/>
      <c r="B40" s="87"/>
      <c r="C40" s="3" t="s">
        <v>3</v>
      </c>
      <c r="D40" s="15" t="e">
        <f>IF(E40=#REF!,"OK","Chyba počtu FTE")</f>
        <v>#REF!</v>
      </c>
      <c r="E40" s="16">
        <f t="shared" si="1"/>
        <v>0</v>
      </c>
      <c r="F40" s="8"/>
      <c r="G40" s="8"/>
      <c r="H40" s="8"/>
      <c r="I40" s="8"/>
    </row>
    <row r="41" spans="1:9" x14ac:dyDescent="0.3">
      <c r="A41" s="84"/>
      <c r="B41" s="87"/>
      <c r="C41" s="3" t="s">
        <v>4</v>
      </c>
      <c r="D41" s="15" t="e">
        <f>IF(E41=#REF!,"OK","Chyba počtu FTE")</f>
        <v>#REF!</v>
      </c>
      <c r="E41" s="16">
        <f t="shared" si="1"/>
        <v>0</v>
      </c>
      <c r="F41" s="8"/>
      <c r="G41" s="8"/>
      <c r="H41" s="8"/>
      <c r="I41" s="8"/>
    </row>
    <row r="42" spans="1:9" x14ac:dyDescent="0.3">
      <c r="A42" s="84"/>
      <c r="B42" s="87"/>
      <c r="C42" s="3" t="s">
        <v>5</v>
      </c>
      <c r="D42" s="15" t="e">
        <f>IF(E42=#REF!,"OK","Chyba počtu FTE")</f>
        <v>#REF!</v>
      </c>
      <c r="E42" s="16">
        <f t="shared" si="1"/>
        <v>0</v>
      </c>
      <c r="F42" s="8"/>
      <c r="G42" s="8"/>
      <c r="H42" s="8"/>
      <c r="I42" s="8"/>
    </row>
    <row r="43" spans="1:9" x14ac:dyDescent="0.3">
      <c r="A43" s="84"/>
      <c r="B43" s="87"/>
      <c r="C43" s="3" t="s">
        <v>6</v>
      </c>
      <c r="D43" s="15" t="e">
        <f>IF(E43=#REF!,"OK","Chyba počtu FTE")</f>
        <v>#REF!</v>
      </c>
      <c r="E43" s="16">
        <f t="shared" si="1"/>
        <v>0</v>
      </c>
      <c r="F43" s="8"/>
      <c r="G43" s="8"/>
      <c r="H43" s="8"/>
      <c r="I43" s="8"/>
    </row>
    <row r="44" spans="1:9" ht="15" customHeight="1" x14ac:dyDescent="0.3">
      <c r="A44" s="84"/>
      <c r="B44" s="87"/>
      <c r="C44" s="3" t="s">
        <v>7</v>
      </c>
      <c r="D44" s="15" t="e">
        <f>IF(E44=#REF!,"OK","Chyba počtu FTE")</f>
        <v>#REF!</v>
      </c>
      <c r="E44" s="16">
        <f t="shared" si="1"/>
        <v>0</v>
      </c>
      <c r="F44" s="8"/>
      <c r="G44" s="8"/>
      <c r="H44" s="8"/>
      <c r="I44" s="8"/>
    </row>
    <row r="45" spans="1:9" x14ac:dyDescent="0.3">
      <c r="A45" s="84"/>
      <c r="B45" s="87"/>
      <c r="C45" s="3" t="s">
        <v>8</v>
      </c>
      <c r="D45" s="15" t="e">
        <f>IF(E45=#REF!,"OK","Chyba počtu FTE")</f>
        <v>#REF!</v>
      </c>
      <c r="E45" s="16">
        <f t="shared" si="1"/>
        <v>0</v>
      </c>
      <c r="F45" s="8"/>
      <c r="G45" s="8"/>
      <c r="H45" s="8"/>
      <c r="I45" s="8"/>
    </row>
    <row r="46" spans="1:9" x14ac:dyDescent="0.3">
      <c r="A46" s="84"/>
      <c r="B46" s="87"/>
      <c r="C46" s="3" t="s">
        <v>9</v>
      </c>
      <c r="D46" s="15" t="e">
        <f>IF(E46=#REF!,"OK","Chyba počtu FTE")</f>
        <v>#REF!</v>
      </c>
      <c r="E46" s="16">
        <f t="shared" si="1"/>
        <v>0</v>
      </c>
      <c r="F46" s="8"/>
      <c r="G46" s="8"/>
      <c r="H46" s="8"/>
      <c r="I46" s="8"/>
    </row>
    <row r="47" spans="1:9" x14ac:dyDescent="0.3">
      <c r="A47" s="84"/>
      <c r="B47" s="87"/>
      <c r="C47" s="3" t="s">
        <v>10</v>
      </c>
      <c r="D47" s="15" t="e">
        <f>IF(E47=#REF!,"OK","Chyba počtu FTE")</f>
        <v>#REF!</v>
      </c>
      <c r="E47" s="16">
        <f t="shared" si="1"/>
        <v>0</v>
      </c>
      <c r="F47" s="8"/>
      <c r="G47" s="8"/>
      <c r="H47" s="8"/>
      <c r="I47" s="8"/>
    </row>
    <row r="48" spans="1:9" ht="15" thickBot="1" x14ac:dyDescent="0.35">
      <c r="A48" s="84"/>
      <c r="B48" s="87"/>
      <c r="C48" s="3" t="s">
        <v>11</v>
      </c>
      <c r="D48" s="17" t="e">
        <f>IF(E48=#REF!,"OK","Chyba počtu FTE")</f>
        <v>#REF!</v>
      </c>
      <c r="E48" s="18">
        <f t="shared" si="1"/>
        <v>0</v>
      </c>
      <c r="F48" s="9"/>
      <c r="G48" s="9"/>
      <c r="H48" s="9"/>
      <c r="I48" s="9"/>
    </row>
    <row r="49" spans="1:9" x14ac:dyDescent="0.3">
      <c r="A49" s="83" t="s">
        <v>15</v>
      </c>
      <c r="B49" s="86" t="s">
        <v>13</v>
      </c>
      <c r="C49" s="6" t="s">
        <v>2</v>
      </c>
      <c r="D49" s="14" t="e">
        <f>IF(E49=#REF!,"OK","Chyba počtu podaní")</f>
        <v>#REF!</v>
      </c>
      <c r="E49" s="19">
        <f t="shared" si="1"/>
        <v>0</v>
      </c>
      <c r="F49" s="7"/>
      <c r="G49" s="7"/>
      <c r="H49" s="7"/>
      <c r="I49" s="7"/>
    </row>
    <row r="50" spans="1:9" x14ac:dyDescent="0.3">
      <c r="A50" s="84"/>
      <c r="B50" s="87"/>
      <c r="C50" s="3" t="s">
        <v>3</v>
      </c>
      <c r="D50" s="15" t="e">
        <f>IF(E50=#REF!,"OK","Chyba počtu podaní")</f>
        <v>#REF!</v>
      </c>
      <c r="E50" s="16">
        <f t="shared" si="1"/>
        <v>0</v>
      </c>
      <c r="F50" s="8"/>
      <c r="G50" s="8"/>
      <c r="H50" s="8"/>
      <c r="I50" s="8"/>
    </row>
    <row r="51" spans="1:9" x14ac:dyDescent="0.3">
      <c r="A51" s="84"/>
      <c r="B51" s="87"/>
      <c r="C51" s="3" t="s">
        <v>4</v>
      </c>
      <c r="D51" s="15" t="e">
        <f>IF(E51=#REF!,"OK","Chyba počtu podaní")</f>
        <v>#REF!</v>
      </c>
      <c r="E51" s="16">
        <f t="shared" si="1"/>
        <v>0</v>
      </c>
      <c r="F51" s="8"/>
      <c r="G51" s="8"/>
      <c r="H51" s="8"/>
      <c r="I51" s="8"/>
    </row>
    <row r="52" spans="1:9" x14ac:dyDescent="0.3">
      <c r="A52" s="84"/>
      <c r="B52" s="87"/>
      <c r="C52" s="3" t="s">
        <v>5</v>
      </c>
      <c r="D52" s="15" t="e">
        <f>IF(E52=#REF!,"OK","Chyba počtu podaní")</f>
        <v>#REF!</v>
      </c>
      <c r="E52" s="16">
        <f t="shared" si="1"/>
        <v>0</v>
      </c>
      <c r="F52" s="8"/>
      <c r="G52" s="8"/>
      <c r="H52" s="8"/>
      <c r="I52" s="8"/>
    </row>
    <row r="53" spans="1:9" x14ac:dyDescent="0.3">
      <c r="A53" s="84"/>
      <c r="B53" s="87"/>
      <c r="C53" s="3" t="s">
        <v>6</v>
      </c>
      <c r="D53" s="15" t="e">
        <f>IF(E53=#REF!,"OK","Chyba počtu podaní")</f>
        <v>#REF!</v>
      </c>
      <c r="E53" s="16">
        <f t="shared" si="1"/>
        <v>0</v>
      </c>
      <c r="F53" s="8"/>
      <c r="G53" s="8"/>
      <c r="H53" s="8"/>
      <c r="I53" s="8"/>
    </row>
    <row r="54" spans="1:9" x14ac:dyDescent="0.3">
      <c r="A54" s="84"/>
      <c r="B54" s="87"/>
      <c r="C54" s="3" t="s">
        <v>7</v>
      </c>
      <c r="D54" s="15" t="e">
        <f>IF(E54=#REF!,"OK","Chyba počtu podaní")</f>
        <v>#REF!</v>
      </c>
      <c r="E54" s="16">
        <f t="shared" si="1"/>
        <v>0</v>
      </c>
      <c r="F54" s="8"/>
      <c r="G54" s="8"/>
      <c r="H54" s="8"/>
      <c r="I54" s="8"/>
    </row>
    <row r="55" spans="1:9" x14ac:dyDescent="0.3">
      <c r="A55" s="84"/>
      <c r="B55" s="87"/>
      <c r="C55" s="3" t="s">
        <v>8</v>
      </c>
      <c r="D55" s="15" t="e">
        <f>IF(E55=#REF!,"OK","Chyba počtu podaní")</f>
        <v>#REF!</v>
      </c>
      <c r="E55" s="16">
        <f t="shared" si="1"/>
        <v>0</v>
      </c>
      <c r="F55" s="8"/>
      <c r="G55" s="8"/>
      <c r="H55" s="8"/>
      <c r="I55" s="8"/>
    </row>
    <row r="56" spans="1:9" x14ac:dyDescent="0.3">
      <c r="A56" s="84"/>
      <c r="B56" s="87"/>
      <c r="C56" s="3" t="s">
        <v>9</v>
      </c>
      <c r="D56" s="15" t="e">
        <f>IF(E56=#REF!,"OK","Chyba počtu podaní")</f>
        <v>#REF!</v>
      </c>
      <c r="E56" s="16">
        <f t="shared" si="1"/>
        <v>0</v>
      </c>
      <c r="F56" s="8"/>
      <c r="G56" s="8"/>
      <c r="H56" s="8"/>
      <c r="I56" s="8"/>
    </row>
    <row r="57" spans="1:9" x14ac:dyDescent="0.3">
      <c r="A57" s="84"/>
      <c r="B57" s="87"/>
      <c r="C57" s="3" t="s">
        <v>10</v>
      </c>
      <c r="D57" s="15" t="e">
        <f>IF(E57=#REF!,"OK","Chyba počtu podaní")</f>
        <v>#REF!</v>
      </c>
      <c r="E57" s="16">
        <f t="shared" si="1"/>
        <v>0</v>
      </c>
      <c r="F57" s="8"/>
      <c r="G57" s="8"/>
      <c r="H57" s="8"/>
      <c r="I57" s="8"/>
    </row>
    <row r="58" spans="1:9" ht="15" thickBot="1" x14ac:dyDescent="0.35">
      <c r="A58" s="85"/>
      <c r="B58" s="88"/>
      <c r="C58" s="4" t="s">
        <v>11</v>
      </c>
      <c r="D58" s="15" t="e">
        <f>IF(E58=#REF!,"OK","Chyba počtu podaní")</f>
        <v>#REF!</v>
      </c>
      <c r="E58" s="16">
        <f t="shared" si="1"/>
        <v>0</v>
      </c>
      <c r="F58" s="8"/>
      <c r="G58" s="8"/>
      <c r="H58" s="8"/>
      <c r="I58" s="8"/>
    </row>
    <row r="59" spans="1:9" x14ac:dyDescent="0.3">
      <c r="A59" s="83" t="s">
        <v>14</v>
      </c>
      <c r="B59" s="86" t="s">
        <v>1</v>
      </c>
      <c r="C59" s="6" t="s">
        <v>2</v>
      </c>
      <c r="D59" s="14" t="e">
        <f>IF(E59=#REF!,"OK","Chyba")</f>
        <v>#REF!</v>
      </c>
      <c r="E59" s="19">
        <f t="shared" si="1"/>
        <v>0</v>
      </c>
      <c r="F59" s="7"/>
      <c r="G59" s="7"/>
      <c r="H59" s="7"/>
      <c r="I59" s="7"/>
    </row>
    <row r="60" spans="1:9" x14ac:dyDescent="0.3">
      <c r="A60" s="84"/>
      <c r="B60" s="87"/>
      <c r="C60" s="3" t="s">
        <v>3</v>
      </c>
      <c r="D60" s="15" t="e">
        <f>IF(E60=#REF!,"OK","Chyba")</f>
        <v>#REF!</v>
      </c>
      <c r="E60" s="16">
        <f t="shared" si="1"/>
        <v>0</v>
      </c>
      <c r="F60" s="8"/>
      <c r="G60" s="8"/>
      <c r="H60" s="8"/>
      <c r="I60" s="8"/>
    </row>
    <row r="61" spans="1:9" x14ac:dyDescent="0.3">
      <c r="A61" s="84"/>
      <c r="B61" s="87"/>
      <c r="C61" s="3" t="s">
        <v>4</v>
      </c>
      <c r="D61" s="15" t="e">
        <f>IF(E61=#REF!,"OK","Chyba")</f>
        <v>#REF!</v>
      </c>
      <c r="E61" s="16">
        <f t="shared" si="1"/>
        <v>0</v>
      </c>
      <c r="F61" s="8"/>
      <c r="G61" s="8"/>
      <c r="H61" s="8"/>
      <c r="I61" s="8"/>
    </row>
    <row r="62" spans="1:9" x14ac:dyDescent="0.3">
      <c r="A62" s="84"/>
      <c r="B62" s="87"/>
      <c r="C62" s="3" t="s">
        <v>5</v>
      </c>
      <c r="D62" s="15" t="e">
        <f>IF(E62=#REF!,"OK","Chyba")</f>
        <v>#REF!</v>
      </c>
      <c r="E62" s="16">
        <f t="shared" si="1"/>
        <v>0</v>
      </c>
      <c r="F62" s="8"/>
      <c r="G62" s="8"/>
      <c r="H62" s="8"/>
      <c r="I62" s="8"/>
    </row>
    <row r="63" spans="1:9" x14ac:dyDescent="0.3">
      <c r="A63" s="84"/>
      <c r="B63" s="87"/>
      <c r="C63" s="3" t="s">
        <v>6</v>
      </c>
      <c r="D63" s="15" t="e">
        <f>IF(E63=#REF!,"OK","Chyba")</f>
        <v>#REF!</v>
      </c>
      <c r="E63" s="16">
        <f t="shared" si="1"/>
        <v>0</v>
      </c>
      <c r="F63" s="8"/>
      <c r="G63" s="8"/>
      <c r="H63" s="8"/>
      <c r="I63" s="8"/>
    </row>
    <row r="64" spans="1:9" x14ac:dyDescent="0.3">
      <c r="A64" s="84"/>
      <c r="B64" s="87"/>
      <c r="C64" s="3" t="s">
        <v>7</v>
      </c>
      <c r="D64" s="15" t="e">
        <f>IF(E64=#REF!,"OK","Chyba")</f>
        <v>#REF!</v>
      </c>
      <c r="E64" s="16">
        <f t="shared" si="1"/>
        <v>0</v>
      </c>
      <c r="F64" s="8"/>
      <c r="G64" s="8"/>
      <c r="H64" s="8"/>
      <c r="I64" s="8"/>
    </row>
    <row r="65" spans="1:9" x14ac:dyDescent="0.3">
      <c r="A65" s="84"/>
      <c r="B65" s="87"/>
      <c r="C65" s="3" t="s">
        <v>8</v>
      </c>
      <c r="D65" s="15" t="e">
        <f>IF(E65=#REF!,"OK","Chyba")</f>
        <v>#REF!</v>
      </c>
      <c r="E65" s="16">
        <f t="shared" si="1"/>
        <v>0</v>
      </c>
      <c r="F65" s="8"/>
      <c r="G65" s="8"/>
      <c r="H65" s="8"/>
      <c r="I65" s="8"/>
    </row>
    <row r="66" spans="1:9" x14ac:dyDescent="0.3">
      <c r="A66" s="84"/>
      <c r="B66" s="87"/>
      <c r="C66" s="3" t="s">
        <v>9</v>
      </c>
      <c r="D66" s="15" t="e">
        <f>IF(E66=#REF!,"OK","Chyba")</f>
        <v>#REF!</v>
      </c>
      <c r="E66" s="16">
        <f t="shared" si="1"/>
        <v>0</v>
      </c>
      <c r="F66" s="8"/>
      <c r="G66" s="8"/>
      <c r="H66" s="8"/>
      <c r="I66" s="8"/>
    </row>
    <row r="67" spans="1:9" x14ac:dyDescent="0.3">
      <c r="A67" s="84"/>
      <c r="B67" s="87"/>
      <c r="C67" s="3" t="s">
        <v>10</v>
      </c>
      <c r="D67" s="15" t="e">
        <f>IF(E67=#REF!,"OK","Chyba")</f>
        <v>#REF!</v>
      </c>
      <c r="E67" s="16">
        <f t="shared" si="1"/>
        <v>0</v>
      </c>
      <c r="F67" s="8"/>
      <c r="G67" s="8"/>
      <c r="H67" s="8"/>
      <c r="I67" s="8"/>
    </row>
    <row r="68" spans="1:9" ht="15" thickBot="1" x14ac:dyDescent="0.35">
      <c r="A68" s="85"/>
      <c r="B68" s="88"/>
      <c r="C68" s="4" t="s">
        <v>11</v>
      </c>
      <c r="D68" s="15" t="e">
        <f>IF(E68=#REF!,"OK","Chyba")</f>
        <v>#REF!</v>
      </c>
      <c r="E68" s="16">
        <f t="shared" si="1"/>
        <v>0</v>
      </c>
      <c r="F68" s="8"/>
      <c r="G68" s="8"/>
      <c r="H68" s="8"/>
      <c r="I68" s="8"/>
    </row>
    <row r="71" spans="1:9" ht="15" thickBot="1" x14ac:dyDescent="0.35"/>
    <row r="72" spans="1:9" x14ac:dyDescent="0.3">
      <c r="A72" s="89" t="e">
        <f>#REF!</f>
        <v>#REF!</v>
      </c>
      <c r="B72" s="90"/>
      <c r="C72" s="91"/>
      <c r="D72" s="95" t="s">
        <v>18</v>
      </c>
      <c r="E72" s="96"/>
      <c r="F72" s="10" t="s">
        <v>19</v>
      </c>
      <c r="G72" s="10" t="s">
        <v>20</v>
      </c>
      <c r="H72" s="10" t="s">
        <v>21</v>
      </c>
      <c r="I72" s="10" t="s">
        <v>23</v>
      </c>
    </row>
    <row r="73" spans="1:9" ht="15" thickBot="1" x14ac:dyDescent="0.35">
      <c r="A73" s="92"/>
      <c r="B73" s="93"/>
      <c r="C73" s="94"/>
      <c r="D73" s="11" t="s">
        <v>25</v>
      </c>
      <c r="E73" s="12" t="s">
        <v>22</v>
      </c>
      <c r="F73" s="5" t="s">
        <v>22</v>
      </c>
      <c r="G73" s="5" t="s">
        <v>22</v>
      </c>
      <c r="H73" s="5" t="s">
        <v>22</v>
      </c>
      <c r="I73" s="5" t="s">
        <v>22</v>
      </c>
    </row>
    <row r="74" spans="1:9" x14ac:dyDescent="0.3">
      <c r="A74" s="83" t="s">
        <v>16</v>
      </c>
      <c r="B74" s="86" t="s">
        <v>24</v>
      </c>
      <c r="C74" s="6" t="s">
        <v>2</v>
      </c>
      <c r="D74" s="13" t="e">
        <f>IF(E74=#REF!,"OK","Chyba počtu FTE")</f>
        <v>#REF!</v>
      </c>
      <c r="E74" s="14">
        <f t="shared" ref="E74:E103" si="2">F74+G74+H74+I74</f>
        <v>0</v>
      </c>
      <c r="F74" s="7"/>
      <c r="G74" s="7"/>
      <c r="H74" s="7"/>
      <c r="I74" s="7"/>
    </row>
    <row r="75" spans="1:9" x14ac:dyDescent="0.3">
      <c r="A75" s="84"/>
      <c r="B75" s="87"/>
      <c r="C75" s="3" t="s">
        <v>3</v>
      </c>
      <c r="D75" s="15" t="e">
        <f>IF(E75=#REF!,"OK","Chyba počtu FTE")</f>
        <v>#REF!</v>
      </c>
      <c r="E75" s="16">
        <f t="shared" si="2"/>
        <v>0</v>
      </c>
      <c r="F75" s="8"/>
      <c r="G75" s="8"/>
      <c r="H75" s="8"/>
      <c r="I75" s="8"/>
    </row>
    <row r="76" spans="1:9" x14ac:dyDescent="0.3">
      <c r="A76" s="84"/>
      <c r="B76" s="87"/>
      <c r="C76" s="3" t="s">
        <v>4</v>
      </c>
      <c r="D76" s="15" t="e">
        <f>IF(E76=#REF!,"OK","Chyba počtu FTE")</f>
        <v>#REF!</v>
      </c>
      <c r="E76" s="16">
        <f t="shared" si="2"/>
        <v>0</v>
      </c>
      <c r="F76" s="8"/>
      <c r="G76" s="8"/>
      <c r="H76" s="8"/>
      <c r="I76" s="8"/>
    </row>
    <row r="77" spans="1:9" x14ac:dyDescent="0.3">
      <c r="A77" s="84"/>
      <c r="B77" s="87"/>
      <c r="C77" s="3" t="s">
        <v>5</v>
      </c>
      <c r="D77" s="15" t="e">
        <f>IF(E77=#REF!,"OK","Chyba počtu FTE")</f>
        <v>#REF!</v>
      </c>
      <c r="E77" s="16">
        <f t="shared" si="2"/>
        <v>0</v>
      </c>
      <c r="F77" s="8"/>
      <c r="G77" s="8"/>
      <c r="H77" s="8"/>
      <c r="I77" s="8"/>
    </row>
    <row r="78" spans="1:9" x14ac:dyDescent="0.3">
      <c r="A78" s="84"/>
      <c r="B78" s="87"/>
      <c r="C78" s="3" t="s">
        <v>6</v>
      </c>
      <c r="D78" s="15" t="e">
        <f>IF(E78=#REF!,"OK","Chyba počtu FTE")</f>
        <v>#REF!</v>
      </c>
      <c r="E78" s="16">
        <f t="shared" si="2"/>
        <v>0</v>
      </c>
      <c r="F78" s="8"/>
      <c r="G78" s="8"/>
      <c r="H78" s="8"/>
      <c r="I78" s="8"/>
    </row>
    <row r="79" spans="1:9" x14ac:dyDescent="0.3">
      <c r="A79" s="84"/>
      <c r="B79" s="87"/>
      <c r="C79" s="3" t="s">
        <v>7</v>
      </c>
      <c r="D79" s="15" t="e">
        <f>IF(E79=#REF!,"OK","Chyba počtu FTE")</f>
        <v>#REF!</v>
      </c>
      <c r="E79" s="16">
        <f t="shared" si="2"/>
        <v>0</v>
      </c>
      <c r="F79" s="8"/>
      <c r="G79" s="8"/>
      <c r="H79" s="8"/>
      <c r="I79" s="8"/>
    </row>
    <row r="80" spans="1:9" x14ac:dyDescent="0.3">
      <c r="A80" s="84"/>
      <c r="B80" s="87"/>
      <c r="C80" s="3" t="s">
        <v>8</v>
      </c>
      <c r="D80" s="15" t="e">
        <f>IF(E80=#REF!,"OK","Chyba počtu FTE")</f>
        <v>#REF!</v>
      </c>
      <c r="E80" s="16">
        <f t="shared" si="2"/>
        <v>0</v>
      </c>
      <c r="F80" s="8"/>
      <c r="G80" s="8"/>
      <c r="H80" s="8"/>
      <c r="I80" s="8"/>
    </row>
    <row r="81" spans="1:9" x14ac:dyDescent="0.3">
      <c r="A81" s="84"/>
      <c r="B81" s="87"/>
      <c r="C81" s="3" t="s">
        <v>9</v>
      </c>
      <c r="D81" s="15" t="e">
        <f>IF(E81=#REF!,"OK","Chyba počtu FTE")</f>
        <v>#REF!</v>
      </c>
      <c r="E81" s="16">
        <f t="shared" si="2"/>
        <v>0</v>
      </c>
      <c r="F81" s="8"/>
      <c r="G81" s="8"/>
      <c r="H81" s="8"/>
      <c r="I81" s="8"/>
    </row>
    <row r="82" spans="1:9" x14ac:dyDescent="0.3">
      <c r="A82" s="84"/>
      <c r="B82" s="87"/>
      <c r="C82" s="3" t="s">
        <v>10</v>
      </c>
      <c r="D82" s="15" t="e">
        <f>IF(E82=#REF!,"OK","Chyba počtu FTE")</f>
        <v>#REF!</v>
      </c>
      <c r="E82" s="16">
        <f t="shared" si="2"/>
        <v>0</v>
      </c>
      <c r="F82" s="8"/>
      <c r="G82" s="8"/>
      <c r="H82" s="8"/>
      <c r="I82" s="8"/>
    </row>
    <row r="83" spans="1:9" ht="15" thickBot="1" x14ac:dyDescent="0.35">
      <c r="A83" s="84"/>
      <c r="B83" s="87"/>
      <c r="C83" s="3" t="s">
        <v>11</v>
      </c>
      <c r="D83" s="17" t="e">
        <f>IF(E83=#REF!,"OK","Chyba počtu FTE")</f>
        <v>#REF!</v>
      </c>
      <c r="E83" s="18">
        <f t="shared" si="2"/>
        <v>0</v>
      </c>
      <c r="F83" s="9"/>
      <c r="G83" s="9"/>
      <c r="H83" s="9"/>
      <c r="I83" s="9"/>
    </row>
    <row r="84" spans="1:9" x14ac:dyDescent="0.3">
      <c r="A84" s="83" t="s">
        <v>15</v>
      </c>
      <c r="B84" s="86" t="s">
        <v>13</v>
      </c>
      <c r="C84" s="6" t="s">
        <v>2</v>
      </c>
      <c r="D84" s="14" t="e">
        <f>IF(E84=#REF!,"OK","Chyba počtu podaní")</f>
        <v>#REF!</v>
      </c>
      <c r="E84" s="19">
        <f t="shared" si="2"/>
        <v>0</v>
      </c>
      <c r="F84" s="7"/>
      <c r="G84" s="7"/>
      <c r="H84" s="7"/>
      <c r="I84" s="7"/>
    </row>
    <row r="85" spans="1:9" x14ac:dyDescent="0.3">
      <c r="A85" s="84"/>
      <c r="B85" s="87"/>
      <c r="C85" s="3" t="s">
        <v>3</v>
      </c>
      <c r="D85" s="15" t="e">
        <f>IF(E85=#REF!,"OK","Chyba počtu podaní")</f>
        <v>#REF!</v>
      </c>
      <c r="E85" s="16">
        <f t="shared" si="2"/>
        <v>0</v>
      </c>
      <c r="F85" s="8"/>
      <c r="G85" s="8"/>
      <c r="H85" s="8"/>
      <c r="I85" s="8"/>
    </row>
    <row r="86" spans="1:9" x14ac:dyDescent="0.3">
      <c r="A86" s="84"/>
      <c r="B86" s="87"/>
      <c r="C86" s="3" t="s">
        <v>4</v>
      </c>
      <c r="D86" s="15" t="e">
        <f>IF(E86=#REF!,"OK","Chyba počtu podaní")</f>
        <v>#REF!</v>
      </c>
      <c r="E86" s="16">
        <f t="shared" si="2"/>
        <v>0</v>
      </c>
      <c r="F86" s="8"/>
      <c r="G86" s="8"/>
      <c r="H86" s="8"/>
      <c r="I86" s="8"/>
    </row>
    <row r="87" spans="1:9" x14ac:dyDescent="0.3">
      <c r="A87" s="84"/>
      <c r="B87" s="87"/>
      <c r="C87" s="3" t="s">
        <v>5</v>
      </c>
      <c r="D87" s="15" t="e">
        <f>IF(E87=#REF!,"OK","Chyba počtu podaní")</f>
        <v>#REF!</v>
      </c>
      <c r="E87" s="16">
        <f t="shared" si="2"/>
        <v>0</v>
      </c>
      <c r="F87" s="8"/>
      <c r="G87" s="8"/>
      <c r="H87" s="8"/>
      <c r="I87" s="8"/>
    </row>
    <row r="88" spans="1:9" x14ac:dyDescent="0.3">
      <c r="A88" s="84"/>
      <c r="B88" s="87"/>
      <c r="C88" s="3" t="s">
        <v>6</v>
      </c>
      <c r="D88" s="15" t="e">
        <f>IF(E88=#REF!,"OK","Chyba počtu podaní")</f>
        <v>#REF!</v>
      </c>
      <c r="E88" s="16">
        <f t="shared" si="2"/>
        <v>0</v>
      </c>
      <c r="F88" s="8"/>
      <c r="G88" s="8"/>
      <c r="H88" s="8"/>
      <c r="I88" s="8"/>
    </row>
    <row r="89" spans="1:9" x14ac:dyDescent="0.3">
      <c r="A89" s="84"/>
      <c r="B89" s="87"/>
      <c r="C89" s="3" t="s">
        <v>7</v>
      </c>
      <c r="D89" s="15" t="e">
        <f>IF(E89=#REF!,"OK","Chyba počtu podaní")</f>
        <v>#REF!</v>
      </c>
      <c r="E89" s="16">
        <f t="shared" si="2"/>
        <v>0</v>
      </c>
      <c r="F89" s="8"/>
      <c r="G89" s="8"/>
      <c r="H89" s="8"/>
      <c r="I89" s="8"/>
    </row>
    <row r="90" spans="1:9" x14ac:dyDescent="0.3">
      <c r="A90" s="84"/>
      <c r="B90" s="87"/>
      <c r="C90" s="3" t="s">
        <v>8</v>
      </c>
      <c r="D90" s="15" t="e">
        <f>IF(E90=#REF!,"OK","Chyba počtu podaní")</f>
        <v>#REF!</v>
      </c>
      <c r="E90" s="16">
        <f t="shared" si="2"/>
        <v>0</v>
      </c>
      <c r="F90" s="8"/>
      <c r="G90" s="8"/>
      <c r="H90" s="8"/>
      <c r="I90" s="8"/>
    </row>
    <row r="91" spans="1:9" x14ac:dyDescent="0.3">
      <c r="A91" s="84"/>
      <c r="B91" s="87"/>
      <c r="C91" s="3" t="s">
        <v>9</v>
      </c>
      <c r="D91" s="15" t="e">
        <f>IF(E91=#REF!,"OK","Chyba počtu podaní")</f>
        <v>#REF!</v>
      </c>
      <c r="E91" s="16">
        <f t="shared" si="2"/>
        <v>0</v>
      </c>
      <c r="F91" s="8"/>
      <c r="G91" s="8"/>
      <c r="H91" s="8"/>
      <c r="I91" s="8"/>
    </row>
    <row r="92" spans="1:9" x14ac:dyDescent="0.3">
      <c r="A92" s="84"/>
      <c r="B92" s="87"/>
      <c r="C92" s="3" t="s">
        <v>10</v>
      </c>
      <c r="D92" s="15" t="e">
        <f>IF(E92=#REF!,"OK","Chyba počtu podaní")</f>
        <v>#REF!</v>
      </c>
      <c r="E92" s="16">
        <f t="shared" si="2"/>
        <v>0</v>
      </c>
      <c r="F92" s="8"/>
      <c r="G92" s="8"/>
      <c r="H92" s="8"/>
      <c r="I92" s="8"/>
    </row>
    <row r="93" spans="1:9" ht="15" thickBot="1" x14ac:dyDescent="0.35">
      <c r="A93" s="85"/>
      <c r="B93" s="88"/>
      <c r="C93" s="4" t="s">
        <v>11</v>
      </c>
      <c r="D93" s="15" t="e">
        <f>IF(E93=#REF!,"OK","Chyba počtu podaní")</f>
        <v>#REF!</v>
      </c>
      <c r="E93" s="16">
        <f t="shared" si="2"/>
        <v>0</v>
      </c>
      <c r="F93" s="8"/>
      <c r="G93" s="8"/>
      <c r="H93" s="8"/>
      <c r="I93" s="8"/>
    </row>
    <row r="94" spans="1:9" x14ac:dyDescent="0.3">
      <c r="A94" s="83" t="s">
        <v>14</v>
      </c>
      <c r="B94" s="86" t="s">
        <v>1</v>
      </c>
      <c r="C94" s="6" t="s">
        <v>2</v>
      </c>
      <c r="D94" s="14" t="e">
        <f>IF(E94=#REF!,"OK","Chyba")</f>
        <v>#REF!</v>
      </c>
      <c r="E94" s="19">
        <f t="shared" si="2"/>
        <v>0</v>
      </c>
      <c r="F94" s="7"/>
      <c r="G94" s="7"/>
      <c r="H94" s="7"/>
      <c r="I94" s="7"/>
    </row>
    <row r="95" spans="1:9" x14ac:dyDescent="0.3">
      <c r="A95" s="84"/>
      <c r="B95" s="87"/>
      <c r="C95" s="3" t="s">
        <v>3</v>
      </c>
      <c r="D95" s="15" t="e">
        <f>IF(E95=#REF!,"OK","Chyba")</f>
        <v>#REF!</v>
      </c>
      <c r="E95" s="16">
        <f t="shared" si="2"/>
        <v>0</v>
      </c>
      <c r="F95" s="8"/>
      <c r="G95" s="8"/>
      <c r="H95" s="8"/>
      <c r="I95" s="8"/>
    </row>
    <row r="96" spans="1:9" x14ac:dyDescent="0.3">
      <c r="A96" s="84"/>
      <c r="B96" s="87"/>
      <c r="C96" s="3" t="s">
        <v>4</v>
      </c>
      <c r="D96" s="15" t="e">
        <f>IF(E96=#REF!,"OK","Chyba")</f>
        <v>#REF!</v>
      </c>
      <c r="E96" s="16">
        <f t="shared" si="2"/>
        <v>0</v>
      </c>
      <c r="F96" s="8"/>
      <c r="G96" s="8"/>
      <c r="H96" s="8"/>
      <c r="I96" s="8"/>
    </row>
    <row r="97" spans="1:9" x14ac:dyDescent="0.3">
      <c r="A97" s="84"/>
      <c r="B97" s="87"/>
      <c r="C97" s="3" t="s">
        <v>5</v>
      </c>
      <c r="D97" s="15" t="e">
        <f>IF(E97=#REF!,"OK","Chyba")</f>
        <v>#REF!</v>
      </c>
      <c r="E97" s="16">
        <f t="shared" si="2"/>
        <v>0</v>
      </c>
      <c r="F97" s="8"/>
      <c r="G97" s="8"/>
      <c r="H97" s="8"/>
      <c r="I97" s="8"/>
    </row>
    <row r="98" spans="1:9" x14ac:dyDescent="0.3">
      <c r="A98" s="84"/>
      <c r="B98" s="87"/>
      <c r="C98" s="3" t="s">
        <v>6</v>
      </c>
      <c r="D98" s="15" t="e">
        <f>IF(E98=#REF!,"OK","Chyba")</f>
        <v>#REF!</v>
      </c>
      <c r="E98" s="16">
        <f t="shared" si="2"/>
        <v>0</v>
      </c>
      <c r="F98" s="8"/>
      <c r="G98" s="8"/>
      <c r="H98" s="8"/>
      <c r="I98" s="8"/>
    </row>
    <row r="99" spans="1:9" x14ac:dyDescent="0.3">
      <c r="A99" s="84"/>
      <c r="B99" s="87"/>
      <c r="C99" s="3" t="s">
        <v>7</v>
      </c>
      <c r="D99" s="15" t="e">
        <f>IF(E99=#REF!,"OK","Chyba")</f>
        <v>#REF!</v>
      </c>
      <c r="E99" s="16">
        <f t="shared" si="2"/>
        <v>0</v>
      </c>
      <c r="F99" s="8"/>
      <c r="G99" s="8"/>
      <c r="H99" s="8"/>
      <c r="I99" s="8"/>
    </row>
    <row r="100" spans="1:9" x14ac:dyDescent="0.3">
      <c r="A100" s="84"/>
      <c r="B100" s="87"/>
      <c r="C100" s="3" t="s">
        <v>8</v>
      </c>
      <c r="D100" s="15" t="e">
        <f>IF(E100=#REF!,"OK","Chyba")</f>
        <v>#REF!</v>
      </c>
      <c r="E100" s="16">
        <f t="shared" si="2"/>
        <v>0</v>
      </c>
      <c r="F100" s="8"/>
      <c r="G100" s="8"/>
      <c r="H100" s="8"/>
      <c r="I100" s="8"/>
    </row>
    <row r="101" spans="1:9" x14ac:dyDescent="0.3">
      <c r="A101" s="84"/>
      <c r="B101" s="87"/>
      <c r="C101" s="3" t="s">
        <v>9</v>
      </c>
      <c r="D101" s="15" t="e">
        <f>IF(E101=#REF!,"OK","Chyba")</f>
        <v>#REF!</v>
      </c>
      <c r="E101" s="16">
        <f t="shared" si="2"/>
        <v>0</v>
      </c>
      <c r="F101" s="8"/>
      <c r="G101" s="8"/>
      <c r="H101" s="8"/>
      <c r="I101" s="8"/>
    </row>
    <row r="102" spans="1:9" x14ac:dyDescent="0.3">
      <c r="A102" s="84"/>
      <c r="B102" s="87"/>
      <c r="C102" s="3" t="s">
        <v>10</v>
      </c>
      <c r="D102" s="15" t="e">
        <f>IF(E102=#REF!,"OK","Chyba")</f>
        <v>#REF!</v>
      </c>
      <c r="E102" s="16">
        <f t="shared" si="2"/>
        <v>0</v>
      </c>
      <c r="F102" s="8"/>
      <c r="G102" s="8"/>
      <c r="H102" s="8"/>
      <c r="I102" s="8"/>
    </row>
    <row r="103" spans="1:9" ht="15" thickBot="1" x14ac:dyDescent="0.35">
      <c r="A103" s="85"/>
      <c r="B103" s="88"/>
      <c r="C103" s="4" t="s">
        <v>11</v>
      </c>
      <c r="D103" s="15" t="e">
        <f>IF(E103=#REF!,"OK","Chyba")</f>
        <v>#REF!</v>
      </c>
      <c r="E103" s="16">
        <f t="shared" si="2"/>
        <v>0</v>
      </c>
      <c r="F103" s="8"/>
      <c r="G103" s="8"/>
      <c r="H103" s="8"/>
      <c r="I103" s="8"/>
    </row>
    <row r="106" spans="1:9" ht="15" thickBot="1" x14ac:dyDescent="0.35"/>
    <row r="107" spans="1:9" x14ac:dyDescent="0.3">
      <c r="A107" s="89" t="e">
        <f>#REF!</f>
        <v>#REF!</v>
      </c>
      <c r="B107" s="90"/>
      <c r="C107" s="91"/>
      <c r="D107" s="95" t="s">
        <v>18</v>
      </c>
      <c r="E107" s="96"/>
      <c r="F107" s="10" t="s">
        <v>19</v>
      </c>
      <c r="G107" s="10" t="s">
        <v>20</v>
      </c>
      <c r="H107" s="10" t="s">
        <v>21</v>
      </c>
      <c r="I107" s="10" t="s">
        <v>23</v>
      </c>
    </row>
    <row r="108" spans="1:9" ht="15" thickBot="1" x14ac:dyDescent="0.35">
      <c r="A108" s="92"/>
      <c r="B108" s="93"/>
      <c r="C108" s="94"/>
      <c r="D108" s="11" t="s">
        <v>25</v>
      </c>
      <c r="E108" s="12" t="s">
        <v>22</v>
      </c>
      <c r="F108" s="5" t="s">
        <v>22</v>
      </c>
      <c r="G108" s="5" t="s">
        <v>22</v>
      </c>
      <c r="H108" s="5" t="s">
        <v>22</v>
      </c>
      <c r="I108" s="5" t="s">
        <v>22</v>
      </c>
    </row>
    <row r="109" spans="1:9" x14ac:dyDescent="0.3">
      <c r="A109" s="83" t="s">
        <v>16</v>
      </c>
      <c r="B109" s="86" t="s">
        <v>24</v>
      </c>
      <c r="C109" s="6" t="s">
        <v>2</v>
      </c>
      <c r="D109" s="13" t="e">
        <f>IF(E109=#REF!,"OK","Chyba počtu FTE")</f>
        <v>#REF!</v>
      </c>
      <c r="E109" s="14">
        <f t="shared" ref="E109:E138" si="3">F109+G109+H109+I109</f>
        <v>0</v>
      </c>
      <c r="F109" s="7"/>
      <c r="G109" s="7"/>
      <c r="H109" s="7"/>
      <c r="I109" s="7"/>
    </row>
    <row r="110" spans="1:9" x14ac:dyDescent="0.3">
      <c r="A110" s="84"/>
      <c r="B110" s="87"/>
      <c r="C110" s="3" t="s">
        <v>3</v>
      </c>
      <c r="D110" s="15" t="e">
        <f>IF(E110=#REF!,"OK","Chyba počtu FTE")</f>
        <v>#REF!</v>
      </c>
      <c r="E110" s="16">
        <f t="shared" si="3"/>
        <v>0</v>
      </c>
      <c r="F110" s="8"/>
      <c r="G110" s="8"/>
      <c r="H110" s="8"/>
      <c r="I110" s="8"/>
    </row>
    <row r="111" spans="1:9" x14ac:dyDescent="0.3">
      <c r="A111" s="84"/>
      <c r="B111" s="87"/>
      <c r="C111" s="3" t="s">
        <v>4</v>
      </c>
      <c r="D111" s="15" t="e">
        <f>IF(E111=#REF!,"OK","Chyba počtu FTE")</f>
        <v>#REF!</v>
      </c>
      <c r="E111" s="16">
        <f t="shared" si="3"/>
        <v>0</v>
      </c>
      <c r="F111" s="8"/>
      <c r="G111" s="8"/>
      <c r="H111" s="8"/>
      <c r="I111" s="8"/>
    </row>
    <row r="112" spans="1:9" x14ac:dyDescent="0.3">
      <c r="A112" s="84"/>
      <c r="B112" s="87"/>
      <c r="C112" s="3" t="s">
        <v>5</v>
      </c>
      <c r="D112" s="15" t="e">
        <f>IF(E112=#REF!,"OK","Chyba počtu FTE")</f>
        <v>#REF!</v>
      </c>
      <c r="E112" s="16">
        <f t="shared" si="3"/>
        <v>0</v>
      </c>
      <c r="F112" s="8"/>
      <c r="G112" s="8"/>
      <c r="H112" s="8"/>
      <c r="I112" s="8"/>
    </row>
    <row r="113" spans="1:9" x14ac:dyDescent="0.3">
      <c r="A113" s="84"/>
      <c r="B113" s="87"/>
      <c r="C113" s="3" t="s">
        <v>6</v>
      </c>
      <c r="D113" s="15" t="e">
        <f>IF(E113=#REF!,"OK","Chyba počtu FTE")</f>
        <v>#REF!</v>
      </c>
      <c r="E113" s="16">
        <f t="shared" si="3"/>
        <v>0</v>
      </c>
      <c r="F113" s="8"/>
      <c r="G113" s="8"/>
      <c r="H113" s="8"/>
      <c r="I113" s="8"/>
    </row>
    <row r="114" spans="1:9" x14ac:dyDescent="0.3">
      <c r="A114" s="84"/>
      <c r="B114" s="87"/>
      <c r="C114" s="3" t="s">
        <v>7</v>
      </c>
      <c r="D114" s="15" t="e">
        <f>IF(E114=#REF!,"OK","Chyba počtu FTE")</f>
        <v>#REF!</v>
      </c>
      <c r="E114" s="16">
        <f t="shared" si="3"/>
        <v>0</v>
      </c>
      <c r="F114" s="8"/>
      <c r="G114" s="8"/>
      <c r="H114" s="8"/>
      <c r="I114" s="8"/>
    </row>
    <row r="115" spans="1:9" x14ac:dyDescent="0.3">
      <c r="A115" s="84"/>
      <c r="B115" s="87"/>
      <c r="C115" s="3" t="s">
        <v>8</v>
      </c>
      <c r="D115" s="15" t="e">
        <f>IF(E115=#REF!,"OK","Chyba počtu FTE")</f>
        <v>#REF!</v>
      </c>
      <c r="E115" s="16">
        <f t="shared" si="3"/>
        <v>0</v>
      </c>
      <c r="F115" s="8"/>
      <c r="G115" s="8"/>
      <c r="H115" s="8"/>
      <c r="I115" s="8"/>
    </row>
    <row r="116" spans="1:9" x14ac:dyDescent="0.3">
      <c r="A116" s="84"/>
      <c r="B116" s="87"/>
      <c r="C116" s="3" t="s">
        <v>9</v>
      </c>
      <c r="D116" s="15" t="e">
        <f>IF(E116=#REF!,"OK","Chyba počtu FTE")</f>
        <v>#REF!</v>
      </c>
      <c r="E116" s="16">
        <f t="shared" si="3"/>
        <v>0</v>
      </c>
      <c r="F116" s="8"/>
      <c r="G116" s="8"/>
      <c r="H116" s="8"/>
      <c r="I116" s="8"/>
    </row>
    <row r="117" spans="1:9" x14ac:dyDescent="0.3">
      <c r="A117" s="84"/>
      <c r="B117" s="87"/>
      <c r="C117" s="3" t="s">
        <v>10</v>
      </c>
      <c r="D117" s="15" t="e">
        <f>IF(E117=#REF!,"OK","Chyba počtu FTE")</f>
        <v>#REF!</v>
      </c>
      <c r="E117" s="16">
        <f t="shared" si="3"/>
        <v>0</v>
      </c>
      <c r="F117" s="8"/>
      <c r="G117" s="8"/>
      <c r="H117" s="8"/>
      <c r="I117" s="8"/>
    </row>
    <row r="118" spans="1:9" ht="15" thickBot="1" x14ac:dyDescent="0.35">
      <c r="A118" s="84"/>
      <c r="B118" s="87"/>
      <c r="C118" s="3" t="s">
        <v>11</v>
      </c>
      <c r="D118" s="17" t="e">
        <f>IF(E118=#REF!,"OK","Chyba počtu FTE")</f>
        <v>#REF!</v>
      </c>
      <c r="E118" s="18">
        <f t="shared" si="3"/>
        <v>0</v>
      </c>
      <c r="F118" s="9"/>
      <c r="G118" s="9"/>
      <c r="H118" s="9"/>
      <c r="I118" s="9"/>
    </row>
    <row r="119" spans="1:9" x14ac:dyDescent="0.3">
      <c r="A119" s="83" t="s">
        <v>15</v>
      </c>
      <c r="B119" s="86" t="s">
        <v>13</v>
      </c>
      <c r="C119" s="6" t="s">
        <v>2</v>
      </c>
      <c r="D119" s="14" t="e">
        <f>IF(E119=#REF!,"OK","Chyba počtu podaní")</f>
        <v>#REF!</v>
      </c>
      <c r="E119" s="19">
        <f t="shared" si="3"/>
        <v>0</v>
      </c>
      <c r="F119" s="7"/>
      <c r="G119" s="7"/>
      <c r="H119" s="7"/>
      <c r="I119" s="7"/>
    </row>
    <row r="120" spans="1:9" x14ac:dyDescent="0.3">
      <c r="A120" s="84"/>
      <c r="B120" s="87"/>
      <c r="C120" s="3" t="s">
        <v>3</v>
      </c>
      <c r="D120" s="15" t="e">
        <f>IF(E120=#REF!,"OK","Chyba počtu podaní")</f>
        <v>#REF!</v>
      </c>
      <c r="E120" s="16">
        <f t="shared" si="3"/>
        <v>0</v>
      </c>
      <c r="F120" s="8"/>
      <c r="G120" s="8"/>
      <c r="H120" s="8"/>
      <c r="I120" s="8"/>
    </row>
    <row r="121" spans="1:9" x14ac:dyDescent="0.3">
      <c r="A121" s="84"/>
      <c r="B121" s="87"/>
      <c r="C121" s="3" t="s">
        <v>4</v>
      </c>
      <c r="D121" s="15" t="e">
        <f>IF(E121=#REF!,"OK","Chyba počtu podaní")</f>
        <v>#REF!</v>
      </c>
      <c r="E121" s="16">
        <f t="shared" si="3"/>
        <v>0</v>
      </c>
      <c r="F121" s="8"/>
      <c r="G121" s="8"/>
      <c r="H121" s="8"/>
      <c r="I121" s="8"/>
    </row>
    <row r="122" spans="1:9" x14ac:dyDescent="0.3">
      <c r="A122" s="84"/>
      <c r="B122" s="87"/>
      <c r="C122" s="3" t="s">
        <v>5</v>
      </c>
      <c r="D122" s="15" t="e">
        <f>IF(E122=#REF!,"OK","Chyba počtu podaní")</f>
        <v>#REF!</v>
      </c>
      <c r="E122" s="16">
        <f t="shared" si="3"/>
        <v>0</v>
      </c>
      <c r="F122" s="8"/>
      <c r="G122" s="8"/>
      <c r="H122" s="8"/>
      <c r="I122" s="8"/>
    </row>
    <row r="123" spans="1:9" x14ac:dyDescent="0.3">
      <c r="A123" s="84"/>
      <c r="B123" s="87"/>
      <c r="C123" s="3" t="s">
        <v>6</v>
      </c>
      <c r="D123" s="15" t="e">
        <f>IF(E123=#REF!,"OK","Chyba počtu podaní")</f>
        <v>#REF!</v>
      </c>
      <c r="E123" s="16">
        <f t="shared" si="3"/>
        <v>0</v>
      </c>
      <c r="F123" s="8"/>
      <c r="G123" s="8"/>
      <c r="H123" s="8"/>
      <c r="I123" s="8"/>
    </row>
    <row r="124" spans="1:9" x14ac:dyDescent="0.3">
      <c r="A124" s="84"/>
      <c r="B124" s="87"/>
      <c r="C124" s="3" t="s">
        <v>7</v>
      </c>
      <c r="D124" s="15" t="e">
        <f>IF(E124=#REF!,"OK","Chyba počtu podaní")</f>
        <v>#REF!</v>
      </c>
      <c r="E124" s="16">
        <f t="shared" si="3"/>
        <v>0</v>
      </c>
      <c r="F124" s="8"/>
      <c r="G124" s="8"/>
      <c r="H124" s="8"/>
      <c r="I124" s="8"/>
    </row>
    <row r="125" spans="1:9" x14ac:dyDescent="0.3">
      <c r="A125" s="84"/>
      <c r="B125" s="87"/>
      <c r="C125" s="3" t="s">
        <v>8</v>
      </c>
      <c r="D125" s="15" t="e">
        <f>IF(E125=#REF!,"OK","Chyba počtu podaní")</f>
        <v>#REF!</v>
      </c>
      <c r="E125" s="16">
        <f t="shared" si="3"/>
        <v>0</v>
      </c>
      <c r="F125" s="8"/>
      <c r="G125" s="8"/>
      <c r="H125" s="8"/>
      <c r="I125" s="8"/>
    </row>
    <row r="126" spans="1:9" x14ac:dyDescent="0.3">
      <c r="A126" s="84"/>
      <c r="B126" s="87"/>
      <c r="C126" s="3" t="s">
        <v>9</v>
      </c>
      <c r="D126" s="15" t="e">
        <f>IF(E126=#REF!,"OK","Chyba počtu podaní")</f>
        <v>#REF!</v>
      </c>
      <c r="E126" s="16">
        <f t="shared" si="3"/>
        <v>0</v>
      </c>
      <c r="F126" s="8"/>
      <c r="G126" s="8"/>
      <c r="H126" s="8"/>
      <c r="I126" s="8"/>
    </row>
    <row r="127" spans="1:9" x14ac:dyDescent="0.3">
      <c r="A127" s="84"/>
      <c r="B127" s="87"/>
      <c r="C127" s="3" t="s">
        <v>10</v>
      </c>
      <c r="D127" s="15" t="e">
        <f>IF(E127=#REF!,"OK","Chyba počtu podaní")</f>
        <v>#REF!</v>
      </c>
      <c r="E127" s="16">
        <f t="shared" si="3"/>
        <v>0</v>
      </c>
      <c r="F127" s="8"/>
      <c r="G127" s="8"/>
      <c r="H127" s="8"/>
      <c r="I127" s="8"/>
    </row>
    <row r="128" spans="1:9" ht="15" thickBot="1" x14ac:dyDescent="0.35">
      <c r="A128" s="85"/>
      <c r="B128" s="88"/>
      <c r="C128" s="4" t="s">
        <v>11</v>
      </c>
      <c r="D128" s="15" t="e">
        <f>IF(E128=#REF!,"OK","Chyba počtu podaní")</f>
        <v>#REF!</v>
      </c>
      <c r="E128" s="16">
        <f t="shared" si="3"/>
        <v>0</v>
      </c>
      <c r="F128" s="8"/>
      <c r="G128" s="8"/>
      <c r="H128" s="8"/>
      <c r="I128" s="8"/>
    </row>
    <row r="129" spans="1:9" x14ac:dyDescent="0.3">
      <c r="A129" s="83" t="s">
        <v>14</v>
      </c>
      <c r="B129" s="86" t="s">
        <v>1</v>
      </c>
      <c r="C129" s="6" t="s">
        <v>2</v>
      </c>
      <c r="D129" s="14" t="e">
        <f>IF(E129=#REF!,"OK","Chyba")</f>
        <v>#REF!</v>
      </c>
      <c r="E129" s="19">
        <f t="shared" si="3"/>
        <v>0</v>
      </c>
      <c r="F129" s="7"/>
      <c r="G129" s="7"/>
      <c r="H129" s="7"/>
      <c r="I129" s="7"/>
    </row>
    <row r="130" spans="1:9" x14ac:dyDescent="0.3">
      <c r="A130" s="84"/>
      <c r="B130" s="87"/>
      <c r="C130" s="3" t="s">
        <v>3</v>
      </c>
      <c r="D130" s="15" t="e">
        <f>IF(E130=#REF!,"OK","Chyba")</f>
        <v>#REF!</v>
      </c>
      <c r="E130" s="16">
        <f t="shared" si="3"/>
        <v>0</v>
      </c>
      <c r="F130" s="8"/>
      <c r="G130" s="8"/>
      <c r="H130" s="8"/>
      <c r="I130" s="8"/>
    </row>
    <row r="131" spans="1:9" x14ac:dyDescent="0.3">
      <c r="A131" s="84"/>
      <c r="B131" s="87"/>
      <c r="C131" s="3" t="s">
        <v>4</v>
      </c>
      <c r="D131" s="15" t="e">
        <f>IF(E131=#REF!,"OK","Chyba")</f>
        <v>#REF!</v>
      </c>
      <c r="E131" s="16">
        <f t="shared" si="3"/>
        <v>0</v>
      </c>
      <c r="F131" s="8"/>
      <c r="G131" s="8"/>
      <c r="H131" s="8"/>
      <c r="I131" s="8"/>
    </row>
    <row r="132" spans="1:9" x14ac:dyDescent="0.3">
      <c r="A132" s="84"/>
      <c r="B132" s="87"/>
      <c r="C132" s="3" t="s">
        <v>5</v>
      </c>
      <c r="D132" s="15" t="e">
        <f>IF(E132=#REF!,"OK","Chyba")</f>
        <v>#REF!</v>
      </c>
      <c r="E132" s="16">
        <f t="shared" si="3"/>
        <v>0</v>
      </c>
      <c r="F132" s="8"/>
      <c r="G132" s="8"/>
      <c r="H132" s="8"/>
      <c r="I132" s="8"/>
    </row>
    <row r="133" spans="1:9" x14ac:dyDescent="0.3">
      <c r="A133" s="84"/>
      <c r="B133" s="87"/>
      <c r="C133" s="3" t="s">
        <v>6</v>
      </c>
      <c r="D133" s="15" t="e">
        <f>IF(E133=#REF!,"OK","Chyba")</f>
        <v>#REF!</v>
      </c>
      <c r="E133" s="16">
        <f t="shared" si="3"/>
        <v>0</v>
      </c>
      <c r="F133" s="8"/>
      <c r="G133" s="8"/>
      <c r="H133" s="8"/>
      <c r="I133" s="8"/>
    </row>
    <row r="134" spans="1:9" x14ac:dyDescent="0.3">
      <c r="A134" s="84"/>
      <c r="B134" s="87"/>
      <c r="C134" s="3" t="s">
        <v>7</v>
      </c>
      <c r="D134" s="15" t="e">
        <f>IF(E134=#REF!,"OK","Chyba")</f>
        <v>#REF!</v>
      </c>
      <c r="E134" s="16">
        <f t="shared" si="3"/>
        <v>0</v>
      </c>
      <c r="F134" s="8"/>
      <c r="G134" s="8"/>
      <c r="H134" s="8"/>
      <c r="I134" s="8"/>
    </row>
    <row r="135" spans="1:9" x14ac:dyDescent="0.3">
      <c r="A135" s="84"/>
      <c r="B135" s="87"/>
      <c r="C135" s="3" t="s">
        <v>8</v>
      </c>
      <c r="D135" s="15" t="e">
        <f>IF(E135=#REF!,"OK","Chyba")</f>
        <v>#REF!</v>
      </c>
      <c r="E135" s="16">
        <f t="shared" si="3"/>
        <v>0</v>
      </c>
      <c r="F135" s="8"/>
      <c r="G135" s="8"/>
      <c r="H135" s="8"/>
      <c r="I135" s="8"/>
    </row>
    <row r="136" spans="1:9" x14ac:dyDescent="0.3">
      <c r="A136" s="84"/>
      <c r="B136" s="87"/>
      <c r="C136" s="3" t="s">
        <v>9</v>
      </c>
      <c r="D136" s="15" t="e">
        <f>IF(E136=#REF!,"OK","Chyba")</f>
        <v>#REF!</v>
      </c>
      <c r="E136" s="16">
        <f t="shared" si="3"/>
        <v>0</v>
      </c>
      <c r="F136" s="8"/>
      <c r="G136" s="8"/>
      <c r="H136" s="8"/>
      <c r="I136" s="8"/>
    </row>
    <row r="137" spans="1:9" x14ac:dyDescent="0.3">
      <c r="A137" s="84"/>
      <c r="B137" s="87"/>
      <c r="C137" s="3" t="s">
        <v>10</v>
      </c>
      <c r="D137" s="15" t="e">
        <f>IF(E137=#REF!,"OK","Chyba")</f>
        <v>#REF!</v>
      </c>
      <c r="E137" s="16">
        <f t="shared" si="3"/>
        <v>0</v>
      </c>
      <c r="F137" s="8"/>
      <c r="G137" s="8"/>
      <c r="H137" s="8"/>
      <c r="I137" s="8"/>
    </row>
    <row r="138" spans="1:9" ht="15" thickBot="1" x14ac:dyDescent="0.35">
      <c r="A138" s="85"/>
      <c r="B138" s="88"/>
      <c r="C138" s="4" t="s">
        <v>11</v>
      </c>
      <c r="D138" s="15" t="e">
        <f>IF(E138=#REF!,"OK","Chyba")</f>
        <v>#REF!</v>
      </c>
      <c r="E138" s="16">
        <f t="shared" si="3"/>
        <v>0</v>
      </c>
      <c r="F138" s="8"/>
      <c r="G138" s="8"/>
      <c r="H138" s="8"/>
      <c r="I138" s="8"/>
    </row>
  </sheetData>
  <mergeCells count="32">
    <mergeCell ref="A129:A138"/>
    <mergeCell ref="B129:B138"/>
    <mergeCell ref="A24:A33"/>
    <mergeCell ref="B24:B33"/>
    <mergeCell ref="A59:A68"/>
    <mergeCell ref="B59:B68"/>
    <mergeCell ref="A94:A103"/>
    <mergeCell ref="B94:B103"/>
    <mergeCell ref="A37:C38"/>
    <mergeCell ref="A39:A48"/>
    <mergeCell ref="B39:B48"/>
    <mergeCell ref="A49:A58"/>
    <mergeCell ref="B49:B58"/>
    <mergeCell ref="A72:C73"/>
    <mergeCell ref="A74:A83"/>
    <mergeCell ref="B74:B83"/>
    <mergeCell ref="D107:E107"/>
    <mergeCell ref="D72:E72"/>
    <mergeCell ref="D37:E37"/>
    <mergeCell ref="D2:E2"/>
    <mergeCell ref="A2:C3"/>
    <mergeCell ref="B4:B13"/>
    <mergeCell ref="A14:A23"/>
    <mergeCell ref="B14:B23"/>
    <mergeCell ref="A4:A13"/>
    <mergeCell ref="A119:A128"/>
    <mergeCell ref="B119:B128"/>
    <mergeCell ref="A109:A118"/>
    <mergeCell ref="B109:B118"/>
    <mergeCell ref="A84:A93"/>
    <mergeCell ref="B84:B93"/>
    <mergeCell ref="A107:C108"/>
  </mergeCells>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Hárky</vt:lpstr>
      </vt:variant>
      <vt:variant>
        <vt:i4>5</vt:i4>
      </vt:variant>
      <vt:variant>
        <vt:lpstr>Pomenované rozsahy</vt:lpstr>
      </vt:variant>
      <vt:variant>
        <vt:i4>13</vt:i4>
      </vt:variant>
    </vt:vector>
  </HeadingPairs>
  <TitlesOfParts>
    <vt:vector size="18" baseType="lpstr">
      <vt:lpstr>Parametre_ECF_TCF</vt:lpstr>
      <vt:lpstr>ISCO_Prevodnik</vt:lpstr>
      <vt:lpstr>Príloha č. 2</vt:lpstr>
      <vt:lpstr>Ciselnik</vt:lpstr>
      <vt:lpstr>Rozdelenie prínosov</vt:lpstr>
      <vt:lpstr>Bezpecnost</vt:lpstr>
      <vt:lpstr>Databazy</vt:lpstr>
      <vt:lpstr>Ine</vt:lpstr>
      <vt:lpstr>Infrastrutkura</vt:lpstr>
      <vt:lpstr>IT_analytik</vt:lpstr>
      <vt:lpstr>IT_architekt</vt:lpstr>
      <vt:lpstr>IT_konzultant</vt:lpstr>
      <vt:lpstr>IT_programator</vt:lpstr>
      <vt:lpstr>IT_tester</vt:lpstr>
      <vt:lpstr>Kvalita</vt:lpstr>
      <vt:lpstr>Projektovy_manazer</vt:lpstr>
      <vt:lpstr>Projektový_manažér</vt:lpstr>
      <vt:lpstr>Subjekt</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2021-02-09T11:03:13Z</cp:lastPrinted>
  <dcterms:created xsi:type="dcterms:W3CDTF">2015-01-29T13:50:20Z</dcterms:created>
  <dcterms:modified xsi:type="dcterms:W3CDTF">2023-01-02T14:12:56Z</dcterms:modified>
</cp:coreProperties>
</file>